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documenttasks/documenttask2.xml" ContentType="application/vnd.ms-excel.documenttasks+xml"/>
  <Override PartName="/xl/threadedComments/threadedComment2.xml" ContentType="application/vnd.ms-excel.threadedcomments+xml"/>
  <Override PartName="/xl/documenttasks/documenttask3.xml" ContentType="application/vnd.ms-excel.documenttask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SECRETARIA ACADÊMICA\SECRETARIA ACADÊMICA\MATRÍCULA\Matrícula de Veteranos\Grades Horárias\2024.2\"/>
    </mc:Choice>
  </mc:AlternateContent>
  <bookViews>
    <workbookView xWindow="0" yWindow="0" windowWidth="11115" windowHeight="4035" tabRatio="553" activeTab="1"/>
  </bookViews>
  <sheets>
    <sheet name="TARDE" sheetId="3" r:id="rId1"/>
    <sheet name="NOITE" sheetId="4" r:id="rId2"/>
    <sheet name="PROFESSORES" sheetId="5" state="hidden" r:id="rId3"/>
    <sheet name="GF" sheetId="8" state="hidden" r:id="rId4"/>
    <sheet name="SB" sheetId="9" state="hidden" r:id="rId5"/>
    <sheet name="AI" sheetId="10" state="hidden" r:id="rId6"/>
    <sheet name="MI" sheetId="11" state="hidden" r:id="rId7"/>
    <sheet name="RC" sheetId="12" state="hidden" r:id="rId8"/>
    <sheet name="DSM" sheetId="13" state="hidden" r:id="rId9"/>
    <sheet name="NOITE (N) (7)" sheetId="43" state="hidden" r:id="rId10"/>
    <sheet name="NOITE (N) (6)" sheetId="35" state="hidden" r:id="rId11"/>
    <sheet name="NOITE (N) (5)" sheetId="32" state="hidden" r:id="rId12"/>
    <sheet name="NOITE (N) (4)" sheetId="34" state="hidden" r:id="rId13"/>
    <sheet name="NOITE (N) (3)" sheetId="31" state="hidden" r:id="rId14"/>
    <sheet name="NOITE (N) (2)" sheetId="33" state="hidden" r:id="rId15"/>
    <sheet name="NOITE (N) (1)" sheetId="24" state="hidden" r:id="rId16"/>
    <sheet name="NOITE (N)" sheetId="19" state="hidden" r:id="rId17"/>
    <sheet name="TARDE (N) (6)" sheetId="38" state="hidden" r:id="rId18"/>
    <sheet name="TARDE (N) (5)" sheetId="30" state="hidden" r:id="rId19"/>
    <sheet name="TARDE (N) (4)" sheetId="37" state="hidden" r:id="rId20"/>
    <sheet name="TARDE (N) (3)" sheetId="28" state="hidden" r:id="rId21"/>
    <sheet name="TARDE (N) (2)" sheetId="36" state="hidden" r:id="rId22"/>
    <sheet name="TARDE (N) (1)" sheetId="25" state="hidden" r:id="rId23"/>
    <sheet name="TARDE (N)" sheetId="21" state="hidden" r:id="rId24"/>
    <sheet name="MANHÃ (N) (7)" sheetId="42" state="hidden" r:id="rId25"/>
    <sheet name="MANHÃ (N) (6)" sheetId="41" state="hidden" r:id="rId26"/>
    <sheet name="MANHÃ (N) (5)" sheetId="27" state="hidden" r:id="rId27"/>
    <sheet name="MANHÃ (N) (4)" sheetId="40" state="hidden" r:id="rId28"/>
    <sheet name="MANHÃ (N) (3)" sheetId="26" state="hidden" r:id="rId29"/>
    <sheet name="MANHÃ (N) (2)" sheetId="39" state="hidden" r:id="rId30"/>
    <sheet name="MANHÃ (N) (1)" sheetId="23" state="hidden" r:id="rId31"/>
    <sheet name="MANHÃ (N)" sheetId="22" state="hidden" r:id="rId32"/>
    <sheet name="SEMANA" sheetId="6" state="hidden" r:id="rId33"/>
    <sheet name="MÊS" sheetId="7" state="hidden" r:id="rId34"/>
    <sheet name="PROFESSORES (WORD)" sheetId="15" state="hidden" r:id="rId35"/>
    <sheet name="MÊS (WORD)" sheetId="14" state="hidden" r:id="rId3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5" l="1"/>
  <c r="N115" i="15"/>
  <c r="O115" i="15"/>
  <c r="P115" i="15"/>
  <c r="U115" i="15"/>
  <c r="V115" i="15"/>
  <c r="W115" i="15"/>
  <c r="AB115" i="15"/>
  <c r="AC115" i="15"/>
  <c r="AD115" i="15"/>
  <c r="AI115" i="15"/>
  <c r="AJ115" i="15"/>
  <c r="AK115" i="15"/>
  <c r="AP115" i="15"/>
  <c r="AQ115" i="15"/>
  <c r="AR115" i="15"/>
  <c r="EE115" i="15"/>
  <c r="EF115" i="15"/>
  <c r="I114" i="15"/>
  <c r="N114" i="15"/>
  <c r="O114" i="15"/>
  <c r="P114" i="15"/>
  <c r="U114" i="15"/>
  <c r="V114" i="15"/>
  <c r="W114" i="15"/>
  <c r="AB114" i="15"/>
  <c r="AC114" i="15"/>
  <c r="AD114" i="15"/>
  <c r="AI114" i="15"/>
  <c r="AJ114" i="15"/>
  <c r="AK114" i="15"/>
  <c r="AP114" i="15"/>
  <c r="AQ114" i="15"/>
  <c r="AR114" i="15"/>
  <c r="EE114" i="15"/>
  <c r="EF114" i="15"/>
  <c r="I113" i="15"/>
  <c r="N113" i="15"/>
  <c r="O113" i="15"/>
  <c r="P113" i="15"/>
  <c r="U113" i="15"/>
  <c r="V113" i="15"/>
  <c r="W113" i="15"/>
  <c r="AB113" i="15"/>
  <c r="AC113" i="15"/>
  <c r="AD113" i="15"/>
  <c r="AI113" i="15"/>
  <c r="AJ113" i="15"/>
  <c r="AK113" i="15"/>
  <c r="AP113" i="15"/>
  <c r="AQ113" i="15"/>
  <c r="AR113" i="15"/>
  <c r="EE113" i="15"/>
  <c r="EF113" i="15"/>
  <c r="I21" i="15"/>
  <c r="N21" i="15"/>
  <c r="O21" i="15"/>
  <c r="P21" i="15"/>
  <c r="U21" i="15"/>
  <c r="V21" i="15"/>
  <c r="W21" i="15"/>
  <c r="AB21" i="15"/>
  <c r="AC21" i="15"/>
  <c r="AD21" i="15"/>
  <c r="AI21" i="15"/>
  <c r="AJ21" i="15"/>
  <c r="AK21" i="15"/>
  <c r="AP21" i="15"/>
  <c r="AQ21" i="15"/>
  <c r="AR21" i="15"/>
  <c r="EE21" i="15"/>
  <c r="EF21" i="15"/>
  <c r="EF88" i="15" l="1"/>
  <c r="EF100" i="15"/>
  <c r="EF91" i="15"/>
  <c r="EF92" i="15"/>
  <c r="EF93" i="15"/>
  <c r="EF96" i="15"/>
  <c r="EF103" i="15"/>
  <c r="EF97" i="15"/>
  <c r="EF112" i="15"/>
  <c r="EF98" i="15"/>
  <c r="EF99" i="15"/>
  <c r="EF101" i="15"/>
  <c r="EF102" i="15"/>
  <c r="EF104" i="15"/>
  <c r="EF106" i="15"/>
  <c r="EF107" i="15"/>
  <c r="EF109" i="15"/>
  <c r="EF110" i="15"/>
  <c r="EF111" i="15"/>
  <c r="EE88" i="15"/>
  <c r="AR88" i="15"/>
  <c r="AR100" i="15"/>
  <c r="AR91" i="15"/>
  <c r="AR92" i="15"/>
  <c r="AR93" i="15"/>
  <c r="AR96" i="15"/>
  <c r="AR103" i="15"/>
  <c r="AR97" i="15"/>
  <c r="AR112" i="15"/>
  <c r="AR98" i="15"/>
  <c r="AR99" i="15"/>
  <c r="AR101" i="15"/>
  <c r="AR102" i="15"/>
  <c r="AR104" i="15"/>
  <c r="AR106" i="15"/>
  <c r="AR107" i="15"/>
  <c r="AR109" i="15"/>
  <c r="AR110" i="15"/>
  <c r="AR111" i="15"/>
  <c r="AQ88" i="15"/>
  <c r="AQ100" i="15"/>
  <c r="AQ91" i="15"/>
  <c r="AQ92" i="15"/>
  <c r="AQ93" i="15"/>
  <c r="AQ96" i="15"/>
  <c r="AQ103" i="15"/>
  <c r="AQ97" i="15"/>
  <c r="AQ112" i="15"/>
  <c r="AQ98" i="15"/>
  <c r="AQ99" i="15"/>
  <c r="AQ101" i="15"/>
  <c r="AQ102" i="15"/>
  <c r="AQ104" i="15"/>
  <c r="AQ106" i="15"/>
  <c r="AQ107" i="15"/>
  <c r="AQ109" i="15"/>
  <c r="AQ110" i="15"/>
  <c r="AQ111" i="15"/>
  <c r="AP88" i="15"/>
  <c r="AP100" i="15"/>
  <c r="AP91" i="15"/>
  <c r="AP92" i="15"/>
  <c r="AP93" i="15"/>
  <c r="AP96" i="15"/>
  <c r="AP103" i="15"/>
  <c r="AP97" i="15"/>
  <c r="AP112" i="15"/>
  <c r="AP98" i="15"/>
  <c r="AP99" i="15"/>
  <c r="AP101" i="15"/>
  <c r="AP102" i="15"/>
  <c r="AP104" i="15"/>
  <c r="AP106" i="15"/>
  <c r="AP107" i="15"/>
  <c r="AP109" i="15"/>
  <c r="AP110" i="15"/>
  <c r="AP111" i="15"/>
  <c r="AK88" i="15"/>
  <c r="AK100" i="15"/>
  <c r="AK91" i="15"/>
  <c r="AK92" i="15"/>
  <c r="AK93" i="15"/>
  <c r="AK96" i="15"/>
  <c r="AK103" i="15"/>
  <c r="AK97" i="15"/>
  <c r="AK112" i="15"/>
  <c r="AK98" i="15"/>
  <c r="AK99" i="15"/>
  <c r="AK101" i="15"/>
  <c r="AK102" i="15"/>
  <c r="AK104" i="15"/>
  <c r="AK106" i="15"/>
  <c r="AK107" i="15"/>
  <c r="AK109" i="15"/>
  <c r="AK110" i="15"/>
  <c r="AK111" i="15"/>
  <c r="AJ88" i="15"/>
  <c r="AJ100" i="15"/>
  <c r="AJ91" i="15"/>
  <c r="AJ92" i="15"/>
  <c r="AJ93" i="15"/>
  <c r="AJ96" i="15"/>
  <c r="AJ103" i="15"/>
  <c r="AJ97" i="15"/>
  <c r="AJ112" i="15"/>
  <c r="AJ98" i="15"/>
  <c r="AJ99" i="15"/>
  <c r="AJ101" i="15"/>
  <c r="AJ102" i="15"/>
  <c r="AJ104" i="15"/>
  <c r="AJ106" i="15"/>
  <c r="AJ107" i="15"/>
  <c r="AJ109" i="15"/>
  <c r="AJ110" i="15"/>
  <c r="AJ111" i="15"/>
  <c r="AI88" i="15"/>
  <c r="AI100" i="15"/>
  <c r="AI91" i="15"/>
  <c r="AI92" i="15"/>
  <c r="AI93" i="15"/>
  <c r="AI96" i="15"/>
  <c r="AI103" i="15"/>
  <c r="AI97" i="15"/>
  <c r="AI112" i="15"/>
  <c r="AI98" i="15"/>
  <c r="AI99" i="15"/>
  <c r="AI101" i="15"/>
  <c r="AI102" i="15"/>
  <c r="AI104" i="15"/>
  <c r="AI106" i="15"/>
  <c r="AI107" i="15"/>
  <c r="AI109" i="15"/>
  <c r="AI110" i="15"/>
  <c r="AI111" i="15"/>
  <c r="AD88" i="15"/>
  <c r="AD100" i="15"/>
  <c r="AD91" i="15"/>
  <c r="AD92" i="15"/>
  <c r="AD93" i="15"/>
  <c r="AD96" i="15"/>
  <c r="AD103" i="15"/>
  <c r="AD97" i="15"/>
  <c r="AD112" i="15"/>
  <c r="AD98" i="15"/>
  <c r="AD99" i="15"/>
  <c r="AD101" i="15"/>
  <c r="AD102" i="15"/>
  <c r="AD104" i="15"/>
  <c r="AD106" i="15"/>
  <c r="AD107" i="15"/>
  <c r="AD109" i="15"/>
  <c r="AD110" i="15"/>
  <c r="AD111" i="15"/>
  <c r="AC88" i="15"/>
  <c r="AC100" i="15"/>
  <c r="AC91" i="15"/>
  <c r="AC92" i="15"/>
  <c r="AC93" i="15"/>
  <c r="AC96" i="15"/>
  <c r="AC103" i="15"/>
  <c r="AC97" i="15"/>
  <c r="AC112" i="15"/>
  <c r="AC98" i="15"/>
  <c r="AC99" i="15"/>
  <c r="AC101" i="15"/>
  <c r="AC102" i="15"/>
  <c r="AC104" i="15"/>
  <c r="AC106" i="15"/>
  <c r="AC107" i="15"/>
  <c r="AC109" i="15"/>
  <c r="AC110" i="15"/>
  <c r="AC111" i="15"/>
  <c r="AB88" i="15"/>
  <c r="AB100" i="15"/>
  <c r="AB91" i="15"/>
  <c r="AB92" i="15"/>
  <c r="AB93" i="15"/>
  <c r="AB96" i="15"/>
  <c r="AB103" i="15"/>
  <c r="AB97" i="15"/>
  <c r="AB112" i="15"/>
  <c r="AB98" i="15"/>
  <c r="AB99" i="15"/>
  <c r="AB101" i="15"/>
  <c r="AB102" i="15"/>
  <c r="AB104" i="15"/>
  <c r="AB106" i="15"/>
  <c r="AB107" i="15"/>
  <c r="AB109" i="15"/>
  <c r="AB110" i="15"/>
  <c r="AB111" i="15"/>
  <c r="W88" i="15"/>
  <c r="W100" i="15"/>
  <c r="W91" i="15"/>
  <c r="W92" i="15"/>
  <c r="W93" i="15"/>
  <c r="W96" i="15"/>
  <c r="W103" i="15"/>
  <c r="W97" i="15"/>
  <c r="W112" i="15"/>
  <c r="W98" i="15"/>
  <c r="W99" i="15"/>
  <c r="W101" i="15"/>
  <c r="W102" i="15"/>
  <c r="W104" i="15"/>
  <c r="W106" i="15"/>
  <c r="W107" i="15"/>
  <c r="W109" i="15"/>
  <c r="W110" i="15"/>
  <c r="W111" i="15"/>
  <c r="V88" i="15"/>
  <c r="V100" i="15"/>
  <c r="V91" i="15"/>
  <c r="V92" i="15"/>
  <c r="V93" i="15"/>
  <c r="V96" i="15"/>
  <c r="V103" i="15"/>
  <c r="V97" i="15"/>
  <c r="V112" i="15"/>
  <c r="V98" i="15"/>
  <c r="V99" i="15"/>
  <c r="V101" i="15"/>
  <c r="V102" i="15"/>
  <c r="V104" i="15"/>
  <c r="V106" i="15"/>
  <c r="V107" i="15"/>
  <c r="V109" i="15"/>
  <c r="V110" i="15"/>
  <c r="V111" i="15"/>
  <c r="U88" i="15"/>
  <c r="U100" i="15"/>
  <c r="U91" i="15"/>
  <c r="U92" i="15"/>
  <c r="U93" i="15"/>
  <c r="U96" i="15"/>
  <c r="U103" i="15"/>
  <c r="U97" i="15"/>
  <c r="U112" i="15"/>
  <c r="U98" i="15"/>
  <c r="U99" i="15"/>
  <c r="U101" i="15"/>
  <c r="U102" i="15"/>
  <c r="U104" i="15"/>
  <c r="U106" i="15"/>
  <c r="U107" i="15"/>
  <c r="U109" i="15"/>
  <c r="U110" i="15"/>
  <c r="U111" i="15"/>
  <c r="P88" i="15"/>
  <c r="P100" i="15"/>
  <c r="P91" i="15"/>
  <c r="P92" i="15"/>
  <c r="P93" i="15"/>
  <c r="P96" i="15"/>
  <c r="P103" i="15"/>
  <c r="P97" i="15"/>
  <c r="P112" i="15"/>
  <c r="P98" i="15"/>
  <c r="P99" i="15"/>
  <c r="P101" i="15"/>
  <c r="P102" i="15"/>
  <c r="P104" i="15"/>
  <c r="P106" i="15"/>
  <c r="P107" i="15"/>
  <c r="P109" i="15"/>
  <c r="P110" i="15"/>
  <c r="P111" i="15"/>
  <c r="O88" i="15"/>
  <c r="O100" i="15"/>
  <c r="O91" i="15"/>
  <c r="O92" i="15"/>
  <c r="O93" i="15"/>
  <c r="O96" i="15"/>
  <c r="O103" i="15"/>
  <c r="O97" i="15"/>
  <c r="O112" i="15"/>
  <c r="O98" i="15"/>
  <c r="O99" i="15"/>
  <c r="O101" i="15"/>
  <c r="O102" i="15"/>
  <c r="O104" i="15"/>
  <c r="O106" i="15"/>
  <c r="O107" i="15"/>
  <c r="O109" i="15"/>
  <c r="O110" i="15"/>
  <c r="O111" i="15"/>
  <c r="N88" i="15"/>
  <c r="N100" i="15"/>
  <c r="N91" i="15"/>
  <c r="N92" i="15"/>
  <c r="N93" i="15"/>
  <c r="N96" i="15"/>
  <c r="N103" i="15"/>
  <c r="N97" i="15"/>
  <c r="N112" i="15"/>
  <c r="N98" i="15"/>
  <c r="N99" i="15"/>
  <c r="N101" i="15"/>
  <c r="N102" i="15"/>
  <c r="N104" i="15"/>
  <c r="N106" i="15"/>
  <c r="N107" i="15"/>
  <c r="N109" i="15"/>
  <c r="N110" i="15"/>
  <c r="N111" i="15"/>
  <c r="I88" i="15"/>
  <c r="EF61" i="15" l="1"/>
  <c r="EF60" i="15"/>
  <c r="EF62" i="15"/>
  <c r="EF63" i="15"/>
  <c r="EF64" i="15"/>
  <c r="EF65" i="15"/>
  <c r="EF66" i="15"/>
  <c r="EF73" i="15"/>
  <c r="EF67" i="15"/>
  <c r="EF69" i="15"/>
  <c r="EE61" i="15"/>
  <c r="EE60" i="15"/>
  <c r="EE62" i="15"/>
  <c r="EE63" i="15"/>
  <c r="EE64" i="15"/>
  <c r="EE65" i="15"/>
  <c r="EE66" i="15"/>
  <c r="EE73" i="15"/>
  <c r="AR61" i="15"/>
  <c r="AR60" i="15"/>
  <c r="AR62" i="15"/>
  <c r="AR63" i="15"/>
  <c r="AR64" i="15"/>
  <c r="AR65" i="15"/>
  <c r="AR66" i="15"/>
  <c r="AR73" i="15"/>
  <c r="AR67" i="15"/>
  <c r="AR69" i="15"/>
  <c r="AR70" i="15"/>
  <c r="AR71" i="15"/>
  <c r="AR105" i="15"/>
  <c r="AR72" i="15"/>
  <c r="AR74" i="15"/>
  <c r="AR75" i="15"/>
  <c r="AR76" i="15"/>
  <c r="AR77" i="15"/>
  <c r="AR78" i="15"/>
  <c r="AR79" i="15"/>
  <c r="AR80" i="15"/>
  <c r="AR81" i="15"/>
  <c r="AR82" i="15"/>
  <c r="AR83" i="15"/>
  <c r="AR84" i="15"/>
  <c r="AR85" i="15"/>
  <c r="AR86" i="15"/>
  <c r="AR87" i="15"/>
  <c r="AQ61" i="15"/>
  <c r="AQ60" i="15"/>
  <c r="AQ62" i="15"/>
  <c r="AQ63" i="15"/>
  <c r="AQ64" i="15"/>
  <c r="AQ65" i="15"/>
  <c r="AQ66" i="15"/>
  <c r="AQ73" i="15"/>
  <c r="AQ67" i="15"/>
  <c r="AQ69" i="15"/>
  <c r="AQ70" i="15"/>
  <c r="AQ71" i="15"/>
  <c r="AQ105" i="15"/>
  <c r="AQ72" i="15"/>
  <c r="AQ74" i="15"/>
  <c r="AQ75" i="15"/>
  <c r="AQ76" i="15"/>
  <c r="AQ77" i="15"/>
  <c r="AQ78" i="15"/>
  <c r="AQ79" i="15"/>
  <c r="AQ80" i="15"/>
  <c r="AQ81" i="15"/>
  <c r="AQ82" i="15"/>
  <c r="AQ83" i="15"/>
  <c r="AQ84" i="15"/>
  <c r="AQ85" i="15"/>
  <c r="AQ86" i="15"/>
  <c r="AQ87" i="15"/>
  <c r="AP61" i="15"/>
  <c r="AP60" i="15"/>
  <c r="AP62" i="15"/>
  <c r="AP63" i="15"/>
  <c r="AP64" i="15"/>
  <c r="AP65" i="15"/>
  <c r="AP66" i="15"/>
  <c r="AP73" i="15"/>
  <c r="AP67" i="15"/>
  <c r="AP69" i="15"/>
  <c r="AP70" i="15"/>
  <c r="AP71" i="15"/>
  <c r="AP105" i="15"/>
  <c r="AP72" i="15"/>
  <c r="AP74" i="15"/>
  <c r="AP75" i="15"/>
  <c r="AP76" i="15"/>
  <c r="AP77" i="15"/>
  <c r="AP78" i="15"/>
  <c r="AP79" i="15"/>
  <c r="AP80" i="15"/>
  <c r="AP81" i="15"/>
  <c r="AP82" i="15"/>
  <c r="AP83" i="15"/>
  <c r="AP84" i="15"/>
  <c r="AP85" i="15"/>
  <c r="AP86" i="15"/>
  <c r="AP87" i="15"/>
  <c r="AK61" i="15"/>
  <c r="AK60" i="15"/>
  <c r="AK62" i="15"/>
  <c r="AK63" i="15"/>
  <c r="AK64" i="15"/>
  <c r="AK65" i="15"/>
  <c r="AK66" i="15"/>
  <c r="AK73" i="15"/>
  <c r="AK67" i="15"/>
  <c r="AK69" i="15"/>
  <c r="AK70" i="15"/>
  <c r="AK71" i="15"/>
  <c r="AK105" i="15"/>
  <c r="AK72" i="15"/>
  <c r="AK74" i="15"/>
  <c r="AK75" i="15"/>
  <c r="AK76" i="15"/>
  <c r="AK77" i="15"/>
  <c r="AK78" i="15"/>
  <c r="AK79" i="15"/>
  <c r="AK80" i="15"/>
  <c r="AK81" i="15"/>
  <c r="AK82" i="15"/>
  <c r="AK83" i="15"/>
  <c r="AK84" i="15"/>
  <c r="AK85" i="15"/>
  <c r="AK86" i="15"/>
  <c r="AK87" i="15"/>
  <c r="AJ61" i="15"/>
  <c r="AJ60" i="15"/>
  <c r="AJ62" i="15"/>
  <c r="AJ63" i="15"/>
  <c r="AJ64" i="15"/>
  <c r="AJ65" i="15"/>
  <c r="AJ66" i="15"/>
  <c r="AJ73" i="15"/>
  <c r="AJ67" i="15"/>
  <c r="AJ69" i="15"/>
  <c r="AJ70" i="15"/>
  <c r="AJ71" i="15"/>
  <c r="AJ105" i="15"/>
  <c r="AJ72" i="15"/>
  <c r="AJ74" i="15"/>
  <c r="AJ75" i="15"/>
  <c r="AJ76" i="15"/>
  <c r="AJ77" i="15"/>
  <c r="AJ78" i="15"/>
  <c r="AJ79" i="15"/>
  <c r="AJ80" i="15"/>
  <c r="AJ81" i="15"/>
  <c r="AJ82" i="15"/>
  <c r="AJ83" i="15"/>
  <c r="AJ84" i="15"/>
  <c r="AJ85" i="15"/>
  <c r="AJ86" i="15"/>
  <c r="AJ87" i="15"/>
  <c r="AI61" i="15"/>
  <c r="AI60" i="15"/>
  <c r="AI62" i="15"/>
  <c r="AI63" i="15"/>
  <c r="AI64" i="15"/>
  <c r="AI65" i="15"/>
  <c r="AI66" i="15"/>
  <c r="AI73" i="15"/>
  <c r="AI67" i="15"/>
  <c r="AI69" i="15"/>
  <c r="AI70" i="15"/>
  <c r="AI71" i="15"/>
  <c r="AI105" i="15"/>
  <c r="AI72" i="15"/>
  <c r="AI74" i="15"/>
  <c r="AI75" i="15"/>
  <c r="AI76" i="15"/>
  <c r="AI77" i="15"/>
  <c r="AI78" i="15"/>
  <c r="AI79" i="15"/>
  <c r="AI80" i="15"/>
  <c r="AI81" i="15"/>
  <c r="AI82" i="15"/>
  <c r="AI83" i="15"/>
  <c r="AI84" i="15"/>
  <c r="AI85" i="15"/>
  <c r="AI86" i="15"/>
  <c r="AI87" i="15"/>
  <c r="AC61" i="15"/>
  <c r="AC60" i="15"/>
  <c r="AC62" i="15"/>
  <c r="AC63" i="15"/>
  <c r="AC64" i="15"/>
  <c r="AC65" i="15"/>
  <c r="AC66" i="15"/>
  <c r="AC73" i="15"/>
  <c r="AC67" i="15"/>
  <c r="AC69" i="15"/>
  <c r="AC70" i="15"/>
  <c r="AC71" i="15"/>
  <c r="AC105" i="15"/>
  <c r="AC72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B61" i="15"/>
  <c r="AB60" i="15"/>
  <c r="AB62" i="15"/>
  <c r="AB63" i="15"/>
  <c r="AB64" i="15"/>
  <c r="AB65" i="15"/>
  <c r="AB66" i="15"/>
  <c r="AB73" i="15"/>
  <c r="AB67" i="15"/>
  <c r="AB69" i="15"/>
  <c r="AB70" i="15"/>
  <c r="AB71" i="15"/>
  <c r="AB105" i="15"/>
  <c r="AB72" i="15"/>
  <c r="AB74" i="15"/>
  <c r="AB75" i="15"/>
  <c r="AB76" i="15"/>
  <c r="AB77" i="15"/>
  <c r="AB78" i="15"/>
  <c r="AB79" i="15"/>
  <c r="AB80" i="15"/>
  <c r="AB81" i="15"/>
  <c r="AB82" i="15"/>
  <c r="AB83" i="15"/>
  <c r="AB84" i="15"/>
  <c r="AB85" i="15"/>
  <c r="AB86" i="15"/>
  <c r="AB87" i="15"/>
  <c r="W61" i="15"/>
  <c r="W60" i="15"/>
  <c r="W62" i="15"/>
  <c r="W63" i="15"/>
  <c r="W64" i="15"/>
  <c r="W65" i="15"/>
  <c r="W66" i="15"/>
  <c r="W73" i="15"/>
  <c r="W67" i="15"/>
  <c r="W69" i="15"/>
  <c r="W70" i="15"/>
  <c r="W71" i="15"/>
  <c r="W105" i="15"/>
  <c r="W72" i="15"/>
  <c r="W74" i="15"/>
  <c r="W75" i="15"/>
  <c r="W76" i="15"/>
  <c r="W77" i="15"/>
  <c r="W78" i="15"/>
  <c r="W79" i="15"/>
  <c r="W80" i="15"/>
  <c r="W81" i="15"/>
  <c r="W82" i="15"/>
  <c r="W83" i="15"/>
  <c r="W84" i="15"/>
  <c r="W85" i="15"/>
  <c r="W86" i="15"/>
  <c r="W87" i="15"/>
  <c r="V61" i="15"/>
  <c r="V60" i="15"/>
  <c r="V62" i="15"/>
  <c r="V63" i="15"/>
  <c r="V64" i="15"/>
  <c r="V65" i="15"/>
  <c r="V66" i="15"/>
  <c r="V73" i="15"/>
  <c r="V67" i="15"/>
  <c r="V69" i="15"/>
  <c r="V70" i="15"/>
  <c r="V71" i="15"/>
  <c r="V105" i="15"/>
  <c r="V72" i="15"/>
  <c r="V74" i="15"/>
  <c r="V75" i="15"/>
  <c r="V76" i="15"/>
  <c r="V77" i="15"/>
  <c r="V78" i="15"/>
  <c r="V79" i="15"/>
  <c r="V80" i="15"/>
  <c r="V81" i="15"/>
  <c r="V82" i="15"/>
  <c r="V83" i="15"/>
  <c r="V84" i="15"/>
  <c r="V85" i="15"/>
  <c r="V86" i="15"/>
  <c r="V87" i="15"/>
  <c r="U61" i="15"/>
  <c r="U60" i="15"/>
  <c r="U62" i="15"/>
  <c r="U63" i="15"/>
  <c r="U64" i="15"/>
  <c r="U65" i="15"/>
  <c r="U66" i="15"/>
  <c r="U73" i="15"/>
  <c r="U67" i="15"/>
  <c r="U69" i="15"/>
  <c r="U70" i="15"/>
  <c r="U71" i="15"/>
  <c r="U105" i="15"/>
  <c r="U72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P61" i="15"/>
  <c r="P60" i="15"/>
  <c r="P62" i="15"/>
  <c r="P63" i="15"/>
  <c r="P64" i="15"/>
  <c r="P65" i="15"/>
  <c r="P66" i="15"/>
  <c r="P73" i="15"/>
  <c r="P67" i="15"/>
  <c r="P69" i="15"/>
  <c r="P70" i="15"/>
  <c r="P71" i="15"/>
  <c r="P105" i="15"/>
  <c r="P72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O61" i="15"/>
  <c r="O60" i="15"/>
  <c r="O62" i="15"/>
  <c r="O63" i="15"/>
  <c r="O64" i="15"/>
  <c r="O65" i="15"/>
  <c r="O66" i="15"/>
  <c r="O73" i="15"/>
  <c r="O67" i="15"/>
  <c r="O69" i="15"/>
  <c r="O70" i="15"/>
  <c r="O71" i="15"/>
  <c r="O105" i="15"/>
  <c r="O72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N61" i="15"/>
  <c r="N60" i="15"/>
  <c r="N62" i="15"/>
  <c r="N63" i="15"/>
  <c r="N64" i="15"/>
  <c r="N65" i="15"/>
  <c r="N66" i="15"/>
  <c r="N73" i="15"/>
  <c r="N67" i="15"/>
  <c r="N69" i="15"/>
  <c r="N70" i="15"/>
  <c r="N71" i="15"/>
  <c r="N105" i="15"/>
  <c r="N72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I61" i="15"/>
  <c r="AD61" i="15" l="1"/>
  <c r="I20" i="15" l="1"/>
  <c r="EF20" i="15"/>
  <c r="N20" i="15"/>
  <c r="O20" i="15"/>
  <c r="P20" i="15"/>
  <c r="U20" i="15"/>
  <c r="V20" i="15"/>
  <c r="W20" i="15"/>
  <c r="AB20" i="15"/>
  <c r="AC20" i="15"/>
  <c r="AD20" i="15"/>
  <c r="AI20" i="15"/>
  <c r="AJ20" i="15"/>
  <c r="AK20" i="15"/>
  <c r="AP20" i="15"/>
  <c r="AQ20" i="15"/>
  <c r="AR20" i="15"/>
  <c r="F130" i="19" l="1"/>
  <c r="F129" i="19"/>
  <c r="F128" i="19"/>
  <c r="F127" i="19"/>
  <c r="G130" i="19"/>
  <c r="G129" i="19"/>
  <c r="G128" i="19"/>
  <c r="G127" i="19"/>
  <c r="H130" i="19"/>
  <c r="H129" i="19"/>
  <c r="H128" i="19"/>
  <c r="H127" i="19"/>
  <c r="I130" i="19"/>
  <c r="I129" i="19"/>
  <c r="I128" i="19"/>
  <c r="I127" i="19"/>
  <c r="I115" i="19"/>
  <c r="I114" i="19"/>
  <c r="I113" i="19"/>
  <c r="L16" i="43"/>
  <c r="J130" i="19" l="1"/>
  <c r="J129" i="19"/>
  <c r="J128" i="19"/>
  <c r="J127" i="19"/>
  <c r="K130" i="19"/>
  <c r="K129" i="19"/>
  <c r="K128" i="19"/>
  <c r="K127" i="19"/>
  <c r="L131" i="19"/>
  <c r="L130" i="19"/>
  <c r="L129" i="19"/>
  <c r="L128" i="19"/>
  <c r="L127" i="19"/>
  <c r="M131" i="19"/>
  <c r="M130" i="19"/>
  <c r="M129" i="19"/>
  <c r="M128" i="19"/>
  <c r="M127" i="19"/>
  <c r="AP4" i="15" l="1"/>
  <c r="AP5" i="15"/>
  <c r="AP6" i="15"/>
  <c r="AP108" i="15"/>
  <c r="AP7" i="15"/>
  <c r="AP8" i="15"/>
  <c r="AP9" i="15"/>
  <c r="AP10" i="15"/>
  <c r="AP11" i="15"/>
  <c r="AP12" i="15"/>
  <c r="AP13" i="15"/>
  <c r="AP14" i="15"/>
  <c r="AP15" i="15"/>
  <c r="AP16" i="15"/>
  <c r="AP95" i="15"/>
  <c r="AP90" i="15"/>
  <c r="AP17" i="15"/>
  <c r="AP18" i="15"/>
  <c r="AP19" i="15"/>
  <c r="AP22" i="15"/>
  <c r="AP23" i="15"/>
  <c r="AP24" i="15"/>
  <c r="AP25" i="15"/>
  <c r="AP52" i="15"/>
  <c r="AP31" i="15"/>
  <c r="AP26" i="15"/>
  <c r="AP27" i="15"/>
  <c r="AP94" i="15"/>
  <c r="AP38" i="15"/>
  <c r="AP28" i="15"/>
  <c r="AP29" i="15"/>
  <c r="AP30" i="15"/>
  <c r="AP32" i="15"/>
  <c r="AP33" i="15"/>
  <c r="AP34" i="15"/>
  <c r="AP35" i="15"/>
  <c r="AP36" i="15"/>
  <c r="AP37" i="15"/>
  <c r="AP39" i="15"/>
  <c r="AP40" i="15"/>
  <c r="AP41" i="15"/>
  <c r="AP42" i="15"/>
  <c r="AP43" i="15"/>
  <c r="AP44" i="15"/>
  <c r="AP89" i="15"/>
  <c r="AP45" i="15"/>
  <c r="AP46" i="15"/>
  <c r="AP47" i="15"/>
  <c r="AP68" i="15"/>
  <c r="AP48" i="15"/>
  <c r="AP49" i="15"/>
  <c r="AP50" i="15"/>
  <c r="AP51" i="15"/>
  <c r="AP53" i="15"/>
  <c r="AP54" i="15"/>
  <c r="AP55" i="15"/>
  <c r="AP56" i="15"/>
  <c r="AP57" i="15"/>
  <c r="AP58" i="15"/>
  <c r="AP59" i="15"/>
  <c r="AP3" i="15"/>
  <c r="AQ4" i="15"/>
  <c r="AQ5" i="15"/>
  <c r="AQ6" i="15"/>
  <c r="AQ108" i="15"/>
  <c r="AQ7" i="15"/>
  <c r="AQ8" i="15"/>
  <c r="AQ9" i="15"/>
  <c r="AQ10" i="15"/>
  <c r="AQ11" i="15"/>
  <c r="AQ12" i="15"/>
  <c r="AQ13" i="15"/>
  <c r="AQ14" i="15"/>
  <c r="AQ15" i="15"/>
  <c r="AQ16" i="15"/>
  <c r="AQ95" i="15"/>
  <c r="AQ90" i="15"/>
  <c r="AQ17" i="15"/>
  <c r="AQ18" i="15"/>
  <c r="AQ19" i="15"/>
  <c r="AQ22" i="15"/>
  <c r="AQ23" i="15"/>
  <c r="AQ24" i="15"/>
  <c r="AQ25" i="15"/>
  <c r="AQ52" i="15"/>
  <c r="AQ31" i="15"/>
  <c r="AQ26" i="15"/>
  <c r="AQ27" i="15"/>
  <c r="AQ94" i="15"/>
  <c r="AQ38" i="15"/>
  <c r="AQ28" i="15"/>
  <c r="AQ29" i="15"/>
  <c r="AQ30" i="15"/>
  <c r="AQ32" i="15"/>
  <c r="AQ33" i="15"/>
  <c r="AQ34" i="15"/>
  <c r="AQ35" i="15"/>
  <c r="AQ36" i="15"/>
  <c r="AQ37" i="15"/>
  <c r="AQ39" i="15"/>
  <c r="AQ40" i="15"/>
  <c r="AQ41" i="15"/>
  <c r="AQ42" i="15"/>
  <c r="AQ43" i="15"/>
  <c r="AQ44" i="15"/>
  <c r="AQ89" i="15"/>
  <c r="AQ45" i="15"/>
  <c r="AQ46" i="15"/>
  <c r="AQ47" i="15"/>
  <c r="AQ68" i="15"/>
  <c r="AQ48" i="15"/>
  <c r="AQ49" i="15"/>
  <c r="AQ50" i="15"/>
  <c r="AQ51" i="15"/>
  <c r="AQ53" i="15"/>
  <c r="AQ54" i="15"/>
  <c r="AQ55" i="15"/>
  <c r="AQ56" i="15"/>
  <c r="AQ57" i="15"/>
  <c r="AQ58" i="15"/>
  <c r="AQ59" i="15"/>
  <c r="AQ3" i="15"/>
  <c r="AR4" i="15"/>
  <c r="AR5" i="15"/>
  <c r="AR6" i="15"/>
  <c r="AR108" i="15"/>
  <c r="AR7" i="15"/>
  <c r="AR8" i="15"/>
  <c r="AR9" i="15"/>
  <c r="AR10" i="15"/>
  <c r="AR11" i="15"/>
  <c r="AR12" i="15"/>
  <c r="AR13" i="15"/>
  <c r="AR14" i="15"/>
  <c r="AR15" i="15"/>
  <c r="AR16" i="15"/>
  <c r="AR95" i="15"/>
  <c r="AR90" i="15"/>
  <c r="AR17" i="15"/>
  <c r="AR18" i="15"/>
  <c r="AR19" i="15"/>
  <c r="AR22" i="15"/>
  <c r="AR23" i="15"/>
  <c r="AR24" i="15"/>
  <c r="AR25" i="15"/>
  <c r="AR52" i="15"/>
  <c r="AR31" i="15"/>
  <c r="AR26" i="15"/>
  <c r="AR27" i="15"/>
  <c r="AR94" i="15"/>
  <c r="AR38" i="15"/>
  <c r="AR28" i="15"/>
  <c r="AR29" i="15"/>
  <c r="AR30" i="15"/>
  <c r="AR32" i="15"/>
  <c r="AR33" i="15"/>
  <c r="AR34" i="15"/>
  <c r="AR35" i="15"/>
  <c r="AR36" i="15"/>
  <c r="AR37" i="15"/>
  <c r="AR39" i="15"/>
  <c r="AR40" i="15"/>
  <c r="AR41" i="15"/>
  <c r="AR42" i="15"/>
  <c r="AR43" i="15"/>
  <c r="AR44" i="15"/>
  <c r="AR89" i="15"/>
  <c r="AR45" i="15"/>
  <c r="AR46" i="15"/>
  <c r="AR47" i="15"/>
  <c r="AR68" i="15"/>
  <c r="AR48" i="15"/>
  <c r="AR49" i="15"/>
  <c r="AR50" i="15"/>
  <c r="AR51" i="15"/>
  <c r="AR53" i="15"/>
  <c r="AR54" i="15"/>
  <c r="AR55" i="15"/>
  <c r="AR56" i="15"/>
  <c r="AR57" i="15"/>
  <c r="AR58" i="15"/>
  <c r="AR59" i="15"/>
  <c r="AR3" i="15"/>
  <c r="AI4" i="15"/>
  <c r="AI5" i="15"/>
  <c r="AI6" i="15"/>
  <c r="AI108" i="15"/>
  <c r="AI7" i="15"/>
  <c r="AI8" i="15"/>
  <c r="AI9" i="15"/>
  <c r="AI10" i="15"/>
  <c r="AI11" i="15"/>
  <c r="AI12" i="15"/>
  <c r="AI13" i="15"/>
  <c r="AI14" i="15"/>
  <c r="AI15" i="15"/>
  <c r="AI16" i="15"/>
  <c r="AI95" i="15"/>
  <c r="AI90" i="15"/>
  <c r="AI17" i="15"/>
  <c r="AI18" i="15"/>
  <c r="AI19" i="15"/>
  <c r="AI22" i="15"/>
  <c r="AI23" i="15"/>
  <c r="AI24" i="15"/>
  <c r="AI25" i="15"/>
  <c r="AI52" i="15"/>
  <c r="AI31" i="15"/>
  <c r="AI26" i="15"/>
  <c r="AI27" i="15"/>
  <c r="AI94" i="15"/>
  <c r="AI38" i="15"/>
  <c r="AI28" i="15"/>
  <c r="AI29" i="15"/>
  <c r="AI30" i="15"/>
  <c r="AI32" i="15"/>
  <c r="AI33" i="15"/>
  <c r="AI34" i="15"/>
  <c r="AI35" i="15"/>
  <c r="AI36" i="15"/>
  <c r="AI37" i="15"/>
  <c r="AI39" i="15"/>
  <c r="AI40" i="15"/>
  <c r="AI41" i="15"/>
  <c r="AI42" i="15"/>
  <c r="AI43" i="15"/>
  <c r="AI44" i="15"/>
  <c r="AI89" i="15"/>
  <c r="AI45" i="15"/>
  <c r="AI46" i="15"/>
  <c r="AI47" i="15"/>
  <c r="AI68" i="15"/>
  <c r="AI48" i="15"/>
  <c r="AI49" i="15"/>
  <c r="AI50" i="15"/>
  <c r="AI51" i="15"/>
  <c r="AI53" i="15"/>
  <c r="AI54" i="15"/>
  <c r="AI55" i="15"/>
  <c r="AI56" i="15"/>
  <c r="AI57" i="15"/>
  <c r="AI58" i="15"/>
  <c r="AI59" i="15"/>
  <c r="AJ4" i="15"/>
  <c r="AJ5" i="15"/>
  <c r="AJ6" i="15"/>
  <c r="AJ108" i="15"/>
  <c r="AJ7" i="15"/>
  <c r="AJ8" i="15"/>
  <c r="AJ9" i="15"/>
  <c r="AJ10" i="15"/>
  <c r="AJ11" i="15"/>
  <c r="AJ12" i="15"/>
  <c r="AJ13" i="15"/>
  <c r="AJ14" i="15"/>
  <c r="AJ15" i="15"/>
  <c r="AJ16" i="15"/>
  <c r="AJ95" i="15"/>
  <c r="AJ90" i="15"/>
  <c r="AJ17" i="15"/>
  <c r="AJ18" i="15"/>
  <c r="AJ19" i="15"/>
  <c r="AJ22" i="15"/>
  <c r="AJ23" i="15"/>
  <c r="AJ24" i="15"/>
  <c r="AJ25" i="15"/>
  <c r="AJ52" i="15"/>
  <c r="AJ31" i="15"/>
  <c r="AJ26" i="15"/>
  <c r="AJ27" i="15"/>
  <c r="AJ94" i="15"/>
  <c r="AJ38" i="15"/>
  <c r="AJ28" i="15"/>
  <c r="AJ29" i="15"/>
  <c r="AJ30" i="15"/>
  <c r="AJ32" i="15"/>
  <c r="AJ33" i="15"/>
  <c r="AJ34" i="15"/>
  <c r="AJ35" i="15"/>
  <c r="AJ36" i="15"/>
  <c r="AJ37" i="15"/>
  <c r="AJ39" i="15"/>
  <c r="AJ40" i="15"/>
  <c r="AJ41" i="15"/>
  <c r="AJ42" i="15"/>
  <c r="AJ43" i="15"/>
  <c r="AJ44" i="15"/>
  <c r="AJ89" i="15"/>
  <c r="AJ45" i="15"/>
  <c r="AJ46" i="15"/>
  <c r="AJ47" i="15"/>
  <c r="AJ68" i="15"/>
  <c r="AJ48" i="15"/>
  <c r="AJ49" i="15"/>
  <c r="AJ50" i="15"/>
  <c r="AJ51" i="15"/>
  <c r="AJ53" i="15"/>
  <c r="AJ54" i="15"/>
  <c r="AJ55" i="15"/>
  <c r="AJ56" i="15"/>
  <c r="AJ57" i="15"/>
  <c r="AJ58" i="15"/>
  <c r="AJ59" i="15"/>
  <c r="AK4" i="15"/>
  <c r="AK5" i="15"/>
  <c r="AK6" i="15"/>
  <c r="AK108" i="15"/>
  <c r="AK7" i="15"/>
  <c r="AK8" i="15"/>
  <c r="AK9" i="15"/>
  <c r="AK10" i="15"/>
  <c r="AK11" i="15"/>
  <c r="AK12" i="15"/>
  <c r="AK13" i="15"/>
  <c r="AK14" i="15"/>
  <c r="AK15" i="15"/>
  <c r="AK16" i="15"/>
  <c r="AK95" i="15"/>
  <c r="AK90" i="15"/>
  <c r="AK17" i="15"/>
  <c r="AK18" i="15"/>
  <c r="AK19" i="15"/>
  <c r="AK22" i="15"/>
  <c r="AK23" i="15"/>
  <c r="AK24" i="15"/>
  <c r="AK25" i="15"/>
  <c r="AK52" i="15"/>
  <c r="AK31" i="15"/>
  <c r="AK26" i="15"/>
  <c r="AK27" i="15"/>
  <c r="AK94" i="15"/>
  <c r="AK38" i="15"/>
  <c r="AK28" i="15"/>
  <c r="AK29" i="15"/>
  <c r="AK30" i="15"/>
  <c r="AK32" i="15"/>
  <c r="AK33" i="15"/>
  <c r="AK34" i="15"/>
  <c r="AK35" i="15"/>
  <c r="AK36" i="15"/>
  <c r="AK37" i="15"/>
  <c r="AK39" i="15"/>
  <c r="AK40" i="15"/>
  <c r="AK41" i="15"/>
  <c r="AK42" i="15"/>
  <c r="AK43" i="15"/>
  <c r="AK44" i="15"/>
  <c r="AK89" i="15"/>
  <c r="AK45" i="15"/>
  <c r="AK46" i="15"/>
  <c r="AK47" i="15"/>
  <c r="AK68" i="15"/>
  <c r="AK48" i="15"/>
  <c r="AK49" i="15"/>
  <c r="AK50" i="15"/>
  <c r="AK51" i="15"/>
  <c r="AK53" i="15"/>
  <c r="AK54" i="15"/>
  <c r="AK55" i="15"/>
  <c r="AK56" i="15"/>
  <c r="AK57" i="15"/>
  <c r="AK58" i="15"/>
  <c r="AK59" i="15"/>
  <c r="AI3" i="15"/>
  <c r="AJ3" i="15"/>
  <c r="AK3" i="15"/>
  <c r="AD4" i="15"/>
  <c r="AD5" i="15"/>
  <c r="AD6" i="15"/>
  <c r="AD108" i="15"/>
  <c r="AD7" i="15"/>
  <c r="AD8" i="15"/>
  <c r="AD9" i="15"/>
  <c r="AD10" i="15"/>
  <c r="AD11" i="15"/>
  <c r="AD12" i="15"/>
  <c r="AD13" i="15"/>
  <c r="AD14" i="15"/>
  <c r="AD15" i="15"/>
  <c r="AD16" i="15"/>
  <c r="AD95" i="15"/>
  <c r="AD90" i="15"/>
  <c r="AD17" i="15"/>
  <c r="AD18" i="15"/>
  <c r="AD19" i="15"/>
  <c r="AD22" i="15"/>
  <c r="AD23" i="15"/>
  <c r="AD24" i="15"/>
  <c r="AD25" i="15"/>
  <c r="AD52" i="15"/>
  <c r="AD31" i="15"/>
  <c r="AD26" i="15"/>
  <c r="AD27" i="15"/>
  <c r="AD94" i="15"/>
  <c r="AD38" i="15"/>
  <c r="AD28" i="15"/>
  <c r="AD29" i="15"/>
  <c r="AD30" i="15"/>
  <c r="AD32" i="15"/>
  <c r="AD33" i="15"/>
  <c r="AD34" i="15"/>
  <c r="AD35" i="15"/>
  <c r="AD36" i="15"/>
  <c r="AD37" i="15"/>
  <c r="AD39" i="15"/>
  <c r="AD40" i="15"/>
  <c r="AD41" i="15"/>
  <c r="AD42" i="15"/>
  <c r="AD43" i="15"/>
  <c r="AD44" i="15"/>
  <c r="AD89" i="15"/>
  <c r="AD45" i="15"/>
  <c r="AD46" i="15"/>
  <c r="AD47" i="15"/>
  <c r="AD68" i="15"/>
  <c r="AD48" i="15"/>
  <c r="AD49" i="15"/>
  <c r="AD50" i="15"/>
  <c r="AD51" i="15"/>
  <c r="AD53" i="15"/>
  <c r="AD54" i="15"/>
  <c r="AD55" i="15"/>
  <c r="AD56" i="15"/>
  <c r="AD57" i="15"/>
  <c r="AD58" i="15"/>
  <c r="AD59" i="15"/>
  <c r="AD60" i="15"/>
  <c r="AD62" i="15"/>
  <c r="AD63" i="15"/>
  <c r="AD64" i="15"/>
  <c r="AD65" i="15"/>
  <c r="AD66" i="15"/>
  <c r="AD73" i="15"/>
  <c r="AD67" i="15"/>
  <c r="AD69" i="15"/>
  <c r="AD70" i="15"/>
  <c r="AD71" i="15"/>
  <c r="AD105" i="15"/>
  <c r="AD72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C4" i="15"/>
  <c r="AC5" i="15"/>
  <c r="AC6" i="15"/>
  <c r="AC108" i="15"/>
  <c r="AC7" i="15"/>
  <c r="AC8" i="15"/>
  <c r="AC9" i="15"/>
  <c r="AC10" i="15"/>
  <c r="AC11" i="15"/>
  <c r="AC12" i="15"/>
  <c r="AC13" i="15"/>
  <c r="AC14" i="15"/>
  <c r="AC15" i="15"/>
  <c r="AC16" i="15"/>
  <c r="AC95" i="15"/>
  <c r="AC90" i="15"/>
  <c r="AC17" i="15"/>
  <c r="AC18" i="15"/>
  <c r="AC19" i="15"/>
  <c r="AC22" i="15"/>
  <c r="AC23" i="15"/>
  <c r="AC24" i="15"/>
  <c r="AC25" i="15"/>
  <c r="AC52" i="15"/>
  <c r="AC31" i="15"/>
  <c r="AC26" i="15"/>
  <c r="AC27" i="15"/>
  <c r="AC94" i="15"/>
  <c r="AC38" i="15"/>
  <c r="AC28" i="15"/>
  <c r="AC29" i="15"/>
  <c r="AC30" i="15"/>
  <c r="AC32" i="15"/>
  <c r="AC33" i="15"/>
  <c r="AC34" i="15"/>
  <c r="AC35" i="15"/>
  <c r="AC36" i="15"/>
  <c r="AC37" i="15"/>
  <c r="AC39" i="15"/>
  <c r="AC40" i="15"/>
  <c r="AC41" i="15"/>
  <c r="AC42" i="15"/>
  <c r="AC43" i="15"/>
  <c r="AC44" i="15"/>
  <c r="AC89" i="15"/>
  <c r="AC45" i="15"/>
  <c r="AC46" i="15"/>
  <c r="AC47" i="15"/>
  <c r="AC68" i="15"/>
  <c r="AC48" i="15"/>
  <c r="AC49" i="15"/>
  <c r="AC50" i="15"/>
  <c r="AC51" i="15"/>
  <c r="AC53" i="15"/>
  <c r="AC54" i="15"/>
  <c r="AC55" i="15"/>
  <c r="AC56" i="15"/>
  <c r="AC57" i="15"/>
  <c r="AC58" i="15"/>
  <c r="AC59" i="15"/>
  <c r="AB4" i="15"/>
  <c r="AB5" i="15"/>
  <c r="AB6" i="15"/>
  <c r="AB108" i="15"/>
  <c r="AB7" i="15"/>
  <c r="AB8" i="15"/>
  <c r="AB9" i="15"/>
  <c r="AB10" i="15"/>
  <c r="AB11" i="15"/>
  <c r="AB12" i="15"/>
  <c r="AB13" i="15"/>
  <c r="AB14" i="15"/>
  <c r="AB15" i="15"/>
  <c r="AB16" i="15"/>
  <c r="AB95" i="15"/>
  <c r="AB90" i="15"/>
  <c r="AB17" i="15"/>
  <c r="AB18" i="15"/>
  <c r="AB19" i="15"/>
  <c r="AB22" i="15"/>
  <c r="AB23" i="15"/>
  <c r="AB24" i="15"/>
  <c r="AB25" i="15"/>
  <c r="AB52" i="15"/>
  <c r="AB31" i="15"/>
  <c r="AB26" i="15"/>
  <c r="AB27" i="15"/>
  <c r="AB94" i="15"/>
  <c r="AB38" i="15"/>
  <c r="AB28" i="15"/>
  <c r="AB29" i="15"/>
  <c r="AB30" i="15"/>
  <c r="AB32" i="15"/>
  <c r="AB33" i="15"/>
  <c r="AB34" i="15"/>
  <c r="AB35" i="15"/>
  <c r="AB36" i="15"/>
  <c r="AB37" i="15"/>
  <c r="AB39" i="15"/>
  <c r="AB40" i="15"/>
  <c r="AB41" i="15"/>
  <c r="AB42" i="15"/>
  <c r="AB43" i="15"/>
  <c r="AB44" i="15"/>
  <c r="AB89" i="15"/>
  <c r="AB45" i="15"/>
  <c r="AB46" i="15"/>
  <c r="AB47" i="15"/>
  <c r="AB68" i="15"/>
  <c r="AB48" i="15"/>
  <c r="AB49" i="15"/>
  <c r="AB50" i="15"/>
  <c r="AB51" i="15"/>
  <c r="AB53" i="15"/>
  <c r="AB54" i="15"/>
  <c r="AB55" i="15"/>
  <c r="AB56" i="15"/>
  <c r="AB57" i="15"/>
  <c r="AB58" i="15"/>
  <c r="AB59" i="15"/>
  <c r="AB3" i="15"/>
  <c r="AC3" i="15"/>
  <c r="AD3" i="15"/>
  <c r="U4" i="15"/>
  <c r="U5" i="15"/>
  <c r="U6" i="15"/>
  <c r="U108" i="15"/>
  <c r="U7" i="15"/>
  <c r="U8" i="15"/>
  <c r="U9" i="15"/>
  <c r="U10" i="15"/>
  <c r="U11" i="15"/>
  <c r="U12" i="15"/>
  <c r="U13" i="15"/>
  <c r="U14" i="15"/>
  <c r="U15" i="15"/>
  <c r="U16" i="15"/>
  <c r="U95" i="15"/>
  <c r="U90" i="15"/>
  <c r="U17" i="15"/>
  <c r="U18" i="15"/>
  <c r="U19" i="15"/>
  <c r="U22" i="15"/>
  <c r="U23" i="15"/>
  <c r="U24" i="15"/>
  <c r="U25" i="15"/>
  <c r="U52" i="15"/>
  <c r="U31" i="15"/>
  <c r="U26" i="15"/>
  <c r="U27" i="15"/>
  <c r="U94" i="15"/>
  <c r="U38" i="15"/>
  <c r="U28" i="15"/>
  <c r="U29" i="15"/>
  <c r="U30" i="15"/>
  <c r="U32" i="15"/>
  <c r="U33" i="15"/>
  <c r="U34" i="15"/>
  <c r="U35" i="15"/>
  <c r="U36" i="15"/>
  <c r="U37" i="15"/>
  <c r="U39" i="15"/>
  <c r="U40" i="15"/>
  <c r="U41" i="15"/>
  <c r="U42" i="15"/>
  <c r="U43" i="15"/>
  <c r="U44" i="15"/>
  <c r="U89" i="15"/>
  <c r="U45" i="15"/>
  <c r="U46" i="15"/>
  <c r="U47" i="15"/>
  <c r="U68" i="15"/>
  <c r="U48" i="15"/>
  <c r="U49" i="15"/>
  <c r="U50" i="15"/>
  <c r="U51" i="15"/>
  <c r="U53" i="15"/>
  <c r="U54" i="15"/>
  <c r="U55" i="15"/>
  <c r="U56" i="15"/>
  <c r="U57" i="15"/>
  <c r="U58" i="15"/>
  <c r="U59" i="15"/>
  <c r="U3" i="15"/>
  <c r="V4" i="15"/>
  <c r="V5" i="15"/>
  <c r="V6" i="15"/>
  <c r="V108" i="15"/>
  <c r="V7" i="15"/>
  <c r="V8" i="15"/>
  <c r="V9" i="15"/>
  <c r="V10" i="15"/>
  <c r="V11" i="15"/>
  <c r="V12" i="15"/>
  <c r="V13" i="15"/>
  <c r="V14" i="15"/>
  <c r="V15" i="15"/>
  <c r="V16" i="15"/>
  <c r="V95" i="15"/>
  <c r="V90" i="15"/>
  <c r="V17" i="15"/>
  <c r="V18" i="15"/>
  <c r="V19" i="15"/>
  <c r="V22" i="15"/>
  <c r="V23" i="15"/>
  <c r="V24" i="15"/>
  <c r="V25" i="15"/>
  <c r="V52" i="15"/>
  <c r="V31" i="15"/>
  <c r="V26" i="15"/>
  <c r="V27" i="15"/>
  <c r="V94" i="15"/>
  <c r="V38" i="15"/>
  <c r="V28" i="15"/>
  <c r="V29" i="15"/>
  <c r="V30" i="15"/>
  <c r="V32" i="15"/>
  <c r="V33" i="15"/>
  <c r="V34" i="15"/>
  <c r="V35" i="15"/>
  <c r="V36" i="15"/>
  <c r="V37" i="15"/>
  <c r="V39" i="15"/>
  <c r="V40" i="15"/>
  <c r="V41" i="15"/>
  <c r="V42" i="15"/>
  <c r="V43" i="15"/>
  <c r="V44" i="15"/>
  <c r="V89" i="15"/>
  <c r="V45" i="15"/>
  <c r="V46" i="15"/>
  <c r="V47" i="15"/>
  <c r="V68" i="15"/>
  <c r="V48" i="15"/>
  <c r="V49" i="15"/>
  <c r="V50" i="15"/>
  <c r="V51" i="15"/>
  <c r="V53" i="15"/>
  <c r="V54" i="15"/>
  <c r="V55" i="15"/>
  <c r="V56" i="15"/>
  <c r="V57" i="15"/>
  <c r="V58" i="15"/>
  <c r="V59" i="15"/>
  <c r="W4" i="15"/>
  <c r="W5" i="15"/>
  <c r="W6" i="15"/>
  <c r="W108" i="15"/>
  <c r="W7" i="15"/>
  <c r="W8" i="15"/>
  <c r="W9" i="15"/>
  <c r="W10" i="15"/>
  <c r="W11" i="15"/>
  <c r="W12" i="15"/>
  <c r="W13" i="15"/>
  <c r="W14" i="15"/>
  <c r="W15" i="15"/>
  <c r="W16" i="15"/>
  <c r="W95" i="15"/>
  <c r="W90" i="15"/>
  <c r="W17" i="15"/>
  <c r="W18" i="15"/>
  <c r="W19" i="15"/>
  <c r="W22" i="15"/>
  <c r="W23" i="15"/>
  <c r="W24" i="15"/>
  <c r="W25" i="15"/>
  <c r="W52" i="15"/>
  <c r="W31" i="15"/>
  <c r="W26" i="15"/>
  <c r="W27" i="15"/>
  <c r="W94" i="15"/>
  <c r="W38" i="15"/>
  <c r="W28" i="15"/>
  <c r="W29" i="15"/>
  <c r="W30" i="15"/>
  <c r="W32" i="15"/>
  <c r="W33" i="15"/>
  <c r="W34" i="15"/>
  <c r="W35" i="15"/>
  <c r="W36" i="15"/>
  <c r="W37" i="15"/>
  <c r="W39" i="15"/>
  <c r="W40" i="15"/>
  <c r="W41" i="15"/>
  <c r="W42" i="15"/>
  <c r="W43" i="15"/>
  <c r="W44" i="15"/>
  <c r="W89" i="15"/>
  <c r="W45" i="15"/>
  <c r="W46" i="15"/>
  <c r="W47" i="15"/>
  <c r="W68" i="15"/>
  <c r="W48" i="15"/>
  <c r="W49" i="15"/>
  <c r="W50" i="15"/>
  <c r="W51" i="15"/>
  <c r="W53" i="15"/>
  <c r="W54" i="15"/>
  <c r="W55" i="15"/>
  <c r="W56" i="15"/>
  <c r="W57" i="15"/>
  <c r="W58" i="15"/>
  <c r="W59" i="15"/>
  <c r="V3" i="15"/>
  <c r="W3" i="15"/>
  <c r="P4" i="15"/>
  <c r="P5" i="15"/>
  <c r="P6" i="15"/>
  <c r="P108" i="15"/>
  <c r="P7" i="15"/>
  <c r="P8" i="15"/>
  <c r="P9" i="15"/>
  <c r="P10" i="15"/>
  <c r="P11" i="15"/>
  <c r="P12" i="15"/>
  <c r="P13" i="15"/>
  <c r="P14" i="15"/>
  <c r="P15" i="15"/>
  <c r="P16" i="15"/>
  <c r="P95" i="15"/>
  <c r="P90" i="15"/>
  <c r="P17" i="15"/>
  <c r="P18" i="15"/>
  <c r="P19" i="15"/>
  <c r="P22" i="15"/>
  <c r="P23" i="15"/>
  <c r="P24" i="15"/>
  <c r="P25" i="15"/>
  <c r="P52" i="15"/>
  <c r="P31" i="15"/>
  <c r="P26" i="15"/>
  <c r="P27" i="15"/>
  <c r="P94" i="15"/>
  <c r="P38" i="15"/>
  <c r="P28" i="15"/>
  <c r="P29" i="15"/>
  <c r="P30" i="15"/>
  <c r="P32" i="15"/>
  <c r="P33" i="15"/>
  <c r="P34" i="15"/>
  <c r="P35" i="15"/>
  <c r="P36" i="15"/>
  <c r="P37" i="15"/>
  <c r="P39" i="15"/>
  <c r="P40" i="15"/>
  <c r="P41" i="15"/>
  <c r="P42" i="15"/>
  <c r="P43" i="15"/>
  <c r="P44" i="15"/>
  <c r="P89" i="15"/>
  <c r="P45" i="15"/>
  <c r="P46" i="15"/>
  <c r="P47" i="15"/>
  <c r="P68" i="15"/>
  <c r="P48" i="15"/>
  <c r="P49" i="15"/>
  <c r="P50" i="15"/>
  <c r="P51" i="15"/>
  <c r="P53" i="15"/>
  <c r="P54" i="15"/>
  <c r="P55" i="15"/>
  <c r="P56" i="15"/>
  <c r="P57" i="15"/>
  <c r="P58" i="15"/>
  <c r="P59" i="15"/>
  <c r="O4" i="15"/>
  <c r="O5" i="15"/>
  <c r="O6" i="15"/>
  <c r="O108" i="15"/>
  <c r="O7" i="15"/>
  <c r="O8" i="15"/>
  <c r="O9" i="15"/>
  <c r="O10" i="15"/>
  <c r="O11" i="15"/>
  <c r="O12" i="15"/>
  <c r="O13" i="15"/>
  <c r="O14" i="15"/>
  <c r="O15" i="15"/>
  <c r="O16" i="15"/>
  <c r="O95" i="15"/>
  <c r="O90" i="15"/>
  <c r="O17" i="15"/>
  <c r="O18" i="15"/>
  <c r="O19" i="15"/>
  <c r="O22" i="15"/>
  <c r="O23" i="15"/>
  <c r="O24" i="15"/>
  <c r="O25" i="15"/>
  <c r="O52" i="15"/>
  <c r="O31" i="15"/>
  <c r="O26" i="15"/>
  <c r="O27" i="15"/>
  <c r="O94" i="15"/>
  <c r="O38" i="15"/>
  <c r="O28" i="15"/>
  <c r="O29" i="15"/>
  <c r="O30" i="15"/>
  <c r="O32" i="15"/>
  <c r="O33" i="15"/>
  <c r="O34" i="15"/>
  <c r="O35" i="15"/>
  <c r="O36" i="15"/>
  <c r="O37" i="15"/>
  <c r="O39" i="15"/>
  <c r="O40" i="15"/>
  <c r="O41" i="15"/>
  <c r="O42" i="15"/>
  <c r="O43" i="15"/>
  <c r="O44" i="15"/>
  <c r="O89" i="15"/>
  <c r="O45" i="15"/>
  <c r="O46" i="15"/>
  <c r="O47" i="15"/>
  <c r="O68" i="15"/>
  <c r="O48" i="15"/>
  <c r="O49" i="15"/>
  <c r="O50" i="15"/>
  <c r="O51" i="15"/>
  <c r="O53" i="15"/>
  <c r="O54" i="15"/>
  <c r="O55" i="15"/>
  <c r="O56" i="15"/>
  <c r="O57" i="15"/>
  <c r="O58" i="15"/>
  <c r="O59" i="15"/>
  <c r="N4" i="15"/>
  <c r="N5" i="15"/>
  <c r="N6" i="15"/>
  <c r="N108" i="15"/>
  <c r="N7" i="15"/>
  <c r="N8" i="15"/>
  <c r="N9" i="15"/>
  <c r="N10" i="15"/>
  <c r="N11" i="15"/>
  <c r="N12" i="15"/>
  <c r="N13" i="15"/>
  <c r="N14" i="15"/>
  <c r="N15" i="15"/>
  <c r="N16" i="15"/>
  <c r="N95" i="15"/>
  <c r="N90" i="15"/>
  <c r="N17" i="15"/>
  <c r="N18" i="15"/>
  <c r="N19" i="15"/>
  <c r="N22" i="15"/>
  <c r="N23" i="15"/>
  <c r="N24" i="15"/>
  <c r="N25" i="15"/>
  <c r="N52" i="15"/>
  <c r="N31" i="15"/>
  <c r="N26" i="15"/>
  <c r="N27" i="15"/>
  <c r="N94" i="15"/>
  <c r="N38" i="15"/>
  <c r="N28" i="15"/>
  <c r="N29" i="15"/>
  <c r="N30" i="15"/>
  <c r="N32" i="15"/>
  <c r="N33" i="15"/>
  <c r="N34" i="15"/>
  <c r="N35" i="15"/>
  <c r="N36" i="15"/>
  <c r="N37" i="15"/>
  <c r="N39" i="15"/>
  <c r="N40" i="15"/>
  <c r="N41" i="15"/>
  <c r="N42" i="15"/>
  <c r="N43" i="15"/>
  <c r="N44" i="15"/>
  <c r="N89" i="15"/>
  <c r="N45" i="15"/>
  <c r="N46" i="15"/>
  <c r="N47" i="15"/>
  <c r="N68" i="15"/>
  <c r="N48" i="15"/>
  <c r="N49" i="15"/>
  <c r="N50" i="15"/>
  <c r="N51" i="15"/>
  <c r="N53" i="15"/>
  <c r="N54" i="15"/>
  <c r="N55" i="15"/>
  <c r="N56" i="15"/>
  <c r="N57" i="15"/>
  <c r="N58" i="15"/>
  <c r="N59" i="15"/>
  <c r="P3" i="15"/>
  <c r="O3" i="15"/>
  <c r="N3" i="15"/>
  <c r="K128" i="33"/>
  <c r="I128" i="33"/>
  <c r="G5" i="19"/>
  <c r="G128" i="33"/>
  <c r="L86" i="43"/>
  <c r="L79" i="43"/>
  <c r="L72" i="43"/>
  <c r="L65" i="43"/>
  <c r="L58" i="43"/>
  <c r="L51" i="43"/>
  <c r="L44" i="43"/>
  <c r="L37" i="43"/>
  <c r="L30" i="43"/>
  <c r="L23" i="43"/>
  <c r="L9" i="43"/>
  <c r="B36" i="30"/>
  <c r="D36" i="30"/>
  <c r="F36" i="30"/>
  <c r="H36" i="30"/>
  <c r="J36" i="30"/>
  <c r="L36" i="30"/>
  <c r="B91" i="41"/>
  <c r="D91" i="41"/>
  <c r="F91" i="41"/>
  <c r="H91" i="41"/>
  <c r="J91" i="41"/>
  <c r="L91" i="41"/>
  <c r="L127" i="42"/>
  <c r="J127" i="42"/>
  <c r="H127" i="42"/>
  <c r="F127" i="42"/>
  <c r="D127" i="42"/>
  <c r="B127" i="42"/>
  <c r="L120" i="42"/>
  <c r="J120" i="42"/>
  <c r="H120" i="42"/>
  <c r="F120" i="42"/>
  <c r="D120" i="42"/>
  <c r="B120" i="42"/>
  <c r="L113" i="42"/>
  <c r="J113" i="42"/>
  <c r="H113" i="42"/>
  <c r="F113" i="42"/>
  <c r="D113" i="42"/>
  <c r="B113" i="42"/>
  <c r="L106" i="42"/>
  <c r="J106" i="42"/>
  <c r="H106" i="42"/>
  <c r="F106" i="42"/>
  <c r="D106" i="42"/>
  <c r="B106" i="42"/>
  <c r="L99" i="42"/>
  <c r="J99" i="42"/>
  <c r="H99" i="42"/>
  <c r="F99" i="42"/>
  <c r="D99" i="42"/>
  <c r="B99" i="42"/>
  <c r="L92" i="42"/>
  <c r="J92" i="42"/>
  <c r="H92" i="42"/>
  <c r="F92" i="42"/>
  <c r="D92" i="42"/>
  <c r="B92" i="42"/>
  <c r="L85" i="42"/>
  <c r="J85" i="42"/>
  <c r="H85" i="42"/>
  <c r="F85" i="42"/>
  <c r="D85" i="42"/>
  <c r="B85" i="42"/>
  <c r="L78" i="42"/>
  <c r="J78" i="42"/>
  <c r="H78" i="42"/>
  <c r="F78" i="42"/>
  <c r="D78" i="42"/>
  <c r="B78" i="42"/>
  <c r="L71" i="42"/>
  <c r="J71" i="42"/>
  <c r="H71" i="42"/>
  <c r="F71" i="42"/>
  <c r="D71" i="42"/>
  <c r="B71" i="42"/>
  <c r="L64" i="42"/>
  <c r="J64" i="42"/>
  <c r="H64" i="42"/>
  <c r="F64" i="42"/>
  <c r="D64" i="42"/>
  <c r="B64" i="42"/>
  <c r="L57" i="42"/>
  <c r="J57" i="42"/>
  <c r="H57" i="42"/>
  <c r="F57" i="42"/>
  <c r="D57" i="42"/>
  <c r="B57" i="42"/>
  <c r="L50" i="42"/>
  <c r="J50" i="42"/>
  <c r="H50" i="42"/>
  <c r="F50" i="42"/>
  <c r="D50" i="42"/>
  <c r="B50" i="42"/>
  <c r="L43" i="42"/>
  <c r="J43" i="42"/>
  <c r="H43" i="42"/>
  <c r="F43" i="42"/>
  <c r="D43" i="42"/>
  <c r="B43" i="42"/>
  <c r="L36" i="42"/>
  <c r="J36" i="42"/>
  <c r="H36" i="42"/>
  <c r="F36" i="42"/>
  <c r="D36" i="42"/>
  <c r="B36" i="42"/>
  <c r="L29" i="42"/>
  <c r="J29" i="42"/>
  <c r="H29" i="42"/>
  <c r="F29" i="42"/>
  <c r="D29" i="42"/>
  <c r="B29" i="42"/>
  <c r="L22" i="42"/>
  <c r="J22" i="42"/>
  <c r="H22" i="42"/>
  <c r="F22" i="42"/>
  <c r="D22" i="42"/>
  <c r="B22" i="42"/>
  <c r="L15" i="42"/>
  <c r="J15" i="42"/>
  <c r="H15" i="42"/>
  <c r="F15" i="42"/>
  <c r="D15" i="42"/>
  <c r="B15" i="42"/>
  <c r="L8" i="42"/>
  <c r="H8" i="42"/>
  <c r="F8" i="42"/>
  <c r="D8" i="42"/>
  <c r="B8" i="42"/>
  <c r="L126" i="41"/>
  <c r="J126" i="41"/>
  <c r="H126" i="41"/>
  <c r="F126" i="41"/>
  <c r="D126" i="41"/>
  <c r="B126" i="41"/>
  <c r="L119" i="41"/>
  <c r="J119" i="41"/>
  <c r="H119" i="41"/>
  <c r="F119" i="41"/>
  <c r="D119" i="41"/>
  <c r="B119" i="41"/>
  <c r="L112" i="41"/>
  <c r="J112" i="41"/>
  <c r="H112" i="41"/>
  <c r="F112" i="41"/>
  <c r="D112" i="41"/>
  <c r="B112" i="41"/>
  <c r="L105" i="41"/>
  <c r="J105" i="41"/>
  <c r="H105" i="41"/>
  <c r="F105" i="41"/>
  <c r="D105" i="41"/>
  <c r="B105" i="41"/>
  <c r="L98" i="41"/>
  <c r="J98" i="41"/>
  <c r="H98" i="41"/>
  <c r="F98" i="41"/>
  <c r="D98" i="41"/>
  <c r="B98" i="41"/>
  <c r="L84" i="41"/>
  <c r="J84" i="41"/>
  <c r="H84" i="41"/>
  <c r="F84" i="41"/>
  <c r="D84" i="41"/>
  <c r="B84" i="41"/>
  <c r="L77" i="41"/>
  <c r="J77" i="41"/>
  <c r="H77" i="41"/>
  <c r="F77" i="41"/>
  <c r="D77" i="41"/>
  <c r="B77" i="41"/>
  <c r="L70" i="41"/>
  <c r="J70" i="41"/>
  <c r="H70" i="41"/>
  <c r="F70" i="41"/>
  <c r="D70" i="41"/>
  <c r="B70" i="41"/>
  <c r="L63" i="41"/>
  <c r="J63" i="41"/>
  <c r="H63" i="41"/>
  <c r="F63" i="41"/>
  <c r="D63" i="41"/>
  <c r="B63" i="41"/>
  <c r="L56" i="41"/>
  <c r="J56" i="41"/>
  <c r="H56" i="41"/>
  <c r="F56" i="41"/>
  <c r="D56" i="41"/>
  <c r="B56" i="41"/>
  <c r="L49" i="41"/>
  <c r="J49" i="41"/>
  <c r="H49" i="41"/>
  <c r="F49" i="41"/>
  <c r="D49" i="41"/>
  <c r="B49" i="41"/>
  <c r="L42" i="41"/>
  <c r="J42" i="41"/>
  <c r="H42" i="41"/>
  <c r="F42" i="41"/>
  <c r="D42" i="41"/>
  <c r="B42" i="41"/>
  <c r="L35" i="41"/>
  <c r="J35" i="41"/>
  <c r="H35" i="41"/>
  <c r="F35" i="41"/>
  <c r="D35" i="41"/>
  <c r="B35" i="41"/>
  <c r="L28" i="41"/>
  <c r="J28" i="41"/>
  <c r="H28" i="41"/>
  <c r="F28" i="41"/>
  <c r="D28" i="41"/>
  <c r="B28" i="41"/>
  <c r="L21" i="41"/>
  <c r="J21" i="41"/>
  <c r="H21" i="41"/>
  <c r="F21" i="41"/>
  <c r="D21" i="41"/>
  <c r="B21" i="41"/>
  <c r="L14" i="41"/>
  <c r="J14" i="41"/>
  <c r="H14" i="41"/>
  <c r="F14" i="41"/>
  <c r="D14" i="41"/>
  <c r="B14" i="41"/>
  <c r="L7" i="41"/>
  <c r="J7" i="41"/>
  <c r="H7" i="41"/>
  <c r="F7" i="41"/>
  <c r="D7" i="41"/>
  <c r="B7" i="41"/>
  <c r="L124" i="40"/>
  <c r="J124" i="40"/>
  <c r="H124" i="40"/>
  <c r="F124" i="40"/>
  <c r="D124" i="40"/>
  <c r="B124" i="40"/>
  <c r="L117" i="40"/>
  <c r="J117" i="40"/>
  <c r="H117" i="40"/>
  <c r="F117" i="40"/>
  <c r="D117" i="40"/>
  <c r="B117" i="40"/>
  <c r="L110" i="40"/>
  <c r="J110" i="40"/>
  <c r="H110" i="40"/>
  <c r="F110" i="40"/>
  <c r="D110" i="40"/>
  <c r="B110" i="40"/>
  <c r="L103" i="40"/>
  <c r="J103" i="40"/>
  <c r="H103" i="40"/>
  <c r="F103" i="40"/>
  <c r="D103" i="40"/>
  <c r="B103" i="40"/>
  <c r="L96" i="40"/>
  <c r="J96" i="40"/>
  <c r="H96" i="40"/>
  <c r="F96" i="40"/>
  <c r="D96" i="40"/>
  <c r="B96" i="40"/>
  <c r="L89" i="40"/>
  <c r="J89" i="40"/>
  <c r="H89" i="40"/>
  <c r="F89" i="40"/>
  <c r="D89" i="40"/>
  <c r="B89" i="40"/>
  <c r="L82" i="40"/>
  <c r="J82" i="40"/>
  <c r="H82" i="40"/>
  <c r="F82" i="40"/>
  <c r="D82" i="40"/>
  <c r="B82" i="40"/>
  <c r="L75" i="40"/>
  <c r="J75" i="40"/>
  <c r="H75" i="40"/>
  <c r="F75" i="40"/>
  <c r="D75" i="40"/>
  <c r="B75" i="40"/>
  <c r="L68" i="40"/>
  <c r="J68" i="40"/>
  <c r="H68" i="40"/>
  <c r="F68" i="40"/>
  <c r="D68" i="40"/>
  <c r="B68" i="40"/>
  <c r="L61" i="40"/>
  <c r="J61" i="40"/>
  <c r="H61" i="40"/>
  <c r="F61" i="40"/>
  <c r="D61" i="40"/>
  <c r="B61" i="40"/>
  <c r="L54" i="40"/>
  <c r="J54" i="40"/>
  <c r="H54" i="40"/>
  <c r="F54" i="40"/>
  <c r="D54" i="40"/>
  <c r="B54" i="40"/>
  <c r="L47" i="40"/>
  <c r="J47" i="40"/>
  <c r="H47" i="40"/>
  <c r="F47" i="40"/>
  <c r="D47" i="40"/>
  <c r="B47" i="40"/>
  <c r="L40" i="40"/>
  <c r="J40" i="40"/>
  <c r="H40" i="40"/>
  <c r="F40" i="40"/>
  <c r="D40" i="40"/>
  <c r="B40" i="40"/>
  <c r="L33" i="40"/>
  <c r="J33" i="40"/>
  <c r="H33" i="40"/>
  <c r="F33" i="40"/>
  <c r="D33" i="40"/>
  <c r="B33" i="40"/>
  <c r="L26" i="40"/>
  <c r="J26" i="40"/>
  <c r="H26" i="40"/>
  <c r="F26" i="40"/>
  <c r="D26" i="40"/>
  <c r="B26" i="40"/>
  <c r="L19" i="40"/>
  <c r="J19" i="40"/>
  <c r="H19" i="40"/>
  <c r="F19" i="40"/>
  <c r="D19" i="40"/>
  <c r="B19" i="40"/>
  <c r="L12" i="40"/>
  <c r="J12" i="40"/>
  <c r="H12" i="40"/>
  <c r="F12" i="40"/>
  <c r="D12" i="40"/>
  <c r="B12" i="40"/>
  <c r="L5" i="40"/>
  <c r="J5" i="40"/>
  <c r="H5" i="40"/>
  <c r="F5" i="40"/>
  <c r="D5" i="40"/>
  <c r="B5" i="40"/>
  <c r="L122" i="39"/>
  <c r="J122" i="39"/>
  <c r="H122" i="39"/>
  <c r="F122" i="39"/>
  <c r="D122" i="39"/>
  <c r="B122" i="39"/>
  <c r="L115" i="39"/>
  <c r="J115" i="39"/>
  <c r="H115" i="39"/>
  <c r="F115" i="39"/>
  <c r="D115" i="39"/>
  <c r="B115" i="39"/>
  <c r="L108" i="39"/>
  <c r="J108" i="39"/>
  <c r="H108" i="39"/>
  <c r="F108" i="39"/>
  <c r="D108" i="39"/>
  <c r="B108" i="39"/>
  <c r="L101" i="39"/>
  <c r="J101" i="39"/>
  <c r="H101" i="39"/>
  <c r="F101" i="39"/>
  <c r="D101" i="39"/>
  <c r="B101" i="39"/>
  <c r="L94" i="39"/>
  <c r="J94" i="39"/>
  <c r="H94" i="39"/>
  <c r="F94" i="39"/>
  <c r="D94" i="39"/>
  <c r="B94" i="39"/>
  <c r="L87" i="39"/>
  <c r="J87" i="39"/>
  <c r="H87" i="39"/>
  <c r="F87" i="39"/>
  <c r="D87" i="39"/>
  <c r="B87" i="39"/>
  <c r="L80" i="39"/>
  <c r="J80" i="39"/>
  <c r="H80" i="39"/>
  <c r="F80" i="39"/>
  <c r="D80" i="39"/>
  <c r="B80" i="39"/>
  <c r="L73" i="39"/>
  <c r="J73" i="39"/>
  <c r="H73" i="39"/>
  <c r="F73" i="39"/>
  <c r="D73" i="39"/>
  <c r="B73" i="39"/>
  <c r="L66" i="39"/>
  <c r="J66" i="39"/>
  <c r="H66" i="39"/>
  <c r="F66" i="39"/>
  <c r="D66" i="39"/>
  <c r="B66" i="39"/>
  <c r="L59" i="39"/>
  <c r="J59" i="39"/>
  <c r="H59" i="39"/>
  <c r="F59" i="39"/>
  <c r="D59" i="39"/>
  <c r="B59" i="39"/>
  <c r="L52" i="39"/>
  <c r="J52" i="39"/>
  <c r="H52" i="39"/>
  <c r="F52" i="39"/>
  <c r="D52" i="39"/>
  <c r="B52" i="39"/>
  <c r="L45" i="39"/>
  <c r="J45" i="39"/>
  <c r="H45" i="39"/>
  <c r="F45" i="39"/>
  <c r="D45" i="39"/>
  <c r="B45" i="39"/>
  <c r="L38" i="39"/>
  <c r="J38" i="39"/>
  <c r="H38" i="39"/>
  <c r="F38" i="39"/>
  <c r="D38" i="39"/>
  <c r="B38" i="39"/>
  <c r="L31" i="39"/>
  <c r="J31" i="39"/>
  <c r="H31" i="39"/>
  <c r="F31" i="39"/>
  <c r="D31" i="39"/>
  <c r="B31" i="39"/>
  <c r="L24" i="39"/>
  <c r="J24" i="39"/>
  <c r="H24" i="39"/>
  <c r="F24" i="39"/>
  <c r="D24" i="39"/>
  <c r="B24" i="39"/>
  <c r="L17" i="39"/>
  <c r="J17" i="39"/>
  <c r="H17" i="39"/>
  <c r="F17" i="39"/>
  <c r="D17" i="39"/>
  <c r="B17" i="39"/>
  <c r="L10" i="39"/>
  <c r="J10" i="39"/>
  <c r="H10" i="39"/>
  <c r="F10" i="39"/>
  <c r="D10" i="39"/>
  <c r="B10" i="39"/>
  <c r="L3" i="39"/>
  <c r="J3" i="39"/>
  <c r="H3" i="39"/>
  <c r="F3" i="39"/>
  <c r="D3" i="39"/>
  <c r="B3" i="39"/>
  <c r="L73" i="38"/>
  <c r="J73" i="38"/>
  <c r="H73" i="38"/>
  <c r="F73" i="38"/>
  <c r="D73" i="38"/>
  <c r="B73" i="38"/>
  <c r="L67" i="38"/>
  <c r="J67" i="38"/>
  <c r="H67" i="38"/>
  <c r="F67" i="38"/>
  <c r="D67" i="38"/>
  <c r="B67" i="38"/>
  <c r="L61" i="38"/>
  <c r="J61" i="38"/>
  <c r="H61" i="38"/>
  <c r="F61" i="38"/>
  <c r="D61" i="38"/>
  <c r="B61" i="38"/>
  <c r="L55" i="38"/>
  <c r="J55" i="38"/>
  <c r="H55" i="38"/>
  <c r="F55" i="38"/>
  <c r="D55" i="38"/>
  <c r="B55" i="38"/>
  <c r="L49" i="38"/>
  <c r="J49" i="38"/>
  <c r="H49" i="38"/>
  <c r="F49" i="38"/>
  <c r="D49" i="38"/>
  <c r="B49" i="38"/>
  <c r="L43" i="38"/>
  <c r="J43" i="38"/>
  <c r="H43" i="38"/>
  <c r="F43" i="38"/>
  <c r="D43" i="38"/>
  <c r="B43" i="38"/>
  <c r="L37" i="38"/>
  <c r="J37" i="38"/>
  <c r="H37" i="38"/>
  <c r="F37" i="38"/>
  <c r="D37" i="38"/>
  <c r="B37" i="38"/>
  <c r="L31" i="38"/>
  <c r="J31" i="38"/>
  <c r="H31" i="38"/>
  <c r="F31" i="38"/>
  <c r="D31" i="38"/>
  <c r="B31" i="38"/>
  <c r="L25" i="38"/>
  <c r="J25" i="38"/>
  <c r="H25" i="38"/>
  <c r="F25" i="38"/>
  <c r="D25" i="38"/>
  <c r="B25" i="38"/>
  <c r="L19" i="38"/>
  <c r="J19" i="38"/>
  <c r="H19" i="38"/>
  <c r="F19" i="38"/>
  <c r="D19" i="38"/>
  <c r="B19" i="38"/>
  <c r="L13" i="38"/>
  <c r="J13" i="38"/>
  <c r="H13" i="38"/>
  <c r="F13" i="38"/>
  <c r="D13" i="38"/>
  <c r="B13" i="38"/>
  <c r="L7" i="38"/>
  <c r="J7" i="38"/>
  <c r="H7" i="38"/>
  <c r="F7" i="38"/>
  <c r="D7" i="38"/>
  <c r="B7" i="38"/>
  <c r="L71" i="37"/>
  <c r="J71" i="37"/>
  <c r="H71" i="37"/>
  <c r="F71" i="37"/>
  <c r="D71" i="37"/>
  <c r="B71" i="37"/>
  <c r="L65" i="37"/>
  <c r="J65" i="37"/>
  <c r="H65" i="37"/>
  <c r="F65" i="37"/>
  <c r="D65" i="37"/>
  <c r="B65" i="37"/>
  <c r="L59" i="37"/>
  <c r="J59" i="37"/>
  <c r="H59" i="37"/>
  <c r="F59" i="37"/>
  <c r="D59" i="37"/>
  <c r="B59" i="37"/>
  <c r="L53" i="37"/>
  <c r="J53" i="37"/>
  <c r="H53" i="37"/>
  <c r="F53" i="37"/>
  <c r="D53" i="37"/>
  <c r="B53" i="37"/>
  <c r="L47" i="37"/>
  <c r="J47" i="37"/>
  <c r="H47" i="37"/>
  <c r="F47" i="37"/>
  <c r="D47" i="37"/>
  <c r="B47" i="37"/>
  <c r="L41" i="37"/>
  <c r="J41" i="37"/>
  <c r="H41" i="37"/>
  <c r="F41" i="37"/>
  <c r="D41" i="37"/>
  <c r="B41" i="37"/>
  <c r="L35" i="37"/>
  <c r="J35" i="37"/>
  <c r="H35" i="37"/>
  <c r="F35" i="37"/>
  <c r="D35" i="37"/>
  <c r="B35" i="37"/>
  <c r="L29" i="37"/>
  <c r="J29" i="37"/>
  <c r="H29" i="37"/>
  <c r="F29" i="37"/>
  <c r="D29" i="37"/>
  <c r="B29" i="37"/>
  <c r="L23" i="37"/>
  <c r="J23" i="37"/>
  <c r="H23" i="37"/>
  <c r="F23" i="37"/>
  <c r="D23" i="37"/>
  <c r="B23" i="37"/>
  <c r="L17" i="37"/>
  <c r="J17" i="37"/>
  <c r="H17" i="37"/>
  <c r="F17" i="37"/>
  <c r="D17" i="37"/>
  <c r="B17" i="37"/>
  <c r="L11" i="37"/>
  <c r="J11" i="37"/>
  <c r="H11" i="37"/>
  <c r="F11" i="37"/>
  <c r="D11" i="37"/>
  <c r="B11" i="37"/>
  <c r="L5" i="37"/>
  <c r="J5" i="37"/>
  <c r="H5" i="37"/>
  <c r="F5" i="37"/>
  <c r="D5" i="37"/>
  <c r="B5" i="37"/>
  <c r="L69" i="36"/>
  <c r="J69" i="36"/>
  <c r="H69" i="36"/>
  <c r="F69" i="36"/>
  <c r="D69" i="36"/>
  <c r="B69" i="36"/>
  <c r="L63" i="36"/>
  <c r="J63" i="36"/>
  <c r="H63" i="36"/>
  <c r="F63" i="36"/>
  <c r="D63" i="36"/>
  <c r="B63" i="36"/>
  <c r="L57" i="36"/>
  <c r="J57" i="36"/>
  <c r="H57" i="36"/>
  <c r="F57" i="36"/>
  <c r="D57" i="36"/>
  <c r="B57" i="36"/>
  <c r="L51" i="36"/>
  <c r="J51" i="36"/>
  <c r="H51" i="36"/>
  <c r="F51" i="36"/>
  <c r="D51" i="36"/>
  <c r="B51" i="36"/>
  <c r="L45" i="36"/>
  <c r="J45" i="36"/>
  <c r="H45" i="36"/>
  <c r="F45" i="36"/>
  <c r="D45" i="36"/>
  <c r="B45" i="36"/>
  <c r="L39" i="36"/>
  <c r="J39" i="36"/>
  <c r="H39" i="36"/>
  <c r="F39" i="36"/>
  <c r="D39" i="36"/>
  <c r="B39" i="36"/>
  <c r="L33" i="36"/>
  <c r="J33" i="36"/>
  <c r="H33" i="36"/>
  <c r="F33" i="36"/>
  <c r="D33" i="36"/>
  <c r="B33" i="36"/>
  <c r="L27" i="36"/>
  <c r="J27" i="36"/>
  <c r="H27" i="36"/>
  <c r="F27" i="36"/>
  <c r="D27" i="36"/>
  <c r="B27" i="36"/>
  <c r="L21" i="36"/>
  <c r="J21" i="36"/>
  <c r="H21" i="36"/>
  <c r="F21" i="36"/>
  <c r="D21" i="36"/>
  <c r="B21" i="36"/>
  <c r="L15" i="36"/>
  <c r="J15" i="36"/>
  <c r="H15" i="36"/>
  <c r="F15" i="36"/>
  <c r="D15" i="36"/>
  <c r="B15" i="36"/>
  <c r="L9" i="36"/>
  <c r="J9" i="36"/>
  <c r="H9" i="36"/>
  <c r="F9" i="36"/>
  <c r="D9" i="36"/>
  <c r="B9" i="36"/>
  <c r="L3" i="36"/>
  <c r="J3" i="36"/>
  <c r="H3" i="36"/>
  <c r="F3" i="36"/>
  <c r="D3" i="36"/>
  <c r="B3" i="36"/>
  <c r="L85" i="35"/>
  <c r="L78" i="35"/>
  <c r="L71" i="35"/>
  <c r="L64" i="35"/>
  <c r="L57" i="35"/>
  <c r="L51" i="35"/>
  <c r="K51" i="35"/>
  <c r="I51" i="35"/>
  <c r="G51" i="35"/>
  <c r="E51" i="35"/>
  <c r="C51" i="35"/>
  <c r="L43" i="35"/>
  <c r="L36" i="35"/>
  <c r="L29" i="35"/>
  <c r="L22" i="35"/>
  <c r="L15" i="35"/>
  <c r="L8" i="35"/>
  <c r="L175" i="34"/>
  <c r="J175" i="34"/>
  <c r="H175" i="34"/>
  <c r="F175" i="34"/>
  <c r="D175" i="34"/>
  <c r="B175" i="34"/>
  <c r="L170" i="34"/>
  <c r="J170" i="34"/>
  <c r="H170" i="34"/>
  <c r="F170" i="34"/>
  <c r="D170" i="34"/>
  <c r="B170" i="34"/>
  <c r="L165" i="34"/>
  <c r="J165" i="34"/>
  <c r="H165" i="34"/>
  <c r="F165" i="34"/>
  <c r="D165" i="34"/>
  <c r="B165" i="34"/>
  <c r="L160" i="34"/>
  <c r="J160" i="34"/>
  <c r="H160" i="34"/>
  <c r="F160" i="34"/>
  <c r="D160" i="34"/>
  <c r="B160" i="34"/>
  <c r="L155" i="34"/>
  <c r="J155" i="34"/>
  <c r="H155" i="34"/>
  <c r="F155" i="34"/>
  <c r="D155" i="34"/>
  <c r="B155" i="34"/>
  <c r="L150" i="34"/>
  <c r="J150" i="34"/>
  <c r="H150" i="34"/>
  <c r="F150" i="34"/>
  <c r="D150" i="34"/>
  <c r="B150" i="34"/>
  <c r="L145" i="34"/>
  <c r="J145" i="34"/>
  <c r="H145" i="34"/>
  <c r="F145" i="34"/>
  <c r="D145" i="34"/>
  <c r="B145" i="34"/>
  <c r="L140" i="34"/>
  <c r="J140" i="34"/>
  <c r="H140" i="34"/>
  <c r="F140" i="34"/>
  <c r="D140" i="34"/>
  <c r="B140" i="34"/>
  <c r="L135" i="34"/>
  <c r="J135" i="34"/>
  <c r="H135" i="34"/>
  <c r="F135" i="34"/>
  <c r="D135" i="34"/>
  <c r="B135" i="34"/>
  <c r="M130" i="34"/>
  <c r="L130" i="34"/>
  <c r="K130" i="34"/>
  <c r="J130" i="34"/>
  <c r="I130" i="34"/>
  <c r="H130" i="34"/>
  <c r="G130" i="34"/>
  <c r="F130" i="34"/>
  <c r="D130" i="34"/>
  <c r="B130" i="34"/>
  <c r="L125" i="34"/>
  <c r="J125" i="34"/>
  <c r="H125" i="34"/>
  <c r="F125" i="34"/>
  <c r="D125" i="34"/>
  <c r="B125" i="34"/>
  <c r="L120" i="34"/>
  <c r="J120" i="34"/>
  <c r="H120" i="34"/>
  <c r="F120" i="34"/>
  <c r="D120" i="34"/>
  <c r="B120" i="34"/>
  <c r="L115" i="34"/>
  <c r="J115" i="34"/>
  <c r="I115" i="34"/>
  <c r="H115" i="34"/>
  <c r="F115" i="34"/>
  <c r="D115" i="34"/>
  <c r="B115" i="34"/>
  <c r="L110" i="34"/>
  <c r="J110" i="34"/>
  <c r="H110" i="34"/>
  <c r="F110" i="34"/>
  <c r="D110" i="34"/>
  <c r="B110" i="34"/>
  <c r="L105" i="34"/>
  <c r="J105" i="34"/>
  <c r="H105" i="34"/>
  <c r="F105" i="34"/>
  <c r="D105" i="34"/>
  <c r="B105" i="34"/>
  <c r="L100" i="34"/>
  <c r="J100" i="34"/>
  <c r="H100" i="34"/>
  <c r="F100" i="34"/>
  <c r="D100" i="34"/>
  <c r="B100" i="34"/>
  <c r="L95" i="34"/>
  <c r="J95" i="34"/>
  <c r="H95" i="34"/>
  <c r="F95" i="34"/>
  <c r="D95" i="34"/>
  <c r="B95" i="34"/>
  <c r="L90" i="34"/>
  <c r="J90" i="34"/>
  <c r="H90" i="34"/>
  <c r="F90" i="34"/>
  <c r="D90" i="34"/>
  <c r="B90" i="34"/>
  <c r="L83" i="34"/>
  <c r="J83" i="34"/>
  <c r="H83" i="34"/>
  <c r="F83" i="34"/>
  <c r="D83" i="34"/>
  <c r="B83" i="34"/>
  <c r="L76" i="34"/>
  <c r="J76" i="34"/>
  <c r="H76" i="34"/>
  <c r="F76" i="34"/>
  <c r="D76" i="34"/>
  <c r="B76" i="34"/>
  <c r="L69" i="34"/>
  <c r="J69" i="34"/>
  <c r="H69" i="34"/>
  <c r="F69" i="34"/>
  <c r="D69" i="34"/>
  <c r="B69" i="34"/>
  <c r="L62" i="34"/>
  <c r="J62" i="34"/>
  <c r="H62" i="34"/>
  <c r="F62" i="34"/>
  <c r="D62" i="34"/>
  <c r="B62" i="34"/>
  <c r="L55" i="34"/>
  <c r="J55" i="34"/>
  <c r="H55" i="34"/>
  <c r="F55" i="34"/>
  <c r="D55" i="34"/>
  <c r="B55" i="34"/>
  <c r="L48" i="34"/>
  <c r="J48" i="34"/>
  <c r="H48" i="34"/>
  <c r="F48" i="34"/>
  <c r="D48" i="34"/>
  <c r="B48" i="34"/>
  <c r="L41" i="34"/>
  <c r="J41" i="34"/>
  <c r="H41" i="34"/>
  <c r="F41" i="34"/>
  <c r="D41" i="34"/>
  <c r="B41" i="34"/>
  <c r="L34" i="34"/>
  <c r="J34" i="34"/>
  <c r="H34" i="34"/>
  <c r="F34" i="34"/>
  <c r="D34" i="34"/>
  <c r="B34" i="34"/>
  <c r="L27" i="34"/>
  <c r="J27" i="34"/>
  <c r="H27" i="34"/>
  <c r="F27" i="34"/>
  <c r="D27" i="34"/>
  <c r="B27" i="34"/>
  <c r="L20" i="34"/>
  <c r="J20" i="34"/>
  <c r="H20" i="34"/>
  <c r="F20" i="34"/>
  <c r="D20" i="34"/>
  <c r="B20" i="34"/>
  <c r="L13" i="34"/>
  <c r="J13" i="34"/>
  <c r="H13" i="34"/>
  <c r="F13" i="34"/>
  <c r="D13" i="34"/>
  <c r="B13" i="34"/>
  <c r="L6" i="34"/>
  <c r="J6" i="34"/>
  <c r="H6" i="34"/>
  <c r="F6" i="34"/>
  <c r="D6" i="34"/>
  <c r="B6" i="34"/>
  <c r="L173" i="33"/>
  <c r="J173" i="33"/>
  <c r="H173" i="33"/>
  <c r="F173" i="33"/>
  <c r="D173" i="33"/>
  <c r="B173" i="33"/>
  <c r="L168" i="33"/>
  <c r="J168" i="33"/>
  <c r="H168" i="33"/>
  <c r="F168" i="33"/>
  <c r="D168" i="33"/>
  <c r="B168" i="33"/>
  <c r="L163" i="33"/>
  <c r="J163" i="33"/>
  <c r="H163" i="33"/>
  <c r="F163" i="33"/>
  <c r="D163" i="33"/>
  <c r="B163" i="33"/>
  <c r="L158" i="33"/>
  <c r="J158" i="33"/>
  <c r="H158" i="33"/>
  <c r="F158" i="33"/>
  <c r="D158" i="33"/>
  <c r="B158" i="33"/>
  <c r="L153" i="33"/>
  <c r="J153" i="33"/>
  <c r="H153" i="33"/>
  <c r="F153" i="33"/>
  <c r="D153" i="33"/>
  <c r="B153" i="33"/>
  <c r="L148" i="33"/>
  <c r="J148" i="33"/>
  <c r="H148" i="33"/>
  <c r="F148" i="33"/>
  <c r="D148" i="33"/>
  <c r="B148" i="33"/>
  <c r="L143" i="33"/>
  <c r="J143" i="33"/>
  <c r="H143" i="33"/>
  <c r="F143" i="33"/>
  <c r="D143" i="33"/>
  <c r="B143" i="33"/>
  <c r="L138" i="33"/>
  <c r="J138" i="33"/>
  <c r="H138" i="33"/>
  <c r="F138" i="33"/>
  <c r="D138" i="33"/>
  <c r="B138" i="33"/>
  <c r="L133" i="33"/>
  <c r="J133" i="33"/>
  <c r="H133" i="33"/>
  <c r="F133" i="33"/>
  <c r="D133" i="33"/>
  <c r="B133" i="33"/>
  <c r="L128" i="33"/>
  <c r="J128" i="33"/>
  <c r="H128" i="33"/>
  <c r="F128" i="33"/>
  <c r="D128" i="33"/>
  <c r="B128" i="33"/>
  <c r="L123" i="33"/>
  <c r="J123" i="33"/>
  <c r="H123" i="33"/>
  <c r="F123" i="33"/>
  <c r="D123" i="33"/>
  <c r="B123" i="33"/>
  <c r="L118" i="33"/>
  <c r="J118" i="33"/>
  <c r="H118" i="33"/>
  <c r="F118" i="33"/>
  <c r="D118" i="33"/>
  <c r="B118" i="33"/>
  <c r="L113" i="33"/>
  <c r="J113" i="33"/>
  <c r="H113" i="33"/>
  <c r="F113" i="33"/>
  <c r="D113" i="33"/>
  <c r="B113" i="33"/>
  <c r="L108" i="33"/>
  <c r="J108" i="33"/>
  <c r="H108" i="33"/>
  <c r="F108" i="33"/>
  <c r="D108" i="33"/>
  <c r="B108" i="33"/>
  <c r="L103" i="33"/>
  <c r="J103" i="33"/>
  <c r="H103" i="33"/>
  <c r="F103" i="33"/>
  <c r="D103" i="33"/>
  <c r="B103" i="33"/>
  <c r="L98" i="33"/>
  <c r="J98" i="33"/>
  <c r="H98" i="33"/>
  <c r="F98" i="33"/>
  <c r="D98" i="33"/>
  <c r="B98" i="33"/>
  <c r="L93" i="33"/>
  <c r="J93" i="33"/>
  <c r="H93" i="33"/>
  <c r="F93" i="33"/>
  <c r="D93" i="33"/>
  <c r="B93" i="33"/>
  <c r="L88" i="33"/>
  <c r="J88" i="33"/>
  <c r="H88" i="33"/>
  <c r="F88" i="33"/>
  <c r="D88" i="33"/>
  <c r="B88" i="33"/>
  <c r="L81" i="33"/>
  <c r="J81" i="33"/>
  <c r="H81" i="33"/>
  <c r="F81" i="33"/>
  <c r="D81" i="33"/>
  <c r="B81" i="33"/>
  <c r="L74" i="33"/>
  <c r="J74" i="33"/>
  <c r="H74" i="33"/>
  <c r="F74" i="33"/>
  <c r="D74" i="33"/>
  <c r="B74" i="33"/>
  <c r="L67" i="33"/>
  <c r="J67" i="33"/>
  <c r="H67" i="33"/>
  <c r="F67" i="33"/>
  <c r="D67" i="33"/>
  <c r="B67" i="33"/>
  <c r="L60" i="33"/>
  <c r="J60" i="33"/>
  <c r="H60" i="33"/>
  <c r="F60" i="33"/>
  <c r="D60" i="33"/>
  <c r="B60" i="33"/>
  <c r="L53" i="33"/>
  <c r="J53" i="33"/>
  <c r="H53" i="33"/>
  <c r="F53" i="33"/>
  <c r="D53" i="33"/>
  <c r="B53" i="33"/>
  <c r="L46" i="33"/>
  <c r="J46" i="33"/>
  <c r="H46" i="33"/>
  <c r="F46" i="33"/>
  <c r="D46" i="33"/>
  <c r="B46" i="33"/>
  <c r="L39" i="33"/>
  <c r="J39" i="33"/>
  <c r="H39" i="33"/>
  <c r="F39" i="33"/>
  <c r="D39" i="33"/>
  <c r="B39" i="33"/>
  <c r="L32" i="33"/>
  <c r="J32" i="33"/>
  <c r="H32" i="33"/>
  <c r="F32" i="33"/>
  <c r="D32" i="33"/>
  <c r="B32" i="33"/>
  <c r="L25" i="33"/>
  <c r="J25" i="33"/>
  <c r="H25" i="33"/>
  <c r="F25" i="33"/>
  <c r="D25" i="33"/>
  <c r="B25" i="33"/>
  <c r="L18" i="33"/>
  <c r="J18" i="33"/>
  <c r="H18" i="33"/>
  <c r="F18" i="33"/>
  <c r="D18" i="33"/>
  <c r="B18" i="33"/>
  <c r="L11" i="33"/>
  <c r="J11" i="33"/>
  <c r="H11" i="33"/>
  <c r="F11" i="33"/>
  <c r="D11" i="33"/>
  <c r="B11" i="33"/>
  <c r="L4" i="33"/>
  <c r="J4" i="33"/>
  <c r="H4" i="33"/>
  <c r="F4" i="33"/>
  <c r="D4" i="33"/>
  <c r="B4" i="33"/>
  <c r="S21" i="15" l="1"/>
  <c r="Z21" i="15"/>
  <c r="AG115" i="15"/>
  <c r="AG114" i="15"/>
  <c r="AG113" i="15"/>
  <c r="AG21" i="15"/>
  <c r="AN115" i="15"/>
  <c r="AN114" i="15"/>
  <c r="AN113" i="15"/>
  <c r="AN21" i="15"/>
  <c r="AU21" i="15"/>
  <c r="BB21" i="15"/>
  <c r="Q21" i="15"/>
  <c r="X21" i="15"/>
  <c r="AE21" i="15"/>
  <c r="AL115" i="15"/>
  <c r="AL114" i="15"/>
  <c r="AL113" i="15"/>
  <c r="AL21" i="15"/>
  <c r="AS21" i="15"/>
  <c r="AZ21" i="15"/>
  <c r="AX21" i="15"/>
  <c r="BH115" i="15"/>
  <c r="BH114" i="15"/>
  <c r="BH113" i="15"/>
  <c r="BH21" i="15"/>
  <c r="BN21" i="15"/>
  <c r="BT115" i="15"/>
  <c r="BT114" i="15"/>
  <c r="BT113" i="15"/>
  <c r="BT21" i="15"/>
  <c r="BZ115" i="15"/>
  <c r="BZ114" i="15"/>
  <c r="BZ113" i="15"/>
  <c r="BZ21" i="15"/>
  <c r="CF21" i="15"/>
  <c r="CL115" i="15"/>
  <c r="CL114" i="15"/>
  <c r="CL113" i="15"/>
  <c r="CL21" i="15"/>
  <c r="BF21" i="15"/>
  <c r="BL21" i="15"/>
  <c r="BR115" i="15"/>
  <c r="BR114" i="15"/>
  <c r="BR113" i="15"/>
  <c r="BR21" i="15"/>
  <c r="BX115" i="15"/>
  <c r="BX114" i="15"/>
  <c r="BX113" i="15"/>
  <c r="BX21" i="15"/>
  <c r="CD21" i="15"/>
  <c r="CJ21" i="15"/>
  <c r="BD21" i="15"/>
  <c r="BJ21" i="15"/>
  <c r="BP21" i="15"/>
  <c r="BV21" i="15"/>
  <c r="CB21" i="15"/>
  <c r="CH21" i="15"/>
  <c r="CS21" i="15"/>
  <c r="CZ21" i="15"/>
  <c r="DG21" i="15"/>
  <c r="DN21" i="15"/>
  <c r="DU21" i="15"/>
  <c r="EB21" i="15"/>
  <c r="CQ115" i="15"/>
  <c r="CQ114" i="15"/>
  <c r="CQ113" i="15"/>
  <c r="CQ21" i="15"/>
  <c r="CX21" i="15"/>
  <c r="DL115" i="15"/>
  <c r="DL114" i="15"/>
  <c r="DL113" i="15"/>
  <c r="DL21" i="15"/>
  <c r="DS21" i="15"/>
  <c r="DZ21" i="15"/>
  <c r="CO21" i="15"/>
  <c r="CV21" i="15"/>
  <c r="DD21" i="15"/>
  <c r="DJ21" i="15"/>
  <c r="DQ21" i="15"/>
  <c r="DX21" i="15"/>
  <c r="CN21" i="15"/>
  <c r="CU21" i="15"/>
  <c r="DB21" i="15"/>
  <c r="DC21" i="15"/>
  <c r="DI21" i="15"/>
  <c r="DW21" i="15"/>
  <c r="DP21" i="15"/>
  <c r="AW21" i="15"/>
  <c r="S88" i="15"/>
  <c r="Z88" i="15"/>
  <c r="Z61" i="15"/>
  <c r="Z4" i="15"/>
  <c r="Z5" i="15"/>
  <c r="Z6" i="15"/>
  <c r="Z108" i="15"/>
  <c r="Z7" i="15"/>
  <c r="Z9" i="15"/>
  <c r="Z10" i="15"/>
  <c r="Z11" i="15"/>
  <c r="Z12" i="15"/>
  <c r="Z14" i="15"/>
  <c r="Z15" i="15"/>
  <c r="Z95" i="15"/>
  <c r="Z18" i="15"/>
  <c r="Z19" i="15"/>
  <c r="Z22" i="15"/>
  <c r="Z23" i="15"/>
  <c r="Z24" i="15"/>
  <c r="Z25" i="15"/>
  <c r="Z52" i="15"/>
  <c r="Z31" i="15"/>
  <c r="Z26" i="15"/>
  <c r="Z27" i="15"/>
  <c r="Z94" i="15"/>
  <c r="Z38" i="15"/>
  <c r="Z28" i="15"/>
  <c r="Z29" i="15"/>
  <c r="Z30" i="15"/>
  <c r="Z34" i="15"/>
  <c r="Z35" i="15"/>
  <c r="Z36" i="15"/>
  <c r="Z39" i="15"/>
  <c r="Z40" i="15"/>
  <c r="Z42" i="15"/>
  <c r="Z43" i="15"/>
  <c r="Z44" i="15"/>
  <c r="Z89" i="15"/>
  <c r="Z45" i="15"/>
  <c r="Z46" i="15"/>
  <c r="Z47" i="15"/>
  <c r="Z68" i="15"/>
  <c r="Z49" i="15"/>
  <c r="Z50" i="15"/>
  <c r="Z51" i="15"/>
  <c r="Z53" i="15"/>
  <c r="Z54" i="15"/>
  <c r="Z55" i="15"/>
  <c r="Z56" i="15"/>
  <c r="Z57" i="15"/>
  <c r="Z58" i="15"/>
  <c r="Z60" i="15"/>
  <c r="Z62" i="15"/>
  <c r="Z63" i="15"/>
  <c r="Z67" i="15"/>
  <c r="Z69" i="15"/>
  <c r="Z105" i="15"/>
  <c r="Z77" i="15"/>
  <c r="Z78" i="15"/>
  <c r="Z79" i="15"/>
  <c r="Z80" i="15"/>
  <c r="Z81" i="15"/>
  <c r="Z84" i="15"/>
  <c r="Z85" i="15"/>
  <c r="Z86" i="15"/>
  <c r="Z87" i="15"/>
  <c r="Z100" i="15"/>
  <c r="Z91" i="15"/>
  <c r="Z92" i="15"/>
  <c r="Z93" i="15"/>
  <c r="Z96" i="15"/>
  <c r="Z97" i="15"/>
  <c r="Z112" i="15"/>
  <c r="Z99" i="15"/>
  <c r="Z101" i="15"/>
  <c r="Z102" i="15"/>
  <c r="Z106" i="15"/>
  <c r="Z107" i="15"/>
  <c r="Z110" i="15"/>
  <c r="Z111" i="15"/>
  <c r="AG88" i="15"/>
  <c r="AG61" i="15"/>
  <c r="AG5" i="15"/>
  <c r="AG6" i="15"/>
  <c r="AG108" i="15"/>
  <c r="AG7" i="15"/>
  <c r="AG9" i="15"/>
  <c r="AG10" i="15"/>
  <c r="AG11" i="15"/>
  <c r="AG12" i="15"/>
  <c r="AG15" i="15"/>
  <c r="AG16" i="15"/>
  <c r="AG95" i="15"/>
  <c r="AG90" i="15"/>
  <c r="AG18" i="15"/>
  <c r="AG22" i="15"/>
  <c r="AG23" i="15"/>
  <c r="AG24" i="15"/>
  <c r="AG25" i="15"/>
  <c r="AG52" i="15"/>
  <c r="AG31" i="15"/>
  <c r="AG94" i="15"/>
  <c r="AG38" i="15"/>
  <c r="AG28" i="15"/>
  <c r="AG29" i="15"/>
  <c r="AG30" i="15"/>
  <c r="AG34" i="15"/>
  <c r="AG35" i="15"/>
  <c r="AG36" i="15"/>
  <c r="AG37" i="15"/>
  <c r="AG39" i="15"/>
  <c r="AG40" i="15"/>
  <c r="AG41" i="15"/>
  <c r="AG43" i="15"/>
  <c r="AG44" i="15"/>
  <c r="AG89" i="15"/>
  <c r="AG45" i="15"/>
  <c r="AG46" i="15"/>
  <c r="AG68" i="15"/>
  <c r="AG49" i="15"/>
  <c r="AG50" i="15"/>
  <c r="AG51" i="15"/>
  <c r="AG53" i="15"/>
  <c r="AG54" i="15"/>
  <c r="AG55" i="15"/>
  <c r="AG56" i="15"/>
  <c r="AG57" i="15"/>
  <c r="AG58" i="15"/>
  <c r="AG62" i="15"/>
  <c r="AG63" i="15"/>
  <c r="AG66" i="15"/>
  <c r="AG67" i="15"/>
  <c r="AG69" i="15"/>
  <c r="AG70" i="15"/>
  <c r="AG105" i="15"/>
  <c r="AG72" i="15"/>
  <c r="AG75" i="15"/>
  <c r="AG79" i="15"/>
  <c r="AG80" i="15"/>
  <c r="AG84" i="15"/>
  <c r="AG86" i="15"/>
  <c r="AG87" i="15"/>
  <c r="AG100" i="15"/>
  <c r="AG91" i="15"/>
  <c r="AG92" i="15"/>
  <c r="AG93" i="15"/>
  <c r="AG96" i="15"/>
  <c r="AG97" i="15"/>
  <c r="AG112" i="15"/>
  <c r="AG98" i="15"/>
  <c r="AG101" i="15"/>
  <c r="AG102" i="15"/>
  <c r="AG104" i="15"/>
  <c r="AG107" i="15"/>
  <c r="AG111" i="15"/>
  <c r="AN88" i="15"/>
  <c r="AN61" i="15"/>
  <c r="AN5" i="15"/>
  <c r="AN6" i="15"/>
  <c r="AN108" i="15"/>
  <c r="AN7" i="15"/>
  <c r="AN8" i="15"/>
  <c r="AN9" i="15"/>
  <c r="AN10" i="15"/>
  <c r="AN11" i="15"/>
  <c r="AN12" i="15"/>
  <c r="AN13" i="15"/>
  <c r="AN14" i="15"/>
  <c r="AN15" i="15"/>
  <c r="AN95" i="15"/>
  <c r="AN17" i="15"/>
  <c r="AN18" i="15"/>
  <c r="AN22" i="15"/>
  <c r="AN23" i="15"/>
  <c r="AN24" i="15"/>
  <c r="AN25" i="15"/>
  <c r="AN52" i="15"/>
  <c r="AN31" i="15"/>
  <c r="AN26" i="15"/>
  <c r="AN27" i="15"/>
  <c r="AN94" i="15"/>
  <c r="AN38" i="15"/>
  <c r="AN28" i="15"/>
  <c r="AN29" i="15"/>
  <c r="AN34" i="15"/>
  <c r="AN35" i="15"/>
  <c r="AN36" i="15"/>
  <c r="AN39" i="15"/>
  <c r="AN40" i="15"/>
  <c r="AN41" i="15"/>
  <c r="AN43" i="15"/>
  <c r="AN89" i="15"/>
  <c r="AN45" i="15"/>
  <c r="AN46" i="15"/>
  <c r="AN47" i="15"/>
  <c r="AN48" i="15"/>
  <c r="AN50" i="15"/>
  <c r="AN51" i="15"/>
  <c r="AN53" i="15"/>
  <c r="AN54" i="15"/>
  <c r="AN55" i="15"/>
  <c r="AN56" i="15"/>
  <c r="AN57" i="15"/>
  <c r="AN58" i="15"/>
  <c r="AN59" i="15"/>
  <c r="AN60" i="15"/>
  <c r="AN62" i="15"/>
  <c r="AN63" i="15"/>
  <c r="AN65" i="15"/>
  <c r="AN66" i="15"/>
  <c r="AN71" i="15"/>
  <c r="AN105" i="15"/>
  <c r="AN75" i="15"/>
  <c r="AN78" i="15"/>
  <c r="AN79" i="15"/>
  <c r="AN80" i="15"/>
  <c r="AN81" i="15"/>
  <c r="AN84" i="15"/>
  <c r="AN85" i="15"/>
  <c r="AN86" i="15"/>
  <c r="AN87" i="15"/>
  <c r="AN91" i="15"/>
  <c r="AN92" i="15"/>
  <c r="AN93" i="15"/>
  <c r="AN97" i="15"/>
  <c r="AN98" i="15"/>
  <c r="AN99" i="15"/>
  <c r="AN101" i="15"/>
  <c r="AN102" i="15"/>
  <c r="AN104" i="15"/>
  <c r="AN106" i="15"/>
  <c r="AN107" i="15"/>
  <c r="AN110" i="15"/>
  <c r="AN111" i="15"/>
  <c r="AN3" i="15"/>
  <c r="AU88" i="15"/>
  <c r="AU61" i="15"/>
  <c r="AU4" i="15"/>
  <c r="AU5" i="15"/>
  <c r="AU6" i="15"/>
  <c r="AU108" i="15"/>
  <c r="AU7" i="15"/>
  <c r="AU8" i="15"/>
  <c r="AU9" i="15"/>
  <c r="AU11" i="15"/>
  <c r="AU12" i="15"/>
  <c r="AU13" i="15"/>
  <c r="AU15" i="15"/>
  <c r="AU95" i="15"/>
  <c r="AU90" i="15"/>
  <c r="AU17" i="15"/>
  <c r="AU18" i="15"/>
  <c r="AU19" i="15"/>
  <c r="AU22" i="15"/>
  <c r="AU23" i="15"/>
  <c r="AU24" i="15"/>
  <c r="AU25" i="15"/>
  <c r="AU52" i="15"/>
  <c r="AU31" i="15"/>
  <c r="AU26" i="15"/>
  <c r="AU27" i="15"/>
  <c r="AU94" i="15"/>
  <c r="AU38" i="15"/>
  <c r="AU28" i="15"/>
  <c r="AU30" i="15"/>
  <c r="AU34" i="15"/>
  <c r="AU35" i="15"/>
  <c r="AU36" i="15"/>
  <c r="AU37" i="15"/>
  <c r="AU40" i="15"/>
  <c r="AU43" i="15"/>
  <c r="AU89" i="15"/>
  <c r="AU47" i="15"/>
  <c r="AU68" i="15"/>
  <c r="AU48" i="15"/>
  <c r="AU50" i="15"/>
  <c r="AU51" i="15"/>
  <c r="AU53" i="15"/>
  <c r="AU54" i="15"/>
  <c r="AU55" i="15"/>
  <c r="AU56" i="15"/>
  <c r="AU57" i="15"/>
  <c r="AU58" i="15"/>
  <c r="AU59" i="15"/>
  <c r="AU62" i="15"/>
  <c r="AU63" i="15"/>
  <c r="AU65" i="15"/>
  <c r="AU66" i="15"/>
  <c r="AU67" i="15"/>
  <c r="AU69" i="15"/>
  <c r="AU70" i="15"/>
  <c r="AU71" i="15"/>
  <c r="AU105" i="15"/>
  <c r="AU74" i="15"/>
  <c r="AU79" i="15"/>
  <c r="AU80" i="15"/>
  <c r="AU81" i="15"/>
  <c r="AU82" i="15"/>
  <c r="AU84" i="15"/>
  <c r="AU85" i="15"/>
  <c r="AU87" i="15"/>
  <c r="AU100" i="15"/>
  <c r="AU91" i="15"/>
  <c r="AU92" i="15"/>
  <c r="AU93" i="15"/>
  <c r="AU96" i="15"/>
  <c r="AU97" i="15"/>
  <c r="AU99" i="15"/>
  <c r="AU101" i="15"/>
  <c r="AU102" i="15"/>
  <c r="AU104" i="15"/>
  <c r="AU106" i="15"/>
  <c r="AU107" i="15"/>
  <c r="AU109" i="15"/>
  <c r="AU110" i="15"/>
  <c r="AU111" i="15"/>
  <c r="AU3" i="15"/>
  <c r="BB61" i="15"/>
  <c r="BB4" i="15"/>
  <c r="BB6" i="15"/>
  <c r="BB108" i="15"/>
  <c r="BB7" i="15"/>
  <c r="BB9" i="15"/>
  <c r="BB11" i="15"/>
  <c r="BB13" i="15"/>
  <c r="BB14" i="15"/>
  <c r="BB15" i="15"/>
  <c r="BB16" i="15"/>
  <c r="BB95" i="15"/>
  <c r="BB90" i="15"/>
  <c r="BB17" i="15"/>
  <c r="BB18" i="15"/>
  <c r="BB19" i="15"/>
  <c r="BB22" i="15"/>
  <c r="BB24" i="15"/>
  <c r="BB25" i="15"/>
  <c r="BB52" i="15"/>
  <c r="BB31" i="15"/>
  <c r="BB26" i="15"/>
  <c r="BB27" i="15"/>
  <c r="BB38" i="15"/>
  <c r="BB28" i="15"/>
  <c r="BB29" i="15"/>
  <c r="BB30" i="15"/>
  <c r="BB32" i="15"/>
  <c r="BB33" i="15"/>
  <c r="BB34" i="15"/>
  <c r="BB35" i="15"/>
  <c r="BB36" i="15"/>
  <c r="BB37" i="15"/>
  <c r="BB39" i="15"/>
  <c r="BB41" i="15"/>
  <c r="BB42" i="15"/>
  <c r="BB43" i="15"/>
  <c r="BB44" i="15"/>
  <c r="BB89" i="15"/>
  <c r="BB45" i="15"/>
  <c r="BB46" i="15"/>
  <c r="BB47" i="15"/>
  <c r="BB68" i="15"/>
  <c r="BB48" i="15"/>
  <c r="BB51" i="15"/>
  <c r="BB53" i="15"/>
  <c r="BB57" i="15"/>
  <c r="BB58" i="15"/>
  <c r="BB59" i="15"/>
  <c r="BB60" i="15"/>
  <c r="BB62" i="15"/>
  <c r="BB63" i="15"/>
  <c r="BB64" i="15"/>
  <c r="BB65" i="15"/>
  <c r="BB66" i="15"/>
  <c r="BB67" i="15"/>
  <c r="BB69" i="15"/>
  <c r="BB70" i="15"/>
  <c r="BB71" i="15"/>
  <c r="BB72" i="15"/>
  <c r="BB75" i="15"/>
  <c r="BB76" i="15"/>
  <c r="BB77" i="15"/>
  <c r="BB78" i="15"/>
  <c r="BB79" i="15"/>
  <c r="BB80" i="15"/>
  <c r="BB81" i="15"/>
  <c r="BB85" i="15"/>
  <c r="BB86" i="15"/>
  <c r="BB87" i="15"/>
  <c r="BB100" i="15"/>
  <c r="BB91" i="15"/>
  <c r="BB92" i="15"/>
  <c r="BB93" i="15"/>
  <c r="BB96" i="15"/>
  <c r="BB97" i="15"/>
  <c r="BB98" i="15"/>
  <c r="BB99" i="15"/>
  <c r="BB102" i="15"/>
  <c r="BB106" i="15"/>
  <c r="BB107" i="15"/>
  <c r="BB109" i="15"/>
  <c r="BB111" i="15"/>
  <c r="BB3" i="15"/>
  <c r="S5" i="15"/>
  <c r="Q88" i="15"/>
  <c r="Q100" i="15"/>
  <c r="Q91" i="15"/>
  <c r="Q92" i="15"/>
  <c r="Q96" i="15"/>
  <c r="Q97" i="15"/>
  <c r="Q112" i="15"/>
  <c r="Q98" i="15"/>
  <c r="Q99" i="15"/>
  <c r="Q101" i="15"/>
  <c r="Q102" i="15"/>
  <c r="Q104" i="15"/>
  <c r="Q106" i="15"/>
  <c r="Q107" i="15"/>
  <c r="Q110" i="15"/>
  <c r="Q62" i="15"/>
  <c r="Q63" i="15"/>
  <c r="Q65" i="15"/>
  <c r="Q66" i="15"/>
  <c r="Q67" i="15"/>
  <c r="Q69" i="15"/>
  <c r="Q70" i="15"/>
  <c r="Q71" i="15"/>
  <c r="Q105" i="15"/>
  <c r="Q72" i="15"/>
  <c r="Q74" i="15"/>
  <c r="Q75" i="15"/>
  <c r="Q76" i="15"/>
  <c r="Q77" i="15"/>
  <c r="Q79" i="15"/>
  <c r="Q80" i="15"/>
  <c r="Q81" i="15"/>
  <c r="Q83" i="15"/>
  <c r="Q84" i="15"/>
  <c r="Q85" i="15"/>
  <c r="Q86" i="15"/>
  <c r="Q87" i="15"/>
  <c r="Q20" i="15"/>
  <c r="X88" i="15"/>
  <c r="X100" i="15"/>
  <c r="X91" i="15"/>
  <c r="X92" i="15"/>
  <c r="X93" i="15"/>
  <c r="X96" i="15"/>
  <c r="X97" i="15"/>
  <c r="X99" i="15"/>
  <c r="X101" i="15"/>
  <c r="X102" i="15"/>
  <c r="X106" i="15"/>
  <c r="X107" i="15"/>
  <c r="X110" i="15"/>
  <c r="X111" i="15"/>
  <c r="X61" i="15"/>
  <c r="X60" i="15"/>
  <c r="X62" i="15"/>
  <c r="X63" i="15"/>
  <c r="X67" i="15"/>
  <c r="X69" i="15"/>
  <c r="X70" i="15"/>
  <c r="X105" i="15"/>
  <c r="X74" i="15"/>
  <c r="X77" i="15"/>
  <c r="X78" i="15"/>
  <c r="X79" i="15"/>
  <c r="X80" i="15"/>
  <c r="X81" i="15"/>
  <c r="X84" i="15"/>
  <c r="X86" i="15"/>
  <c r="X87" i="15"/>
  <c r="X20" i="15"/>
  <c r="X4" i="15"/>
  <c r="X5" i="15"/>
  <c r="X6" i="15"/>
  <c r="X108" i="15"/>
  <c r="X7" i="15"/>
  <c r="X9" i="15"/>
  <c r="X10" i="15"/>
  <c r="X11" i="15"/>
  <c r="X12" i="15"/>
  <c r="X13" i="15"/>
  <c r="X14" i="15"/>
  <c r="X15" i="15"/>
  <c r="X95" i="15"/>
  <c r="X18" i="15"/>
  <c r="X19" i="15"/>
  <c r="X22" i="15"/>
  <c r="X23" i="15"/>
  <c r="X24" i="15"/>
  <c r="X25" i="15"/>
  <c r="X52" i="15"/>
  <c r="X31" i="15"/>
  <c r="X26" i="15"/>
  <c r="X27" i="15"/>
  <c r="X94" i="15"/>
  <c r="X38" i="15"/>
  <c r="X28" i="15"/>
  <c r="X29" i="15"/>
  <c r="X30" i="15"/>
  <c r="X34" i="15"/>
  <c r="X35" i="15"/>
  <c r="X36" i="15"/>
  <c r="X39" i="15"/>
  <c r="X40" i="15"/>
  <c r="X41" i="15"/>
  <c r="X42" i="15"/>
  <c r="X43" i="15"/>
  <c r="X44" i="15"/>
  <c r="X89" i="15"/>
  <c r="X45" i="15"/>
  <c r="X46" i="15"/>
  <c r="X47" i="15"/>
  <c r="X49" i="15"/>
  <c r="X50" i="15"/>
  <c r="X54" i="15"/>
  <c r="X55" i="15"/>
  <c r="X56" i="15"/>
  <c r="X57" i="15"/>
  <c r="X58" i="15"/>
  <c r="AE88" i="15"/>
  <c r="AE100" i="15"/>
  <c r="AE91" i="15"/>
  <c r="AE92" i="15"/>
  <c r="AE93" i="15"/>
  <c r="AE96" i="15"/>
  <c r="AE97" i="15"/>
  <c r="AE112" i="15"/>
  <c r="AE98" i="15"/>
  <c r="AE101" i="15"/>
  <c r="AE102" i="15"/>
  <c r="AE104" i="15"/>
  <c r="AE107" i="15"/>
  <c r="AE111" i="15"/>
  <c r="AE61" i="15"/>
  <c r="AE62" i="15"/>
  <c r="AE63" i="15"/>
  <c r="AE64" i="15"/>
  <c r="AE66" i="15"/>
  <c r="AE67" i="15"/>
  <c r="AE69" i="15"/>
  <c r="AE70" i="15"/>
  <c r="AE105" i="15"/>
  <c r="AE72" i="15"/>
  <c r="AE75" i="15"/>
  <c r="AE79" i="15"/>
  <c r="AE80" i="15"/>
  <c r="AE84" i="15"/>
  <c r="AE86" i="15"/>
  <c r="AE87" i="15"/>
  <c r="AE20" i="15"/>
  <c r="AE5" i="15"/>
  <c r="AE6" i="15"/>
  <c r="AE108" i="15"/>
  <c r="AE7" i="15"/>
  <c r="AE9" i="15"/>
  <c r="AE10" i="15"/>
  <c r="AE11" i="15"/>
  <c r="AE12" i="15"/>
  <c r="AE15" i="15"/>
  <c r="AE16" i="15"/>
  <c r="AE95" i="15"/>
  <c r="AE90" i="15"/>
  <c r="AE17" i="15"/>
  <c r="AE18" i="15"/>
  <c r="AE22" i="15"/>
  <c r="AE23" i="15"/>
  <c r="AE24" i="15"/>
  <c r="AE25" i="15"/>
  <c r="AE52" i="15"/>
  <c r="AE31" i="15"/>
  <c r="AE94" i="15"/>
  <c r="AE38" i="15"/>
  <c r="AE28" i="15"/>
  <c r="AE29" i="15"/>
  <c r="AE30" i="15"/>
  <c r="AE34" i="15"/>
  <c r="AE35" i="15"/>
  <c r="AE36" i="15"/>
  <c r="AE37" i="15"/>
  <c r="AE39" i="15"/>
  <c r="AE40" i="15"/>
  <c r="AE41" i="15"/>
  <c r="AE43" i="15"/>
  <c r="AE44" i="15"/>
  <c r="AE89" i="15"/>
  <c r="AE45" i="15"/>
  <c r="AE46" i="15"/>
  <c r="AE68" i="15"/>
  <c r="AE48" i="15"/>
  <c r="AE49" i="15"/>
  <c r="AE50" i="15"/>
  <c r="AE51" i="15"/>
  <c r="AE53" i="15"/>
  <c r="AE54" i="15"/>
  <c r="AE55" i="15"/>
  <c r="AE56" i="15"/>
  <c r="AE57" i="15"/>
  <c r="AE58" i="15"/>
  <c r="AL88" i="15"/>
  <c r="AL91" i="15"/>
  <c r="AL92" i="15"/>
  <c r="AL93" i="15"/>
  <c r="AL96" i="15"/>
  <c r="AL97" i="15"/>
  <c r="AL98" i="15"/>
  <c r="AL101" i="15"/>
  <c r="AL102" i="15"/>
  <c r="AL104" i="15"/>
  <c r="AL106" i="15"/>
  <c r="AL107" i="15"/>
  <c r="AL109" i="15"/>
  <c r="AL110" i="15"/>
  <c r="AL111" i="15"/>
  <c r="AL61" i="15"/>
  <c r="AL60" i="15"/>
  <c r="AL62" i="15"/>
  <c r="AL63" i="15"/>
  <c r="AL65" i="15"/>
  <c r="AL66" i="15"/>
  <c r="AL71" i="15"/>
  <c r="AL105" i="15"/>
  <c r="AL75" i="15"/>
  <c r="AL76" i="15"/>
  <c r="AL78" i="15"/>
  <c r="AL79" i="15"/>
  <c r="AL80" i="15"/>
  <c r="AL81" i="15"/>
  <c r="AL84" i="15"/>
  <c r="AL85" i="15"/>
  <c r="AL86" i="15"/>
  <c r="AL87" i="15"/>
  <c r="AL20" i="15"/>
  <c r="AL5" i="15"/>
  <c r="AL6" i="15"/>
  <c r="AL108" i="15"/>
  <c r="AL7" i="15"/>
  <c r="AL8" i="15"/>
  <c r="AL9" i="15"/>
  <c r="AL10" i="15"/>
  <c r="AL11" i="15"/>
  <c r="AL12" i="15"/>
  <c r="AL13" i="15"/>
  <c r="AL14" i="15"/>
  <c r="AL15" i="15"/>
  <c r="AL16" i="15"/>
  <c r="AL95" i="15"/>
  <c r="AL17" i="15"/>
  <c r="AL18" i="15"/>
  <c r="AL22" i="15"/>
  <c r="AL23" i="15"/>
  <c r="AL24" i="15"/>
  <c r="AL25" i="15"/>
  <c r="AL52" i="15"/>
  <c r="AL31" i="15"/>
  <c r="AL26" i="15"/>
  <c r="AL27" i="15"/>
  <c r="AL94" i="15"/>
  <c r="AL38" i="15"/>
  <c r="AL28" i="15"/>
  <c r="AL29" i="15"/>
  <c r="AL33" i="15"/>
  <c r="AL34" i="15"/>
  <c r="AL35" i="15"/>
  <c r="AL36" i="15"/>
  <c r="AL39" i="15"/>
  <c r="AL40" i="15"/>
  <c r="AL41" i="15"/>
  <c r="AL89" i="15"/>
  <c r="AL45" i="15"/>
  <c r="AL46" i="15"/>
  <c r="AL47" i="15"/>
  <c r="AL48" i="15"/>
  <c r="AL50" i="15"/>
  <c r="AL51" i="15"/>
  <c r="AL53" i="15"/>
  <c r="AL54" i="15"/>
  <c r="AL55" i="15"/>
  <c r="AL56" i="15"/>
  <c r="AL57" i="15"/>
  <c r="AL58" i="15"/>
  <c r="AL59" i="15"/>
  <c r="AL3" i="15"/>
  <c r="AS88" i="15"/>
  <c r="AS100" i="15"/>
  <c r="AS91" i="15"/>
  <c r="AS92" i="15"/>
  <c r="AS93" i="15"/>
  <c r="AS96" i="15"/>
  <c r="AS97" i="15"/>
  <c r="AS99" i="15"/>
  <c r="AS101" i="15"/>
  <c r="AS102" i="15"/>
  <c r="AS104" i="15"/>
  <c r="AS106" i="15"/>
  <c r="AS107" i="15"/>
  <c r="AS109" i="15"/>
  <c r="AS110" i="15"/>
  <c r="AS111" i="15"/>
  <c r="AS61" i="15"/>
  <c r="AS62" i="15"/>
  <c r="AS63" i="15"/>
  <c r="AS65" i="15"/>
  <c r="AS66" i="15"/>
  <c r="AS67" i="15"/>
  <c r="AS69" i="15"/>
  <c r="AS70" i="15"/>
  <c r="AS71" i="15"/>
  <c r="AS105" i="15"/>
  <c r="AS72" i="15"/>
  <c r="AS74" i="15"/>
  <c r="AS79" i="15"/>
  <c r="AS80" i="15"/>
  <c r="AS81" i="15"/>
  <c r="AS82" i="15"/>
  <c r="AS84" i="15"/>
  <c r="AS85" i="15"/>
  <c r="AS87" i="15"/>
  <c r="AS20" i="15"/>
  <c r="AS6" i="15"/>
  <c r="AS108" i="15"/>
  <c r="AS7" i="15"/>
  <c r="AS8" i="15"/>
  <c r="AS9" i="15"/>
  <c r="AS11" i="15"/>
  <c r="AS12" i="15"/>
  <c r="AS13" i="15"/>
  <c r="AS14" i="15"/>
  <c r="AS15" i="15"/>
  <c r="AS95" i="15"/>
  <c r="AS90" i="15"/>
  <c r="AS17" i="15"/>
  <c r="AS18" i="15"/>
  <c r="AS19" i="15"/>
  <c r="AS22" i="15"/>
  <c r="AS23" i="15"/>
  <c r="AS24" i="15"/>
  <c r="AS25" i="15"/>
  <c r="AS52" i="15"/>
  <c r="AS26" i="15"/>
  <c r="AS27" i="15"/>
  <c r="AS94" i="15"/>
  <c r="AS38" i="15"/>
  <c r="AS28" i="15"/>
  <c r="AS30" i="15"/>
  <c r="AS34" i="15"/>
  <c r="AS35" i="15"/>
  <c r="AS36" i="15"/>
  <c r="AS37" i="15"/>
  <c r="AS39" i="15"/>
  <c r="AS40" i="15"/>
  <c r="AS43" i="15"/>
  <c r="AS89" i="15"/>
  <c r="AS45" i="15"/>
  <c r="AS47" i="15"/>
  <c r="AS68" i="15"/>
  <c r="AS48" i="15"/>
  <c r="AS50" i="15"/>
  <c r="AS51" i="15"/>
  <c r="AS53" i="15"/>
  <c r="AS54" i="15"/>
  <c r="AS55" i="15"/>
  <c r="AS56" i="15"/>
  <c r="AS57" i="15"/>
  <c r="AS58" i="15"/>
  <c r="AS59" i="15"/>
  <c r="AS3" i="15"/>
  <c r="AZ61" i="15"/>
  <c r="AZ4" i="15"/>
  <c r="AZ5" i="15"/>
  <c r="AZ6" i="15"/>
  <c r="AZ108" i="15"/>
  <c r="AZ7" i="15"/>
  <c r="AZ9" i="15"/>
  <c r="AZ11" i="15"/>
  <c r="AZ13" i="15"/>
  <c r="AZ14" i="15"/>
  <c r="AZ15" i="15"/>
  <c r="AZ16" i="15"/>
  <c r="AZ95" i="15"/>
  <c r="AZ90" i="15"/>
  <c r="AZ17" i="15"/>
  <c r="AZ18" i="15"/>
  <c r="AZ19" i="15"/>
  <c r="AZ22" i="15"/>
  <c r="AZ24" i="15"/>
  <c r="AZ25" i="15"/>
  <c r="AZ52" i="15"/>
  <c r="AZ26" i="15"/>
  <c r="AZ27" i="15"/>
  <c r="AZ38" i="15"/>
  <c r="AZ28" i="15"/>
  <c r="AZ29" i="15"/>
  <c r="AZ30" i="15"/>
  <c r="AZ33" i="15"/>
  <c r="AZ34" i="15"/>
  <c r="AZ35" i="15"/>
  <c r="AZ36" i="15"/>
  <c r="AZ37" i="15"/>
  <c r="AZ39" i="15"/>
  <c r="AZ41" i="15"/>
  <c r="AZ42" i="15"/>
  <c r="AZ43" i="15"/>
  <c r="AZ44" i="15"/>
  <c r="AZ89" i="15"/>
  <c r="AZ45" i="15"/>
  <c r="AZ46" i="15"/>
  <c r="AZ47" i="15"/>
  <c r="AZ68" i="15"/>
  <c r="AZ48" i="15"/>
  <c r="AZ53" i="15"/>
  <c r="AZ56" i="15"/>
  <c r="AZ58" i="15"/>
  <c r="AZ59" i="15"/>
  <c r="AZ60" i="15"/>
  <c r="AZ62" i="15"/>
  <c r="AZ63" i="15"/>
  <c r="AZ64" i="15"/>
  <c r="AZ65" i="15"/>
  <c r="AZ66" i="15"/>
  <c r="AZ67" i="15"/>
  <c r="AZ69" i="15"/>
  <c r="AZ70" i="15"/>
  <c r="AZ71" i="15"/>
  <c r="AZ72" i="15"/>
  <c r="AZ74" i="15"/>
  <c r="AZ75" i="15"/>
  <c r="AZ76" i="15"/>
  <c r="AZ77" i="15"/>
  <c r="AZ78" i="15"/>
  <c r="AZ80" i="15"/>
  <c r="AZ81" i="15"/>
  <c r="AZ82" i="15"/>
  <c r="AZ84" i="15"/>
  <c r="AZ85" i="15"/>
  <c r="AZ86" i="15"/>
  <c r="AZ87" i="15"/>
  <c r="AZ100" i="15"/>
  <c r="AZ91" i="15"/>
  <c r="AZ92" i="15"/>
  <c r="AZ93" i="15"/>
  <c r="AZ96" i="15"/>
  <c r="AZ97" i="15"/>
  <c r="AZ98" i="15"/>
  <c r="AZ101" i="15"/>
  <c r="AZ102" i="15"/>
  <c r="AZ106" i="15"/>
  <c r="AZ107" i="15"/>
  <c r="AZ109" i="15"/>
  <c r="AZ111" i="15"/>
  <c r="AZ3" i="15"/>
  <c r="AX88" i="15"/>
  <c r="AX61" i="15"/>
  <c r="AX4" i="15"/>
  <c r="AX5" i="15"/>
  <c r="AX6" i="15"/>
  <c r="AX108" i="15"/>
  <c r="AX7" i="15"/>
  <c r="AX8" i="15"/>
  <c r="AX9" i="15"/>
  <c r="AX10" i="15"/>
  <c r="AX11" i="15"/>
  <c r="AX13" i="15"/>
  <c r="AX14" i="15"/>
  <c r="AX15" i="15"/>
  <c r="AX16" i="15"/>
  <c r="AX95" i="15"/>
  <c r="AX90" i="15"/>
  <c r="AX17" i="15"/>
  <c r="AX18" i="15"/>
  <c r="AX22" i="15"/>
  <c r="AX23" i="15"/>
  <c r="AX24" i="15"/>
  <c r="AX25" i="15"/>
  <c r="AX52" i="15"/>
  <c r="AX26" i="15"/>
  <c r="AX27" i="15"/>
  <c r="AX94" i="15"/>
  <c r="AX38" i="15"/>
  <c r="AX28" i="15"/>
  <c r="AX29" i="15"/>
  <c r="AX30" i="15"/>
  <c r="AX32" i="15"/>
  <c r="AX33" i="15"/>
  <c r="AX35" i="15"/>
  <c r="AX36" i="15"/>
  <c r="AX37" i="15"/>
  <c r="AX39" i="15"/>
  <c r="AX40" i="15"/>
  <c r="AX41" i="15"/>
  <c r="AX42" i="15"/>
  <c r="AX43" i="15"/>
  <c r="AX44" i="15"/>
  <c r="AX89" i="15"/>
  <c r="AX45" i="15"/>
  <c r="AX46" i="15"/>
  <c r="AX47" i="15"/>
  <c r="AX68" i="15"/>
  <c r="AX48" i="15"/>
  <c r="AX49" i="15"/>
  <c r="AX50" i="15"/>
  <c r="AX51" i="15"/>
  <c r="AX53" i="15"/>
  <c r="AX54" i="15"/>
  <c r="AX56" i="15"/>
  <c r="AX57" i="15"/>
  <c r="AX58" i="15"/>
  <c r="AX59" i="15"/>
  <c r="AX60" i="15"/>
  <c r="AX62" i="15"/>
  <c r="AX63" i="15"/>
  <c r="AX64" i="15"/>
  <c r="AX65" i="15"/>
  <c r="AX66" i="15"/>
  <c r="AX73" i="15"/>
  <c r="AX67" i="15"/>
  <c r="AX69" i="15"/>
  <c r="AX70" i="15"/>
  <c r="AX71" i="15"/>
  <c r="AX105" i="15"/>
  <c r="AX72" i="15"/>
  <c r="AX74" i="15"/>
  <c r="AX75" i="15"/>
  <c r="AX76" i="15"/>
  <c r="AX77" i="15"/>
  <c r="AX78" i="15"/>
  <c r="AX79" i="15"/>
  <c r="AX80" i="15"/>
  <c r="AX81" i="15"/>
  <c r="AX82" i="15"/>
  <c r="AX84" i="15"/>
  <c r="AX85" i="15"/>
  <c r="AX86" i="15"/>
  <c r="AX87" i="15"/>
  <c r="AX100" i="15"/>
  <c r="AX91" i="15"/>
  <c r="AX92" i="15"/>
  <c r="AX93" i="15"/>
  <c r="AX96" i="15"/>
  <c r="AX103" i="15"/>
  <c r="AX97" i="15"/>
  <c r="AX112" i="15"/>
  <c r="AX98" i="15"/>
  <c r="AX99" i="15"/>
  <c r="AX101" i="15"/>
  <c r="AX102" i="15"/>
  <c r="AX104" i="15"/>
  <c r="AX106" i="15"/>
  <c r="AX107" i="15"/>
  <c r="AX109" i="15"/>
  <c r="AX110" i="15"/>
  <c r="AX111" i="15"/>
  <c r="AX3" i="15"/>
  <c r="BH88" i="15"/>
  <c r="BH4" i="15"/>
  <c r="BH5" i="15"/>
  <c r="BH6" i="15"/>
  <c r="BH7" i="15"/>
  <c r="BH8" i="15"/>
  <c r="BH9" i="15"/>
  <c r="BH10" i="15"/>
  <c r="BH11" i="15"/>
  <c r="BH12" i="15"/>
  <c r="BH16" i="15"/>
  <c r="BH95" i="15"/>
  <c r="BH90" i="15"/>
  <c r="BH18" i="15"/>
  <c r="BH19" i="15"/>
  <c r="BH22" i="15"/>
  <c r="BH23" i="15"/>
  <c r="BH24" i="15"/>
  <c r="BH25" i="15"/>
  <c r="BH52" i="15"/>
  <c r="BH31" i="15"/>
  <c r="BH26" i="15"/>
  <c r="BH27" i="15"/>
  <c r="BH94" i="15"/>
  <c r="BH38" i="15"/>
  <c r="BH28" i="15"/>
  <c r="BH29" i="15"/>
  <c r="BH32" i="15"/>
  <c r="BH33" i="15"/>
  <c r="BH34" i="15"/>
  <c r="BH35" i="15"/>
  <c r="BH37" i="15"/>
  <c r="BH39" i="15"/>
  <c r="BH41" i="15"/>
  <c r="BH42" i="15"/>
  <c r="BH43" i="15"/>
  <c r="BH44" i="15"/>
  <c r="BH89" i="15"/>
  <c r="BH45" i="15"/>
  <c r="BH46" i="15"/>
  <c r="BH47" i="15"/>
  <c r="BH68" i="15"/>
  <c r="BH49" i="15"/>
  <c r="BH50" i="15"/>
  <c r="BH51" i="15"/>
  <c r="BH53" i="15"/>
  <c r="BH54" i="15"/>
  <c r="BH55" i="15"/>
  <c r="BH56" i="15"/>
  <c r="BH57" i="15"/>
  <c r="BH58" i="15"/>
  <c r="BH59" i="15"/>
  <c r="BH60" i="15"/>
  <c r="BH62" i="15"/>
  <c r="BH63" i="15"/>
  <c r="BH65" i="15"/>
  <c r="BH66" i="15"/>
  <c r="BH67" i="15"/>
  <c r="BH69" i="15"/>
  <c r="BH70" i="15"/>
  <c r="BH71" i="15"/>
  <c r="BH105" i="15"/>
  <c r="BH72" i="15"/>
  <c r="BH74" i="15"/>
  <c r="BH75" i="15"/>
  <c r="BH76" i="15"/>
  <c r="BH77" i="15"/>
  <c r="BH79" i="15"/>
  <c r="BH80" i="15"/>
  <c r="BH81" i="15"/>
  <c r="BH82" i="15"/>
  <c r="BH83" i="15"/>
  <c r="BH84" i="15"/>
  <c r="BH85" i="15"/>
  <c r="BH86" i="15"/>
  <c r="BH87" i="15"/>
  <c r="BH100" i="15"/>
  <c r="BH91" i="15"/>
  <c r="BH92" i="15"/>
  <c r="BH93" i="15"/>
  <c r="BH96" i="15"/>
  <c r="BH97" i="15"/>
  <c r="BH98" i="15"/>
  <c r="BH99" i="15"/>
  <c r="BH101" i="15"/>
  <c r="BH102" i="15"/>
  <c r="BH104" i="15"/>
  <c r="BH106" i="15"/>
  <c r="BH107" i="15"/>
  <c r="BH109" i="15"/>
  <c r="BH110" i="15"/>
  <c r="BH111" i="15"/>
  <c r="BN88" i="15"/>
  <c r="BN61" i="15"/>
  <c r="BN4" i="15"/>
  <c r="BN5" i="15"/>
  <c r="BN6" i="15"/>
  <c r="BN108" i="15"/>
  <c r="BN7" i="15"/>
  <c r="BN8" i="15"/>
  <c r="BN9" i="15"/>
  <c r="BN10" i="15"/>
  <c r="BN11" i="15"/>
  <c r="BN12" i="15"/>
  <c r="BN13" i="15"/>
  <c r="BN16" i="15"/>
  <c r="BN95" i="15"/>
  <c r="BN90" i="15"/>
  <c r="BN17" i="15"/>
  <c r="BN18" i="15"/>
  <c r="BN19" i="15"/>
  <c r="BN22" i="15"/>
  <c r="BN23" i="15"/>
  <c r="BN24" i="15"/>
  <c r="BN25" i="15"/>
  <c r="BN52" i="15"/>
  <c r="BN31" i="15"/>
  <c r="BN26" i="15"/>
  <c r="BN27" i="15"/>
  <c r="BN94" i="15"/>
  <c r="BN28" i="15"/>
  <c r="BN29" i="15"/>
  <c r="BN30" i="15"/>
  <c r="BN32" i="15"/>
  <c r="BN33" i="15"/>
  <c r="BN34" i="15"/>
  <c r="BN35" i="15"/>
  <c r="BN36" i="15"/>
  <c r="BN39" i="15"/>
  <c r="BN42" i="15"/>
  <c r="BN43" i="15"/>
  <c r="BN44" i="15"/>
  <c r="BN89" i="15"/>
  <c r="BN45" i="15"/>
  <c r="BN46" i="15"/>
  <c r="BN47" i="15"/>
  <c r="BN68" i="15"/>
  <c r="BN48" i="15"/>
  <c r="BN49" i="15"/>
  <c r="BN50" i="15"/>
  <c r="BN51" i="15"/>
  <c r="BN53" i="15"/>
  <c r="BN54" i="15"/>
  <c r="BN55" i="15"/>
  <c r="BN56" i="15"/>
  <c r="BN57" i="15"/>
  <c r="BN58" i="15"/>
  <c r="BN59" i="15"/>
  <c r="BN62" i="15"/>
  <c r="BN63" i="15"/>
  <c r="BN64" i="15"/>
  <c r="BN65" i="15"/>
  <c r="BN67" i="15"/>
  <c r="BN70" i="15"/>
  <c r="BN71" i="15"/>
  <c r="BN105" i="15"/>
  <c r="BN72" i="15"/>
  <c r="BN74" i="15"/>
  <c r="BN75" i="15"/>
  <c r="BN76" i="15"/>
  <c r="BN77" i="15"/>
  <c r="BN78" i="15"/>
  <c r="BN79" i="15"/>
  <c r="BN80" i="15"/>
  <c r="BN81" i="15"/>
  <c r="BN82" i="15"/>
  <c r="BN83" i="15"/>
  <c r="BN84" i="15"/>
  <c r="BN85" i="15"/>
  <c r="BN86" i="15"/>
  <c r="BN87" i="15"/>
  <c r="BN100" i="15"/>
  <c r="BN91" i="15"/>
  <c r="BN92" i="15"/>
  <c r="BN93" i="15"/>
  <c r="BN96" i="15"/>
  <c r="BN97" i="15"/>
  <c r="BN98" i="15"/>
  <c r="BN99" i="15"/>
  <c r="BN101" i="15"/>
  <c r="BN102" i="15"/>
  <c r="BN104" i="15"/>
  <c r="BN106" i="15"/>
  <c r="BN107" i="15"/>
  <c r="BN109" i="15"/>
  <c r="BN110" i="15"/>
  <c r="BN111" i="15"/>
  <c r="BT88" i="15"/>
  <c r="BT61" i="15"/>
  <c r="BT4" i="15"/>
  <c r="BT5" i="15"/>
  <c r="BT6" i="15"/>
  <c r="BT108" i="15"/>
  <c r="BT7" i="15"/>
  <c r="BT8" i="15"/>
  <c r="BT9" i="15"/>
  <c r="BT10" i="15"/>
  <c r="BT11" i="15"/>
  <c r="BT12" i="15"/>
  <c r="BT13" i="15"/>
  <c r="BT16" i="15"/>
  <c r="BT95" i="15"/>
  <c r="BT90" i="15"/>
  <c r="BT17" i="15"/>
  <c r="BT18" i="15"/>
  <c r="BT19" i="15"/>
  <c r="BT22" i="15"/>
  <c r="BT23" i="15"/>
  <c r="BT24" i="15"/>
  <c r="BT25" i="15"/>
  <c r="BT52" i="15"/>
  <c r="BT31" i="15"/>
  <c r="BT26" i="15"/>
  <c r="BT27" i="15"/>
  <c r="BT94" i="15"/>
  <c r="BT38" i="15"/>
  <c r="BT28" i="15"/>
  <c r="BT29" i="15"/>
  <c r="BT30" i="15"/>
  <c r="BT32" i="15"/>
  <c r="BT33" i="15"/>
  <c r="BT34" i="15"/>
  <c r="BT35" i="15"/>
  <c r="BT36" i="15"/>
  <c r="BT37" i="15"/>
  <c r="BT39" i="15"/>
  <c r="BT40" i="15"/>
  <c r="BT41" i="15"/>
  <c r="BT42" i="15"/>
  <c r="BT43" i="15"/>
  <c r="BT44" i="15"/>
  <c r="BT89" i="15"/>
  <c r="BT45" i="15"/>
  <c r="BT46" i="15"/>
  <c r="BT68" i="15"/>
  <c r="BT48" i="15"/>
  <c r="BT49" i="15"/>
  <c r="BT50" i="15"/>
  <c r="BT51" i="15"/>
  <c r="BT53" i="15"/>
  <c r="BT54" i="15"/>
  <c r="BT55" i="15"/>
  <c r="BT56" i="15"/>
  <c r="BT57" i="15"/>
  <c r="BT58" i="15"/>
  <c r="BT59" i="15"/>
  <c r="BT62" i="15"/>
  <c r="BT63" i="15"/>
  <c r="BT65" i="15"/>
  <c r="BT67" i="15"/>
  <c r="BT69" i="15"/>
  <c r="BT70" i="15"/>
  <c r="BT71" i="15"/>
  <c r="BT105" i="15"/>
  <c r="BT72" i="15"/>
  <c r="BT74" i="15"/>
  <c r="BT75" i="15"/>
  <c r="BT76" i="15"/>
  <c r="BT77" i="15"/>
  <c r="BT79" i="15"/>
  <c r="BT80" i="15"/>
  <c r="BT82" i="15"/>
  <c r="BT83" i="15"/>
  <c r="BT84" i="15"/>
  <c r="BT86" i="15"/>
  <c r="BT87" i="15"/>
  <c r="BT100" i="15"/>
  <c r="BT91" i="15"/>
  <c r="BT93" i="15"/>
  <c r="BT96" i="15"/>
  <c r="BT97" i="15"/>
  <c r="BT98" i="15"/>
  <c r="BT99" i="15"/>
  <c r="BT101" i="15"/>
  <c r="BT102" i="15"/>
  <c r="BT104" i="15"/>
  <c r="BT106" i="15"/>
  <c r="BT107" i="15"/>
  <c r="BT109" i="15"/>
  <c r="BT110" i="15"/>
  <c r="BT111" i="15"/>
  <c r="BZ88" i="15"/>
  <c r="BZ4" i="15"/>
  <c r="BZ5" i="15"/>
  <c r="BZ6" i="15"/>
  <c r="BZ108" i="15"/>
  <c r="BZ7" i="15"/>
  <c r="BZ8" i="15"/>
  <c r="BZ9" i="15"/>
  <c r="BZ10" i="15"/>
  <c r="BZ11" i="15"/>
  <c r="BZ13" i="15"/>
  <c r="BZ14" i="15"/>
  <c r="BZ15" i="15"/>
  <c r="BZ16" i="15"/>
  <c r="BZ95" i="15"/>
  <c r="BZ90" i="15"/>
  <c r="BZ17" i="15"/>
  <c r="BZ18" i="15"/>
  <c r="BZ19" i="15"/>
  <c r="BZ22" i="15"/>
  <c r="BZ23" i="15"/>
  <c r="BZ24" i="15"/>
  <c r="BZ25" i="15"/>
  <c r="BZ52" i="15"/>
  <c r="BZ31" i="15"/>
  <c r="BZ26" i="15"/>
  <c r="BZ27" i="15"/>
  <c r="BZ94" i="15"/>
  <c r="BZ28" i="15"/>
  <c r="BZ29" i="15"/>
  <c r="BZ30" i="15"/>
  <c r="BZ32" i="15"/>
  <c r="BZ33" i="15"/>
  <c r="BZ34" i="15"/>
  <c r="BZ36" i="15"/>
  <c r="BZ37" i="15"/>
  <c r="BZ39" i="15"/>
  <c r="BZ41" i="15"/>
  <c r="BZ42" i="15"/>
  <c r="BZ43" i="15"/>
  <c r="BZ89" i="15"/>
  <c r="BZ45" i="15"/>
  <c r="BZ46" i="15"/>
  <c r="BZ68" i="15"/>
  <c r="BZ49" i="15"/>
  <c r="BZ50" i="15"/>
  <c r="BZ51" i="15"/>
  <c r="BZ53" i="15"/>
  <c r="BZ54" i="15"/>
  <c r="BZ55" i="15"/>
  <c r="BZ56" i="15"/>
  <c r="BZ57" i="15"/>
  <c r="BZ58" i="15"/>
  <c r="BZ59" i="15"/>
  <c r="BZ60" i="15"/>
  <c r="BZ62" i="15"/>
  <c r="BZ63" i="15"/>
  <c r="BZ64" i="15"/>
  <c r="BZ65" i="15"/>
  <c r="BZ66" i="15"/>
  <c r="BZ67" i="15"/>
  <c r="BZ69" i="15"/>
  <c r="BZ70" i="15"/>
  <c r="BZ71" i="15"/>
  <c r="BZ105" i="15"/>
  <c r="BZ74" i="15"/>
  <c r="BZ75" i="15"/>
  <c r="BZ76" i="15"/>
  <c r="BZ77" i="15"/>
  <c r="BZ78" i="15"/>
  <c r="BZ79" i="15"/>
  <c r="BZ80" i="15"/>
  <c r="BZ81" i="15"/>
  <c r="BZ82" i="15"/>
  <c r="BZ83" i="15"/>
  <c r="BZ84" i="15"/>
  <c r="BZ86" i="15"/>
  <c r="BZ87" i="15"/>
  <c r="BZ100" i="15"/>
  <c r="BZ91" i="15"/>
  <c r="BZ92" i="15"/>
  <c r="BZ93" i="15"/>
  <c r="BZ96" i="15"/>
  <c r="BZ97" i="15"/>
  <c r="BZ98" i="15"/>
  <c r="BZ99" i="15"/>
  <c r="BZ101" i="15"/>
  <c r="BZ104" i="15"/>
  <c r="BZ106" i="15"/>
  <c r="BZ107" i="15"/>
  <c r="BZ109" i="15"/>
  <c r="BZ110" i="15"/>
  <c r="BZ111" i="15"/>
  <c r="CF88" i="15"/>
  <c r="CF4" i="15"/>
  <c r="CF6" i="15"/>
  <c r="CF108" i="15"/>
  <c r="CF7" i="15"/>
  <c r="CF8" i="15"/>
  <c r="CF9" i="15"/>
  <c r="CF10" i="15"/>
  <c r="CF11" i="15"/>
  <c r="CF12" i="15"/>
  <c r="CF13" i="15"/>
  <c r="CF16" i="15"/>
  <c r="CF95" i="15"/>
  <c r="CF90" i="15"/>
  <c r="CF17" i="15"/>
  <c r="CF18" i="15"/>
  <c r="CF19" i="15"/>
  <c r="CF22" i="15"/>
  <c r="CF23" i="15"/>
  <c r="CF24" i="15"/>
  <c r="CF25" i="15"/>
  <c r="CF52" i="15"/>
  <c r="CF31" i="15"/>
  <c r="CF26" i="15"/>
  <c r="CF27" i="15"/>
  <c r="CF94" i="15"/>
  <c r="CF28" i="15"/>
  <c r="CF29" i="15"/>
  <c r="CF30" i="15"/>
  <c r="CF32" i="15"/>
  <c r="CF33" i="15"/>
  <c r="CF34" i="15"/>
  <c r="CF35" i="15"/>
  <c r="CF36" i="15"/>
  <c r="CF37" i="15"/>
  <c r="CF39" i="15"/>
  <c r="CF40" i="15"/>
  <c r="CF42" i="15"/>
  <c r="CF43" i="15"/>
  <c r="CF89" i="15"/>
  <c r="CF45" i="15"/>
  <c r="CF46" i="15"/>
  <c r="CF47" i="15"/>
  <c r="CF68" i="15"/>
  <c r="CF48" i="15"/>
  <c r="CF49" i="15"/>
  <c r="CF50" i="15"/>
  <c r="CF51" i="15"/>
  <c r="CF53" i="15"/>
  <c r="CF54" i="15"/>
  <c r="CF55" i="15"/>
  <c r="CF56" i="15"/>
  <c r="CF57" i="15"/>
  <c r="CF58" i="15"/>
  <c r="CF59" i="15"/>
  <c r="CF62" i="15"/>
  <c r="CF63" i="15"/>
  <c r="CF64" i="15"/>
  <c r="CF65" i="15"/>
  <c r="CF66" i="15"/>
  <c r="CF67" i="15"/>
  <c r="CF69" i="15"/>
  <c r="CF70" i="15"/>
  <c r="CF71" i="15"/>
  <c r="CF105" i="15"/>
  <c r="CF74" i="15"/>
  <c r="CF75" i="15"/>
  <c r="CF76" i="15"/>
  <c r="CF77" i="15"/>
  <c r="CF78" i="15"/>
  <c r="CF79" i="15"/>
  <c r="CF80" i="15"/>
  <c r="CF81" i="15"/>
  <c r="CF82" i="15"/>
  <c r="CF83" i="15"/>
  <c r="CF84" i="15"/>
  <c r="CF85" i="15"/>
  <c r="CF86" i="15"/>
  <c r="CF100" i="15"/>
  <c r="CF91" i="15"/>
  <c r="CF92" i="15"/>
  <c r="CF93" i="15"/>
  <c r="CF96" i="15"/>
  <c r="CF97" i="15"/>
  <c r="CF112" i="15"/>
  <c r="CF99" i="15"/>
  <c r="CF101" i="15"/>
  <c r="CF102" i="15"/>
  <c r="CF104" i="15"/>
  <c r="CF106" i="15"/>
  <c r="CF107" i="15"/>
  <c r="CF109" i="15"/>
  <c r="CF111" i="15"/>
  <c r="CF3" i="15"/>
  <c r="CL88" i="15"/>
  <c r="CL4" i="15"/>
  <c r="CL5" i="15"/>
  <c r="CL6" i="15"/>
  <c r="CL108" i="15"/>
  <c r="CL7" i="15"/>
  <c r="CL8" i="15"/>
  <c r="CL10" i="15"/>
  <c r="CL11" i="15"/>
  <c r="CL12" i="15"/>
  <c r="CL13" i="15"/>
  <c r="CL14" i="15"/>
  <c r="CL16" i="15"/>
  <c r="CL95" i="15"/>
  <c r="CL90" i="15"/>
  <c r="CL17" i="15"/>
  <c r="CL18" i="15"/>
  <c r="CL19" i="15"/>
  <c r="CL22" i="15"/>
  <c r="CL23" i="15"/>
  <c r="CL24" i="15"/>
  <c r="CL25" i="15"/>
  <c r="CL52" i="15"/>
  <c r="CL31" i="15"/>
  <c r="CL26" i="15"/>
  <c r="CL27" i="15"/>
  <c r="CL94" i="15"/>
  <c r="CL38" i="15"/>
  <c r="CL28" i="15"/>
  <c r="CL29" i="15"/>
  <c r="CL32" i="15"/>
  <c r="CL33" i="15"/>
  <c r="CL36" i="15"/>
  <c r="CL37" i="15"/>
  <c r="CL39" i="15"/>
  <c r="CL40" i="15"/>
  <c r="CL41" i="15"/>
  <c r="CL42" i="15"/>
  <c r="CL43" i="15"/>
  <c r="CL89" i="15"/>
  <c r="CL45" i="15"/>
  <c r="CL46" i="15"/>
  <c r="CL47" i="15"/>
  <c r="CL68" i="15"/>
  <c r="CL48" i="15"/>
  <c r="CL49" i="15"/>
  <c r="CL50" i="15"/>
  <c r="CL51" i="15"/>
  <c r="CL53" i="15"/>
  <c r="CL54" i="15"/>
  <c r="CL55" i="15"/>
  <c r="CL56" i="15"/>
  <c r="CL58" i="15"/>
  <c r="CL59" i="15"/>
  <c r="CL60" i="15"/>
  <c r="CL62" i="15"/>
  <c r="CL63" i="15"/>
  <c r="CL64" i="15"/>
  <c r="CL65" i="15"/>
  <c r="CL66" i="15"/>
  <c r="CL69" i="15"/>
  <c r="CL70" i="15"/>
  <c r="CL71" i="15"/>
  <c r="CL105" i="15"/>
  <c r="CL74" i="15"/>
  <c r="CL75" i="15"/>
  <c r="CL77" i="15"/>
  <c r="CL78" i="15"/>
  <c r="CL80" i="15"/>
  <c r="CL81" i="15"/>
  <c r="CL82" i="15"/>
  <c r="CL83" i="15"/>
  <c r="CL84" i="15"/>
  <c r="CL85" i="15"/>
  <c r="CL86" i="15"/>
  <c r="CL87" i="15"/>
  <c r="CL100" i="15"/>
  <c r="CL91" i="15"/>
  <c r="CL92" i="15"/>
  <c r="CL93" i="15"/>
  <c r="CL96" i="15"/>
  <c r="CL97" i="15"/>
  <c r="CL112" i="15"/>
  <c r="CL98" i="15"/>
  <c r="CL99" i="15"/>
  <c r="CL101" i="15"/>
  <c r="CL102" i="15"/>
  <c r="CL106" i="15"/>
  <c r="CL107" i="15"/>
  <c r="CL109" i="15"/>
  <c r="CL110" i="15"/>
  <c r="CL111" i="15"/>
  <c r="CL3" i="15"/>
  <c r="BF88" i="15"/>
  <c r="BF100" i="15"/>
  <c r="BF91" i="15"/>
  <c r="BF92" i="15"/>
  <c r="BF93" i="15"/>
  <c r="BF96" i="15"/>
  <c r="BF97" i="15"/>
  <c r="BF98" i="15"/>
  <c r="BF99" i="15"/>
  <c r="BF101" i="15"/>
  <c r="BF102" i="15"/>
  <c r="BF104" i="15"/>
  <c r="BF106" i="15"/>
  <c r="BF107" i="15"/>
  <c r="BF109" i="15"/>
  <c r="BF110" i="15"/>
  <c r="BF111" i="15"/>
  <c r="BF60" i="15"/>
  <c r="BF62" i="15"/>
  <c r="BF63" i="15"/>
  <c r="BF65" i="15"/>
  <c r="BF66" i="15"/>
  <c r="BF67" i="15"/>
  <c r="BF69" i="15"/>
  <c r="BF70" i="15"/>
  <c r="BF71" i="15"/>
  <c r="BF105" i="15"/>
  <c r="BF72" i="15"/>
  <c r="BF74" i="15"/>
  <c r="BF75" i="15"/>
  <c r="BF76" i="15"/>
  <c r="BF77" i="15"/>
  <c r="BF79" i="15"/>
  <c r="BF80" i="15"/>
  <c r="BF81" i="15"/>
  <c r="BF82" i="15"/>
  <c r="BF83" i="15"/>
  <c r="BF84" i="15"/>
  <c r="BF85" i="15"/>
  <c r="BF86" i="15"/>
  <c r="BF87" i="15"/>
  <c r="BF20" i="15"/>
  <c r="BF4" i="15"/>
  <c r="BF5" i="15"/>
  <c r="BF6" i="15"/>
  <c r="BF7" i="15"/>
  <c r="BF8" i="15"/>
  <c r="BF9" i="15"/>
  <c r="BF10" i="15"/>
  <c r="BF11" i="15"/>
  <c r="BF12" i="15"/>
  <c r="BF16" i="15"/>
  <c r="BF95" i="15"/>
  <c r="BF90" i="15"/>
  <c r="BF18" i="15"/>
  <c r="BF19" i="15"/>
  <c r="BF22" i="15"/>
  <c r="BF23" i="15"/>
  <c r="BF24" i="15"/>
  <c r="BF25" i="15"/>
  <c r="BF52" i="15"/>
  <c r="BF31" i="15"/>
  <c r="BF26" i="15"/>
  <c r="BF27" i="15"/>
  <c r="BF94" i="15"/>
  <c r="BF38" i="15"/>
  <c r="BF28" i="15"/>
  <c r="BF29" i="15"/>
  <c r="BF32" i="15"/>
  <c r="BF33" i="15"/>
  <c r="BF34" i="15"/>
  <c r="BF35" i="15"/>
  <c r="BF37" i="15"/>
  <c r="BF39" i="15"/>
  <c r="BF41" i="15"/>
  <c r="BF42" i="15"/>
  <c r="BF43" i="15"/>
  <c r="BF44" i="15"/>
  <c r="BF89" i="15"/>
  <c r="BF45" i="15"/>
  <c r="BF46" i="15"/>
  <c r="BF47" i="15"/>
  <c r="BF68" i="15"/>
  <c r="BF49" i="15"/>
  <c r="BF50" i="15"/>
  <c r="BF51" i="15"/>
  <c r="BF53" i="15"/>
  <c r="BF54" i="15"/>
  <c r="BF55" i="15"/>
  <c r="BF56" i="15"/>
  <c r="BF57" i="15"/>
  <c r="BF58" i="15"/>
  <c r="BF59" i="15"/>
  <c r="BF3" i="15"/>
  <c r="BL88" i="15"/>
  <c r="BL100" i="15"/>
  <c r="BL91" i="15"/>
  <c r="BL92" i="15"/>
  <c r="BL93" i="15"/>
  <c r="BL96" i="15"/>
  <c r="BL97" i="15"/>
  <c r="BL98" i="15"/>
  <c r="BL99" i="15"/>
  <c r="BL101" i="15"/>
  <c r="BL102" i="15"/>
  <c r="BL104" i="15"/>
  <c r="BL106" i="15"/>
  <c r="BL107" i="15"/>
  <c r="BL109" i="15"/>
  <c r="BL110" i="15"/>
  <c r="BL111" i="15"/>
  <c r="BL61" i="15"/>
  <c r="BL62" i="15"/>
  <c r="BL63" i="15"/>
  <c r="BL64" i="15"/>
  <c r="BL65" i="15"/>
  <c r="BL67" i="15"/>
  <c r="BL70" i="15"/>
  <c r="BL71" i="15"/>
  <c r="BL105" i="15"/>
  <c r="BL72" i="15"/>
  <c r="BL74" i="15"/>
  <c r="BL75" i="15"/>
  <c r="BL76" i="15"/>
  <c r="BL77" i="15"/>
  <c r="BL78" i="15"/>
  <c r="BL79" i="15"/>
  <c r="BL80" i="15"/>
  <c r="BL81" i="15"/>
  <c r="BL82" i="15"/>
  <c r="BL83" i="15"/>
  <c r="BL84" i="15"/>
  <c r="BL85" i="15"/>
  <c r="BL86" i="15"/>
  <c r="BL87" i="15"/>
  <c r="BL20" i="15"/>
  <c r="BL4" i="15"/>
  <c r="BL5" i="15"/>
  <c r="BL6" i="15"/>
  <c r="BL108" i="15"/>
  <c r="BL7" i="15"/>
  <c r="BL8" i="15"/>
  <c r="BL9" i="15"/>
  <c r="BL10" i="15"/>
  <c r="BL11" i="15"/>
  <c r="BL12" i="15"/>
  <c r="BL16" i="15"/>
  <c r="BL95" i="15"/>
  <c r="BL90" i="15"/>
  <c r="BL17" i="15"/>
  <c r="BL18" i="15"/>
  <c r="BL19" i="15"/>
  <c r="BL22" i="15"/>
  <c r="BL23" i="15"/>
  <c r="BL24" i="15"/>
  <c r="BL25" i="15"/>
  <c r="BL52" i="15"/>
  <c r="BL31" i="15"/>
  <c r="BL26" i="15"/>
  <c r="BL27" i="15"/>
  <c r="BL94" i="15"/>
  <c r="BL28" i="15"/>
  <c r="BL29" i="15"/>
  <c r="BL30" i="15"/>
  <c r="BL32" i="15"/>
  <c r="BL33" i="15"/>
  <c r="BL34" i="15"/>
  <c r="BL35" i="15"/>
  <c r="BL39" i="15"/>
  <c r="BL41" i="15"/>
  <c r="BL42" i="15"/>
  <c r="BL43" i="15"/>
  <c r="BL44" i="15"/>
  <c r="BL89" i="15"/>
  <c r="BL45" i="15"/>
  <c r="BL46" i="15"/>
  <c r="BL47" i="15"/>
  <c r="BL68" i="15"/>
  <c r="BL48" i="15"/>
  <c r="BL49" i="15"/>
  <c r="BL50" i="15"/>
  <c r="BL53" i="15"/>
  <c r="BL54" i="15"/>
  <c r="BL55" i="15"/>
  <c r="BL56" i="15"/>
  <c r="BL57" i="15"/>
  <c r="BL58" i="15"/>
  <c r="BL59" i="15"/>
  <c r="BR88" i="15"/>
  <c r="BR61" i="15"/>
  <c r="BR4" i="15"/>
  <c r="BR5" i="15"/>
  <c r="BR6" i="15"/>
  <c r="BR108" i="15"/>
  <c r="BR7" i="15"/>
  <c r="BR8" i="15"/>
  <c r="BR9" i="15"/>
  <c r="BR10" i="15"/>
  <c r="BR11" i="15"/>
  <c r="BR12" i="15"/>
  <c r="BR13" i="15"/>
  <c r="BR16" i="15"/>
  <c r="BR95" i="15"/>
  <c r="BR90" i="15"/>
  <c r="BR17" i="15"/>
  <c r="BR18" i="15"/>
  <c r="BR19" i="15"/>
  <c r="BR22" i="15"/>
  <c r="BR23" i="15"/>
  <c r="BR24" i="15"/>
  <c r="BR25" i="15"/>
  <c r="BR52" i="15"/>
  <c r="BR31" i="15"/>
  <c r="BR26" i="15"/>
  <c r="BR27" i="15"/>
  <c r="BR38" i="15"/>
  <c r="BR28" i="15"/>
  <c r="BR29" i="15"/>
  <c r="BR30" i="15"/>
  <c r="BR32" i="15"/>
  <c r="BR33" i="15"/>
  <c r="BR34" i="15"/>
  <c r="BR35" i="15"/>
  <c r="BR36" i="15"/>
  <c r="BR37" i="15"/>
  <c r="BR39" i="15"/>
  <c r="BR40" i="15"/>
  <c r="BR41" i="15"/>
  <c r="BR42" i="15"/>
  <c r="BR43" i="15"/>
  <c r="BR44" i="15"/>
  <c r="BR89" i="15"/>
  <c r="BR45" i="15"/>
  <c r="BR46" i="15"/>
  <c r="BR68" i="15"/>
  <c r="BR49" i="15"/>
  <c r="BR50" i="15"/>
  <c r="BR51" i="15"/>
  <c r="BR53" i="15"/>
  <c r="BR54" i="15"/>
  <c r="BR55" i="15"/>
  <c r="BR56" i="15"/>
  <c r="BR57" i="15"/>
  <c r="BR58" i="15"/>
  <c r="BR59" i="15"/>
  <c r="BR62" i="15"/>
  <c r="BR63" i="15"/>
  <c r="BR65" i="15"/>
  <c r="BR67" i="15"/>
  <c r="BR69" i="15"/>
  <c r="BR70" i="15"/>
  <c r="BR71" i="15"/>
  <c r="BR105" i="15"/>
  <c r="BR72" i="15"/>
  <c r="BR74" i="15"/>
  <c r="BR75" i="15"/>
  <c r="BR76" i="15"/>
  <c r="BR77" i="15"/>
  <c r="BR78" i="15"/>
  <c r="BR79" i="15"/>
  <c r="BR80" i="15"/>
  <c r="BR82" i="15"/>
  <c r="BR83" i="15"/>
  <c r="BR84" i="15"/>
  <c r="BR86" i="15"/>
  <c r="BR87" i="15"/>
  <c r="BR100" i="15"/>
  <c r="BR91" i="15"/>
  <c r="BR93" i="15"/>
  <c r="BR96" i="15"/>
  <c r="BR97" i="15"/>
  <c r="BR98" i="15"/>
  <c r="BR99" i="15"/>
  <c r="BR101" i="15"/>
  <c r="BR102" i="15"/>
  <c r="BR104" i="15"/>
  <c r="BR106" i="15"/>
  <c r="BR107" i="15"/>
  <c r="BR109" i="15"/>
  <c r="BR110" i="15"/>
  <c r="BR111" i="15"/>
  <c r="BX88" i="15"/>
  <c r="BX4" i="15"/>
  <c r="BX5" i="15"/>
  <c r="BX6" i="15"/>
  <c r="BX108" i="15"/>
  <c r="BX7" i="15"/>
  <c r="BX8" i="15"/>
  <c r="BX9" i="15"/>
  <c r="BX10" i="15"/>
  <c r="BX11" i="15"/>
  <c r="BX13" i="15"/>
  <c r="BX14" i="15"/>
  <c r="BX15" i="15"/>
  <c r="BX16" i="15"/>
  <c r="BX95" i="15"/>
  <c r="BX90" i="15"/>
  <c r="BX17" i="15"/>
  <c r="BX18" i="15"/>
  <c r="BX19" i="15"/>
  <c r="BX22" i="15"/>
  <c r="BX23" i="15"/>
  <c r="BX24" i="15"/>
  <c r="BX25" i="15"/>
  <c r="BX52" i="15"/>
  <c r="BX31" i="15"/>
  <c r="BX26" i="15"/>
  <c r="BX27" i="15"/>
  <c r="BX94" i="15"/>
  <c r="BX28" i="15"/>
  <c r="BX29" i="15"/>
  <c r="BX32" i="15"/>
  <c r="BX33" i="15"/>
  <c r="BX34" i="15"/>
  <c r="BX36" i="15"/>
  <c r="BX37" i="15"/>
  <c r="BX39" i="15"/>
  <c r="BX41" i="15"/>
  <c r="BX42" i="15"/>
  <c r="BX43" i="15"/>
  <c r="BX89" i="15"/>
  <c r="BX45" i="15"/>
  <c r="BX46" i="15"/>
  <c r="BX68" i="15"/>
  <c r="BX49" i="15"/>
  <c r="BX50" i="15"/>
  <c r="BX51" i="15"/>
  <c r="BX53" i="15"/>
  <c r="BX54" i="15"/>
  <c r="BX55" i="15"/>
  <c r="BX56" i="15"/>
  <c r="BX57" i="15"/>
  <c r="BX58" i="15"/>
  <c r="BX59" i="15"/>
  <c r="BX60" i="15"/>
  <c r="BX62" i="15"/>
  <c r="BX63" i="15"/>
  <c r="BX64" i="15"/>
  <c r="BX65" i="15"/>
  <c r="BX66" i="15"/>
  <c r="BX67" i="15"/>
  <c r="BX69" i="15"/>
  <c r="BX70" i="15"/>
  <c r="BX71" i="15"/>
  <c r="BX105" i="15"/>
  <c r="BX74" i="15"/>
  <c r="BX75" i="15"/>
  <c r="BX76" i="15"/>
  <c r="BX77" i="15"/>
  <c r="BX78" i="15"/>
  <c r="BX79" i="15"/>
  <c r="BX80" i="15"/>
  <c r="BX81" i="15"/>
  <c r="BX82" i="15"/>
  <c r="BX83" i="15"/>
  <c r="BX84" i="15"/>
  <c r="BX85" i="15"/>
  <c r="BX86" i="15"/>
  <c r="BX87" i="15"/>
  <c r="BX100" i="15"/>
  <c r="BX91" i="15"/>
  <c r="BX92" i="15"/>
  <c r="BX93" i="15"/>
  <c r="BX96" i="15"/>
  <c r="BX97" i="15"/>
  <c r="BX98" i="15"/>
  <c r="BX99" i="15"/>
  <c r="BX101" i="15"/>
  <c r="BX104" i="15"/>
  <c r="BX106" i="15"/>
  <c r="BX107" i="15"/>
  <c r="BX109" i="15"/>
  <c r="BX110" i="15"/>
  <c r="BX111" i="15"/>
  <c r="CD88" i="15"/>
  <c r="CD4" i="15"/>
  <c r="CD6" i="15"/>
  <c r="CD108" i="15"/>
  <c r="CD7" i="15"/>
  <c r="CD8" i="15"/>
  <c r="CD9" i="15"/>
  <c r="CD10" i="15"/>
  <c r="CD11" i="15"/>
  <c r="CD12" i="15"/>
  <c r="CD13" i="15"/>
  <c r="CD16" i="15"/>
  <c r="CD95" i="15"/>
  <c r="CD90" i="15"/>
  <c r="CD17" i="15"/>
  <c r="CD18" i="15"/>
  <c r="CD19" i="15"/>
  <c r="CD22" i="15"/>
  <c r="CD23" i="15"/>
  <c r="CD24" i="15"/>
  <c r="CD25" i="15"/>
  <c r="CD52" i="15"/>
  <c r="CD31" i="15"/>
  <c r="CD26" i="15"/>
  <c r="CD27" i="15"/>
  <c r="CD94" i="15"/>
  <c r="CD28" i="15"/>
  <c r="CD29" i="15"/>
  <c r="CD30" i="15"/>
  <c r="CD32" i="15"/>
  <c r="CD33" i="15"/>
  <c r="CD34" i="15"/>
  <c r="CD35" i="15"/>
  <c r="CD36" i="15"/>
  <c r="CD37" i="15"/>
  <c r="CD39" i="15"/>
  <c r="CD40" i="15"/>
  <c r="CD42" i="15"/>
  <c r="CD43" i="15"/>
  <c r="CD89" i="15"/>
  <c r="CD45" i="15"/>
  <c r="CD46" i="15"/>
  <c r="CD47" i="15"/>
  <c r="CD68" i="15"/>
  <c r="CD48" i="15"/>
  <c r="CD49" i="15"/>
  <c r="CD50" i="15"/>
  <c r="CD51" i="15"/>
  <c r="CD53" i="15"/>
  <c r="CD54" i="15"/>
  <c r="CD55" i="15"/>
  <c r="CD56" i="15"/>
  <c r="CD57" i="15"/>
  <c r="CD58" i="15"/>
  <c r="CD59" i="15"/>
  <c r="CD62" i="15"/>
  <c r="CD63" i="15"/>
  <c r="CD64" i="15"/>
  <c r="CD65" i="15"/>
  <c r="CD66" i="15"/>
  <c r="CD67" i="15"/>
  <c r="CD69" i="15"/>
  <c r="CD70" i="15"/>
  <c r="CD71" i="15"/>
  <c r="CD105" i="15"/>
  <c r="CD72" i="15"/>
  <c r="CD74" i="15"/>
  <c r="CD75" i="15"/>
  <c r="CD76" i="15"/>
  <c r="CD77" i="15"/>
  <c r="CD78" i="15"/>
  <c r="CD79" i="15"/>
  <c r="CD80" i="15"/>
  <c r="CD81" i="15"/>
  <c r="CD82" i="15"/>
  <c r="CD83" i="15"/>
  <c r="CD84" i="15"/>
  <c r="CD85" i="15"/>
  <c r="CD86" i="15"/>
  <c r="CD100" i="15"/>
  <c r="CD91" i="15"/>
  <c r="CD92" i="15"/>
  <c r="CD93" i="15"/>
  <c r="CD96" i="15"/>
  <c r="CD97" i="15"/>
  <c r="CD99" i="15"/>
  <c r="CD101" i="15"/>
  <c r="CD102" i="15"/>
  <c r="CD104" i="15"/>
  <c r="CD106" i="15"/>
  <c r="CD107" i="15"/>
  <c r="CD109" i="15"/>
  <c r="CD111" i="15"/>
  <c r="CD3" i="15"/>
  <c r="CJ88" i="15"/>
  <c r="CJ4" i="15"/>
  <c r="CJ5" i="15"/>
  <c r="CJ6" i="15"/>
  <c r="CJ108" i="15"/>
  <c r="CJ7" i="15"/>
  <c r="CJ8" i="15"/>
  <c r="CJ10" i="15"/>
  <c r="CJ11" i="15"/>
  <c r="CJ12" i="15"/>
  <c r="CJ13" i="15"/>
  <c r="CJ14" i="15"/>
  <c r="CJ16" i="15"/>
  <c r="CJ95" i="15"/>
  <c r="CJ90" i="15"/>
  <c r="CJ17" i="15"/>
  <c r="CJ18" i="15"/>
  <c r="CJ19" i="15"/>
  <c r="CJ22" i="15"/>
  <c r="CJ23" i="15"/>
  <c r="CJ24" i="15"/>
  <c r="CJ25" i="15"/>
  <c r="CJ52" i="15"/>
  <c r="CJ31" i="15"/>
  <c r="CJ26" i="15"/>
  <c r="CJ27" i="15"/>
  <c r="CJ94" i="15"/>
  <c r="CJ38" i="15"/>
  <c r="CJ28" i="15"/>
  <c r="CJ29" i="15"/>
  <c r="CJ32" i="15"/>
  <c r="CJ33" i="15"/>
  <c r="CJ35" i="15"/>
  <c r="CJ36" i="15"/>
  <c r="CJ37" i="15"/>
  <c r="CJ39" i="15"/>
  <c r="CJ40" i="15"/>
  <c r="CJ41" i="15"/>
  <c r="CJ42" i="15"/>
  <c r="CJ43" i="15"/>
  <c r="CJ44" i="15"/>
  <c r="CJ89" i="15"/>
  <c r="CJ45" i="15"/>
  <c r="CJ46" i="15"/>
  <c r="CJ47" i="15"/>
  <c r="CJ68" i="15"/>
  <c r="CJ48" i="15"/>
  <c r="CJ49" i="15"/>
  <c r="CJ50" i="15"/>
  <c r="CJ51" i="15"/>
  <c r="CJ53" i="15"/>
  <c r="CJ54" i="15"/>
  <c r="CJ55" i="15"/>
  <c r="CJ57" i="15"/>
  <c r="CJ58" i="15"/>
  <c r="CJ59" i="15"/>
  <c r="CJ60" i="15"/>
  <c r="CJ62" i="15"/>
  <c r="CJ63" i="15"/>
  <c r="CJ64" i="15"/>
  <c r="CJ65" i="15"/>
  <c r="CJ66" i="15"/>
  <c r="CJ69" i="15"/>
  <c r="CJ70" i="15"/>
  <c r="CJ71" i="15"/>
  <c r="CJ105" i="15"/>
  <c r="CJ74" i="15"/>
  <c r="CJ75" i="15"/>
  <c r="CJ76" i="15"/>
  <c r="CJ77" i="15"/>
  <c r="CJ78" i="15"/>
  <c r="CJ79" i="15"/>
  <c r="CJ80" i="15"/>
  <c r="CJ81" i="15"/>
  <c r="CJ82" i="15"/>
  <c r="CJ83" i="15"/>
  <c r="CJ85" i="15"/>
  <c r="CJ86" i="15"/>
  <c r="CJ87" i="15"/>
  <c r="CJ100" i="15"/>
  <c r="CJ91" i="15"/>
  <c r="CJ92" i="15"/>
  <c r="CJ93" i="15"/>
  <c r="CJ96" i="15"/>
  <c r="CJ97" i="15"/>
  <c r="CJ112" i="15"/>
  <c r="CJ98" i="15"/>
  <c r="CJ99" i="15"/>
  <c r="CJ102" i="15"/>
  <c r="CJ106" i="15"/>
  <c r="CJ107" i="15"/>
  <c r="CJ109" i="15"/>
  <c r="CJ110" i="15"/>
  <c r="CJ111" i="15"/>
  <c r="CJ3" i="15"/>
  <c r="BD88" i="15"/>
  <c r="BD100" i="15"/>
  <c r="BD91" i="15"/>
  <c r="BD92" i="15"/>
  <c r="BD93" i="15"/>
  <c r="BD96" i="15"/>
  <c r="BD103" i="15"/>
  <c r="BD97" i="15"/>
  <c r="BD112" i="15"/>
  <c r="BD98" i="15"/>
  <c r="BD99" i="15"/>
  <c r="BD101" i="15"/>
  <c r="BD102" i="15"/>
  <c r="BD104" i="15"/>
  <c r="BD106" i="15"/>
  <c r="BD107" i="15"/>
  <c r="BD109" i="15"/>
  <c r="BD110" i="15"/>
  <c r="BD111" i="15"/>
  <c r="BD61" i="15"/>
  <c r="BD60" i="15"/>
  <c r="BD62" i="15"/>
  <c r="BD63" i="15"/>
  <c r="BD64" i="15"/>
  <c r="BD65" i="15"/>
  <c r="BD66" i="15"/>
  <c r="BD73" i="15"/>
  <c r="BD67" i="15"/>
  <c r="BD69" i="15"/>
  <c r="BD70" i="15"/>
  <c r="BD71" i="15"/>
  <c r="BD105" i="15"/>
  <c r="BD72" i="15"/>
  <c r="BD74" i="15"/>
  <c r="BD75" i="15"/>
  <c r="BD76" i="15"/>
  <c r="BD77" i="15"/>
  <c r="BD78" i="15"/>
  <c r="BD79" i="15"/>
  <c r="BD80" i="15"/>
  <c r="BD81" i="15"/>
  <c r="BD82" i="15"/>
  <c r="BD83" i="15"/>
  <c r="BD84" i="15"/>
  <c r="BD85" i="15"/>
  <c r="BD86" i="15"/>
  <c r="BD87" i="15"/>
  <c r="BD20" i="15"/>
  <c r="BD4" i="15"/>
  <c r="BD5" i="15"/>
  <c r="BD6" i="15"/>
  <c r="BD108" i="15"/>
  <c r="BD7" i="15"/>
  <c r="BD8" i="15"/>
  <c r="BD9" i="15"/>
  <c r="BD10" i="15"/>
  <c r="BD11" i="15"/>
  <c r="BD12" i="15"/>
  <c r="BD13" i="15"/>
  <c r="BD15" i="15"/>
  <c r="BD16" i="15"/>
  <c r="BD95" i="15"/>
  <c r="BD90" i="15"/>
  <c r="BD17" i="15"/>
  <c r="BD18" i="15"/>
  <c r="BD19" i="15"/>
  <c r="BD22" i="15"/>
  <c r="BD23" i="15"/>
  <c r="BD24" i="15"/>
  <c r="BD25" i="15"/>
  <c r="BD52" i="15"/>
  <c r="BD31" i="15"/>
  <c r="BD26" i="15"/>
  <c r="BD27" i="15"/>
  <c r="BD94" i="15"/>
  <c r="BD38" i="15"/>
  <c r="BD28" i="15"/>
  <c r="BD29" i="15"/>
  <c r="BD30" i="15"/>
  <c r="BD32" i="15"/>
  <c r="BD33" i="15"/>
  <c r="BD34" i="15"/>
  <c r="BD35" i="15"/>
  <c r="BD36" i="15"/>
  <c r="BD37" i="15"/>
  <c r="BD39" i="15"/>
  <c r="BD40" i="15"/>
  <c r="BD41" i="15"/>
  <c r="BD42" i="15"/>
  <c r="BD43" i="15"/>
  <c r="BD44" i="15"/>
  <c r="BD89" i="15"/>
  <c r="BD45" i="15"/>
  <c r="BD46" i="15"/>
  <c r="BD47" i="15"/>
  <c r="BD68" i="15"/>
  <c r="BD48" i="15"/>
  <c r="BD49" i="15"/>
  <c r="BD50" i="15"/>
  <c r="BD51" i="15"/>
  <c r="BD53" i="15"/>
  <c r="BD54" i="15"/>
  <c r="BD55" i="15"/>
  <c r="BD56" i="15"/>
  <c r="BD57" i="15"/>
  <c r="BD58" i="15"/>
  <c r="BD59" i="15"/>
  <c r="BD3" i="15"/>
  <c r="BJ88" i="15"/>
  <c r="BJ100" i="15"/>
  <c r="BJ91" i="15"/>
  <c r="BJ92" i="15"/>
  <c r="BJ93" i="15"/>
  <c r="BJ96" i="15"/>
  <c r="BJ97" i="15"/>
  <c r="BJ112" i="15"/>
  <c r="BJ98" i="15"/>
  <c r="BJ99" i="15"/>
  <c r="BJ101" i="15"/>
  <c r="BJ102" i="15"/>
  <c r="BJ104" i="15"/>
  <c r="BJ106" i="15"/>
  <c r="BJ107" i="15"/>
  <c r="BJ109" i="15"/>
  <c r="BJ110" i="15"/>
  <c r="BJ111" i="15"/>
  <c r="BJ61" i="15"/>
  <c r="BJ60" i="15"/>
  <c r="BJ62" i="15"/>
  <c r="BJ63" i="15"/>
  <c r="BJ64" i="15"/>
  <c r="BJ65" i="15"/>
  <c r="BJ66" i="15"/>
  <c r="BJ67" i="15"/>
  <c r="BJ69" i="15"/>
  <c r="BJ70" i="15"/>
  <c r="BJ71" i="15"/>
  <c r="BJ105" i="15"/>
  <c r="BJ72" i="15"/>
  <c r="BJ74" i="15"/>
  <c r="BJ75" i="15"/>
  <c r="BJ76" i="15"/>
  <c r="BJ77" i="15"/>
  <c r="BJ78" i="15"/>
  <c r="BJ79" i="15"/>
  <c r="BJ80" i="15"/>
  <c r="BJ81" i="15"/>
  <c r="BJ82" i="15"/>
  <c r="BJ83" i="15"/>
  <c r="BJ84" i="15"/>
  <c r="BJ85" i="15"/>
  <c r="BJ86" i="15"/>
  <c r="BJ87" i="15"/>
  <c r="BJ20" i="15"/>
  <c r="BJ4" i="15"/>
  <c r="BJ5" i="15"/>
  <c r="BJ6" i="15"/>
  <c r="BJ108" i="15"/>
  <c r="BJ7" i="15"/>
  <c r="BJ8" i="15"/>
  <c r="BJ9" i="15"/>
  <c r="BJ10" i="15"/>
  <c r="BJ11" i="15"/>
  <c r="BJ12" i="15"/>
  <c r="BJ13" i="15"/>
  <c r="BJ15" i="15"/>
  <c r="BJ16" i="15"/>
  <c r="BJ95" i="15"/>
  <c r="BJ90" i="15"/>
  <c r="BJ17" i="15"/>
  <c r="BJ18" i="15"/>
  <c r="BJ19" i="15"/>
  <c r="BJ22" i="15"/>
  <c r="BJ23" i="15"/>
  <c r="BJ24" i="15"/>
  <c r="BJ25" i="15"/>
  <c r="BJ52" i="15"/>
  <c r="BJ31" i="15"/>
  <c r="BJ26" i="15"/>
  <c r="BJ27" i="15"/>
  <c r="BJ94" i="15"/>
  <c r="BJ38" i="15"/>
  <c r="BJ28" i="15"/>
  <c r="BJ29" i="15"/>
  <c r="BJ30" i="15"/>
  <c r="BJ32" i="15"/>
  <c r="BJ33" i="15"/>
  <c r="BJ34" i="15"/>
  <c r="BJ35" i="15"/>
  <c r="BJ36" i="15"/>
  <c r="BJ37" i="15"/>
  <c r="BJ39" i="15"/>
  <c r="BJ40" i="15"/>
  <c r="BJ41" i="15"/>
  <c r="BJ42" i="15"/>
  <c r="BJ43" i="15"/>
  <c r="BJ44" i="15"/>
  <c r="BJ89" i="15"/>
  <c r="BJ45" i="15"/>
  <c r="BJ46" i="15"/>
  <c r="BJ47" i="15"/>
  <c r="BJ68" i="15"/>
  <c r="BJ48" i="15"/>
  <c r="BJ49" i="15"/>
  <c r="BJ50" i="15"/>
  <c r="BJ51" i="15"/>
  <c r="BJ53" i="15"/>
  <c r="BJ54" i="15"/>
  <c r="BJ55" i="15"/>
  <c r="BJ56" i="15"/>
  <c r="BJ57" i="15"/>
  <c r="BJ58" i="15"/>
  <c r="BJ59" i="15"/>
  <c r="BJ3" i="15"/>
  <c r="BP88" i="15"/>
  <c r="BP61" i="15"/>
  <c r="BP4" i="15"/>
  <c r="BP5" i="15"/>
  <c r="BP6" i="15"/>
  <c r="BP108" i="15"/>
  <c r="BP7" i="15"/>
  <c r="BP8" i="15"/>
  <c r="BP9" i="15"/>
  <c r="BP10" i="15"/>
  <c r="BP11" i="15"/>
  <c r="BP12" i="15"/>
  <c r="BP13" i="15"/>
  <c r="BP16" i="15"/>
  <c r="BP95" i="15"/>
  <c r="BP90" i="15"/>
  <c r="BP17" i="15"/>
  <c r="BP18" i="15"/>
  <c r="BP19" i="15"/>
  <c r="BP22" i="15"/>
  <c r="BP23" i="15"/>
  <c r="BP24" i="15"/>
  <c r="BP25" i="15"/>
  <c r="BP52" i="15"/>
  <c r="BP31" i="15"/>
  <c r="BP26" i="15"/>
  <c r="BP27" i="15"/>
  <c r="BP94" i="15"/>
  <c r="BP38" i="15"/>
  <c r="BP28" i="15"/>
  <c r="BP29" i="15"/>
  <c r="BP30" i="15"/>
  <c r="BP32" i="15"/>
  <c r="BP33" i="15"/>
  <c r="BP34" i="15"/>
  <c r="BP35" i="15"/>
  <c r="BP36" i="15"/>
  <c r="BP37" i="15"/>
  <c r="BP39" i="15"/>
  <c r="BP40" i="15"/>
  <c r="BP41" i="15"/>
  <c r="BP42" i="15"/>
  <c r="BP43" i="15"/>
  <c r="BP44" i="15"/>
  <c r="BP89" i="15"/>
  <c r="BP45" i="15"/>
  <c r="BP46" i="15"/>
  <c r="BP47" i="15"/>
  <c r="BP68" i="15"/>
  <c r="BP48" i="15"/>
  <c r="BP49" i="15"/>
  <c r="BP50" i="15"/>
  <c r="BP51" i="15"/>
  <c r="BP53" i="15"/>
  <c r="BP54" i="15"/>
  <c r="BP55" i="15"/>
  <c r="BP56" i="15"/>
  <c r="BP57" i="15"/>
  <c r="BP58" i="15"/>
  <c r="BP59" i="15"/>
  <c r="BP60" i="15"/>
  <c r="BP62" i="15"/>
  <c r="BP63" i="15"/>
  <c r="BP64" i="15"/>
  <c r="BP65" i="15"/>
  <c r="BP66" i="15"/>
  <c r="BP67" i="15"/>
  <c r="BP69" i="15"/>
  <c r="BP70" i="15"/>
  <c r="BP71" i="15"/>
  <c r="BP105" i="15"/>
  <c r="BP72" i="15"/>
  <c r="BP74" i="15"/>
  <c r="BP75" i="15"/>
  <c r="BP76" i="15"/>
  <c r="BP77" i="15"/>
  <c r="BP78" i="15"/>
  <c r="BP79" i="15"/>
  <c r="BP80" i="15"/>
  <c r="BP81" i="15"/>
  <c r="BP82" i="15"/>
  <c r="BP83" i="15"/>
  <c r="BP84" i="15"/>
  <c r="BP85" i="15"/>
  <c r="BP86" i="15"/>
  <c r="BP87" i="15"/>
  <c r="BP100" i="15"/>
  <c r="BP91" i="15"/>
  <c r="BP92" i="15"/>
  <c r="BP93" i="15"/>
  <c r="BP96" i="15"/>
  <c r="BP97" i="15"/>
  <c r="BP112" i="15"/>
  <c r="BP98" i="15"/>
  <c r="BP99" i="15"/>
  <c r="BP101" i="15"/>
  <c r="BP102" i="15"/>
  <c r="BP104" i="15"/>
  <c r="BP106" i="15"/>
  <c r="BP107" i="15"/>
  <c r="BP109" i="15"/>
  <c r="BP110" i="15"/>
  <c r="BP111" i="15"/>
  <c r="BP3" i="15"/>
  <c r="BV88" i="15"/>
  <c r="BV61" i="15"/>
  <c r="BV4" i="15"/>
  <c r="BV5" i="15"/>
  <c r="BV6" i="15"/>
  <c r="BV108" i="15"/>
  <c r="BV7" i="15"/>
  <c r="BV8" i="15"/>
  <c r="BV9" i="15"/>
  <c r="BV10" i="15"/>
  <c r="BV11" i="15"/>
  <c r="BV12" i="15"/>
  <c r="BV13" i="15"/>
  <c r="BV14" i="15"/>
  <c r="BV15" i="15"/>
  <c r="BV16" i="15"/>
  <c r="BV95" i="15"/>
  <c r="BV90" i="15"/>
  <c r="BV17" i="15"/>
  <c r="BV18" i="15"/>
  <c r="BV19" i="15"/>
  <c r="BV22" i="15"/>
  <c r="BV23" i="15"/>
  <c r="BV24" i="15"/>
  <c r="BV25" i="15"/>
  <c r="BV52" i="15"/>
  <c r="BV31" i="15"/>
  <c r="BV26" i="15"/>
  <c r="BV27" i="15"/>
  <c r="BV94" i="15"/>
  <c r="BV38" i="15"/>
  <c r="BV28" i="15"/>
  <c r="BV29" i="15"/>
  <c r="BV30" i="15"/>
  <c r="BV32" i="15"/>
  <c r="BV33" i="15"/>
  <c r="BV34" i="15"/>
  <c r="BV35" i="15"/>
  <c r="BV36" i="15"/>
  <c r="BV37" i="15"/>
  <c r="BV39" i="15"/>
  <c r="BV40" i="15"/>
  <c r="BV41" i="15"/>
  <c r="BV42" i="15"/>
  <c r="BV43" i="15"/>
  <c r="BV44" i="15"/>
  <c r="BV89" i="15"/>
  <c r="BV45" i="15"/>
  <c r="BV46" i="15"/>
  <c r="BV47" i="15"/>
  <c r="BV68" i="15"/>
  <c r="BV48" i="15"/>
  <c r="BV49" i="15"/>
  <c r="BV50" i="15"/>
  <c r="BV51" i="15"/>
  <c r="BV53" i="15"/>
  <c r="BV54" i="15"/>
  <c r="BV55" i="15"/>
  <c r="BV56" i="15"/>
  <c r="BV57" i="15"/>
  <c r="BV58" i="15"/>
  <c r="BV59" i="15"/>
  <c r="BV60" i="15"/>
  <c r="BV62" i="15"/>
  <c r="BV63" i="15"/>
  <c r="BV64" i="15"/>
  <c r="BV65" i="15"/>
  <c r="BV66" i="15"/>
  <c r="BV73" i="15"/>
  <c r="BV67" i="15"/>
  <c r="BV69" i="15"/>
  <c r="BV70" i="15"/>
  <c r="BV71" i="15"/>
  <c r="BV105" i="15"/>
  <c r="BV72" i="15"/>
  <c r="BV74" i="15"/>
  <c r="BV75" i="15"/>
  <c r="BV76" i="15"/>
  <c r="BV77" i="15"/>
  <c r="BV78" i="15"/>
  <c r="BV79" i="15"/>
  <c r="BV80" i="15"/>
  <c r="BV81" i="15"/>
  <c r="BV82" i="15"/>
  <c r="BV83" i="15"/>
  <c r="BV84" i="15"/>
  <c r="BV85" i="15"/>
  <c r="BV86" i="15"/>
  <c r="BV87" i="15"/>
  <c r="BV100" i="15"/>
  <c r="BV91" i="15"/>
  <c r="BV92" i="15"/>
  <c r="BV93" i="15"/>
  <c r="BV96" i="15"/>
  <c r="BV103" i="15"/>
  <c r="BV97" i="15"/>
  <c r="BV112" i="15"/>
  <c r="BV98" i="15"/>
  <c r="BV99" i="15"/>
  <c r="BV101" i="15"/>
  <c r="BV102" i="15"/>
  <c r="BV104" i="15"/>
  <c r="BV106" i="15"/>
  <c r="BV107" i="15"/>
  <c r="BV109" i="15"/>
  <c r="BV110" i="15"/>
  <c r="BV111" i="15"/>
  <c r="BV3" i="15"/>
  <c r="CB88" i="15"/>
  <c r="CB61" i="15"/>
  <c r="CB4" i="15"/>
  <c r="CB5" i="15"/>
  <c r="CB6" i="15"/>
  <c r="CB108" i="15"/>
  <c r="CB7" i="15"/>
  <c r="CB8" i="15"/>
  <c r="CB9" i="15"/>
  <c r="CB10" i="15"/>
  <c r="CB11" i="15"/>
  <c r="CB12" i="15"/>
  <c r="CB13" i="15"/>
  <c r="CB14" i="15"/>
  <c r="CB15" i="15"/>
  <c r="CB16" i="15"/>
  <c r="CB95" i="15"/>
  <c r="CB90" i="15"/>
  <c r="CB17" i="15"/>
  <c r="CB18" i="15"/>
  <c r="CB19" i="15"/>
  <c r="CB22" i="15"/>
  <c r="CB23" i="15"/>
  <c r="CB24" i="15"/>
  <c r="CB25" i="15"/>
  <c r="CB52" i="15"/>
  <c r="CB31" i="15"/>
  <c r="CB26" i="15"/>
  <c r="CB27" i="15"/>
  <c r="CB94" i="15"/>
  <c r="CB38" i="15"/>
  <c r="CB28" i="15"/>
  <c r="CB29" i="15"/>
  <c r="CB30" i="15"/>
  <c r="CB32" i="15"/>
  <c r="CB33" i="15"/>
  <c r="CB34" i="15"/>
  <c r="CB35" i="15"/>
  <c r="CB36" i="15"/>
  <c r="CB37" i="15"/>
  <c r="CB39" i="15"/>
  <c r="CB40" i="15"/>
  <c r="CB41" i="15"/>
  <c r="CB42" i="15"/>
  <c r="CB43" i="15"/>
  <c r="CB44" i="15"/>
  <c r="CB89" i="15"/>
  <c r="CB45" i="15"/>
  <c r="CB46" i="15"/>
  <c r="CB47" i="15"/>
  <c r="CB68" i="15"/>
  <c r="CB48" i="15"/>
  <c r="CB49" i="15"/>
  <c r="CB50" i="15"/>
  <c r="CB51" i="15"/>
  <c r="CB53" i="15"/>
  <c r="CB54" i="15"/>
  <c r="CB55" i="15"/>
  <c r="CB56" i="15"/>
  <c r="CB57" i="15"/>
  <c r="CB58" i="15"/>
  <c r="CB59" i="15"/>
  <c r="CB60" i="15"/>
  <c r="CB62" i="15"/>
  <c r="CB63" i="15"/>
  <c r="CB64" i="15"/>
  <c r="CB65" i="15"/>
  <c r="CB66" i="15"/>
  <c r="CB73" i="15"/>
  <c r="CB67" i="15"/>
  <c r="CB69" i="15"/>
  <c r="CB70" i="15"/>
  <c r="CB71" i="15"/>
  <c r="CB105" i="15"/>
  <c r="CB72" i="15"/>
  <c r="CB74" i="15"/>
  <c r="CB75" i="15"/>
  <c r="CB76" i="15"/>
  <c r="CB77" i="15"/>
  <c r="CB78" i="15"/>
  <c r="CB79" i="15"/>
  <c r="CB80" i="15"/>
  <c r="CB81" i="15"/>
  <c r="CB82" i="15"/>
  <c r="CB83" i="15"/>
  <c r="CB84" i="15"/>
  <c r="CB85" i="15"/>
  <c r="CB86" i="15"/>
  <c r="CB87" i="15"/>
  <c r="CB100" i="15"/>
  <c r="CB91" i="15"/>
  <c r="CB92" i="15"/>
  <c r="CB93" i="15"/>
  <c r="CB96" i="15"/>
  <c r="CB103" i="15"/>
  <c r="CB97" i="15"/>
  <c r="CB112" i="15"/>
  <c r="CB98" i="15"/>
  <c r="CB99" i="15"/>
  <c r="CB101" i="15"/>
  <c r="CB102" i="15"/>
  <c r="CB104" i="15"/>
  <c r="CB106" i="15"/>
  <c r="CB107" i="15"/>
  <c r="CB109" i="15"/>
  <c r="CB110" i="15"/>
  <c r="CB111" i="15"/>
  <c r="CB3" i="15"/>
  <c r="CH88" i="15"/>
  <c r="CH61" i="15"/>
  <c r="CH4" i="15"/>
  <c r="CH5" i="15"/>
  <c r="CH6" i="15"/>
  <c r="CH108" i="15"/>
  <c r="CH7" i="15"/>
  <c r="CH8" i="15"/>
  <c r="CH9" i="15"/>
  <c r="CH10" i="15"/>
  <c r="CH11" i="15"/>
  <c r="CH12" i="15"/>
  <c r="CH13" i="15"/>
  <c r="CH14" i="15"/>
  <c r="CH15" i="15"/>
  <c r="CH16" i="15"/>
  <c r="CH95" i="15"/>
  <c r="CH90" i="15"/>
  <c r="CH17" i="15"/>
  <c r="CH18" i="15"/>
  <c r="CH19" i="15"/>
  <c r="CH22" i="15"/>
  <c r="CH23" i="15"/>
  <c r="CH24" i="15"/>
  <c r="CH25" i="15"/>
  <c r="CH52" i="15"/>
  <c r="CH31" i="15"/>
  <c r="CH26" i="15"/>
  <c r="CH27" i="15"/>
  <c r="CH94" i="15"/>
  <c r="CH38" i="15"/>
  <c r="CH28" i="15"/>
  <c r="CH29" i="15"/>
  <c r="CH32" i="15"/>
  <c r="CH33" i="15"/>
  <c r="CH35" i="15"/>
  <c r="CH36" i="15"/>
  <c r="CH37" i="15"/>
  <c r="CH39" i="15"/>
  <c r="CH40" i="15"/>
  <c r="CH41" i="15"/>
  <c r="CH42" i="15"/>
  <c r="CH43" i="15"/>
  <c r="CH44" i="15"/>
  <c r="CH89" i="15"/>
  <c r="CH45" i="15"/>
  <c r="CH46" i="15"/>
  <c r="CH47" i="15"/>
  <c r="CH68" i="15"/>
  <c r="CH48" i="15"/>
  <c r="CH49" i="15"/>
  <c r="CH50" i="15"/>
  <c r="CH51" i="15"/>
  <c r="CH53" i="15"/>
  <c r="CH54" i="15"/>
  <c r="CH55" i="15"/>
  <c r="CH56" i="15"/>
  <c r="CH57" i="15"/>
  <c r="CH58" i="15"/>
  <c r="CH59" i="15"/>
  <c r="CH60" i="15"/>
  <c r="CH62" i="15"/>
  <c r="CH63" i="15"/>
  <c r="CH64" i="15"/>
  <c r="CH65" i="15"/>
  <c r="CH66" i="15"/>
  <c r="CH73" i="15"/>
  <c r="CH67" i="15"/>
  <c r="CH69" i="15"/>
  <c r="CH70" i="15"/>
  <c r="CH71" i="15"/>
  <c r="CH105" i="15"/>
  <c r="CH72" i="15"/>
  <c r="CH74" i="15"/>
  <c r="CH75" i="15"/>
  <c r="CH76" i="15"/>
  <c r="CH77" i="15"/>
  <c r="CH78" i="15"/>
  <c r="CH79" i="15"/>
  <c r="CH80" i="15"/>
  <c r="CH81" i="15"/>
  <c r="CH82" i="15"/>
  <c r="CH83" i="15"/>
  <c r="CH84" i="15"/>
  <c r="CH85" i="15"/>
  <c r="CH86" i="15"/>
  <c r="CH87" i="15"/>
  <c r="CH100" i="15"/>
  <c r="CH91" i="15"/>
  <c r="CH92" i="15"/>
  <c r="CH93" i="15"/>
  <c r="CH96" i="15"/>
  <c r="CH103" i="15"/>
  <c r="CH97" i="15"/>
  <c r="CH112" i="15"/>
  <c r="CH98" i="15"/>
  <c r="CH99" i="15"/>
  <c r="CH101" i="15"/>
  <c r="CH102" i="15"/>
  <c r="CH104" i="15"/>
  <c r="CH106" i="15"/>
  <c r="CH107" i="15"/>
  <c r="CH109" i="15"/>
  <c r="CH110" i="15"/>
  <c r="CH111" i="15"/>
  <c r="CH3" i="15"/>
  <c r="CS88" i="15"/>
  <c r="CS61" i="15"/>
  <c r="CS4" i="15"/>
  <c r="CS5" i="15"/>
  <c r="CS6" i="15"/>
  <c r="CS108" i="15"/>
  <c r="CS7" i="15"/>
  <c r="CS8" i="15"/>
  <c r="CS9" i="15"/>
  <c r="CS10" i="15"/>
  <c r="CS11" i="15"/>
  <c r="CS13" i="15"/>
  <c r="CS14" i="15"/>
  <c r="CS15" i="15"/>
  <c r="CS16" i="15"/>
  <c r="CS95" i="15"/>
  <c r="CS17" i="15"/>
  <c r="CS18" i="15"/>
  <c r="CS22" i="15"/>
  <c r="CS23" i="15"/>
  <c r="CS24" i="15"/>
  <c r="CS25" i="15"/>
  <c r="CS52" i="15"/>
  <c r="CS31" i="15"/>
  <c r="CS26" i="15"/>
  <c r="CS27" i="15"/>
  <c r="CS94" i="15"/>
  <c r="CS28" i="15"/>
  <c r="CS29" i="15"/>
  <c r="CS30" i="15"/>
  <c r="CS32" i="15"/>
  <c r="CS34" i="15"/>
  <c r="CS35" i="15"/>
  <c r="CS36" i="15"/>
  <c r="CS37" i="15"/>
  <c r="CS39" i="15"/>
  <c r="CS40" i="15"/>
  <c r="CS41" i="15"/>
  <c r="CS43" i="15"/>
  <c r="CS44" i="15"/>
  <c r="CS89" i="15"/>
  <c r="CS45" i="15"/>
  <c r="CS47" i="15"/>
  <c r="CS68" i="15"/>
  <c r="CS48" i="15"/>
  <c r="CS49" i="15"/>
  <c r="CS50" i="15"/>
  <c r="CS54" i="15"/>
  <c r="CS55" i="15"/>
  <c r="CS56" i="15"/>
  <c r="CS57" i="15"/>
  <c r="CS58" i="15"/>
  <c r="CS59" i="15"/>
  <c r="CS62" i="15"/>
  <c r="CS63" i="15"/>
  <c r="CS64" i="15"/>
  <c r="CS65" i="15"/>
  <c r="CS73" i="15"/>
  <c r="CS69" i="15"/>
  <c r="CS71" i="15"/>
  <c r="CS105" i="15"/>
  <c r="CS72" i="15"/>
  <c r="CS74" i="15"/>
  <c r="CS75" i="15"/>
  <c r="CS78" i="15"/>
  <c r="CS79" i="15"/>
  <c r="CS80" i="15"/>
  <c r="CS81" i="15"/>
  <c r="CS82" i="15"/>
  <c r="CS83" i="15"/>
  <c r="CS84" i="15"/>
  <c r="CS85" i="15"/>
  <c r="CS86" i="15"/>
  <c r="CS87" i="15"/>
  <c r="CS100" i="15"/>
  <c r="CS91" i="15"/>
  <c r="CS92" i="15"/>
  <c r="CS93" i="15"/>
  <c r="CS96" i="15"/>
  <c r="CS103" i="15"/>
  <c r="CS97" i="15"/>
  <c r="CS112" i="15"/>
  <c r="CS98" i="15"/>
  <c r="CS99" i="15"/>
  <c r="CS101" i="15"/>
  <c r="CS102" i="15"/>
  <c r="CS104" i="15"/>
  <c r="CS106" i="15"/>
  <c r="CS107" i="15"/>
  <c r="CS109" i="15"/>
  <c r="CS110" i="15"/>
  <c r="CS111" i="15"/>
  <c r="CS3" i="15"/>
  <c r="CZ88" i="15"/>
  <c r="CZ61" i="15"/>
  <c r="CZ4" i="15"/>
  <c r="CZ5" i="15"/>
  <c r="CZ6" i="15"/>
  <c r="CZ108" i="15"/>
  <c r="CZ7" i="15"/>
  <c r="CZ8" i="15"/>
  <c r="CZ9" i="15"/>
  <c r="CZ10" i="15"/>
  <c r="CZ11" i="15"/>
  <c r="CZ12" i="15"/>
  <c r="CZ13" i="15"/>
  <c r="CZ14" i="15"/>
  <c r="CZ15" i="15"/>
  <c r="CZ16" i="15"/>
  <c r="CZ95" i="15"/>
  <c r="CZ17" i="15"/>
  <c r="CZ18" i="15"/>
  <c r="CZ19" i="15"/>
  <c r="CZ22" i="15"/>
  <c r="CZ23" i="15"/>
  <c r="CZ24" i="15"/>
  <c r="CZ25" i="15"/>
  <c r="CZ52" i="15"/>
  <c r="CZ31" i="15"/>
  <c r="CZ26" i="15"/>
  <c r="CZ27" i="15"/>
  <c r="CZ94" i="15"/>
  <c r="CZ38" i="15"/>
  <c r="CZ28" i="15"/>
  <c r="CZ30" i="15"/>
  <c r="CZ32" i="15"/>
  <c r="CZ33" i="15"/>
  <c r="CZ34" i="15"/>
  <c r="CZ35" i="15"/>
  <c r="CZ36" i="15"/>
  <c r="CZ37" i="15"/>
  <c r="CZ39" i="15"/>
  <c r="CZ40" i="15"/>
  <c r="CZ41" i="15"/>
  <c r="CZ42" i="15"/>
  <c r="CZ44" i="15"/>
  <c r="CZ89" i="15"/>
  <c r="CZ45" i="15"/>
  <c r="CZ46" i="15"/>
  <c r="CZ47" i="15"/>
  <c r="CZ68" i="15"/>
  <c r="CZ48" i="15"/>
  <c r="CZ49" i="15"/>
  <c r="CZ50" i="15"/>
  <c r="CZ51" i="15"/>
  <c r="CZ53" i="15"/>
  <c r="CZ54" i="15"/>
  <c r="CZ57" i="15"/>
  <c r="CZ59" i="15"/>
  <c r="CZ60" i="15"/>
  <c r="CZ62" i="15"/>
  <c r="CZ63" i="15"/>
  <c r="CZ64" i="15"/>
  <c r="CZ66" i="15"/>
  <c r="CZ73" i="15"/>
  <c r="CZ69" i="15"/>
  <c r="CZ70" i="15"/>
  <c r="CZ71" i="15"/>
  <c r="CZ105" i="15"/>
  <c r="CZ72" i="15"/>
  <c r="CZ74" i="15"/>
  <c r="CZ75" i="15"/>
  <c r="CZ77" i="15"/>
  <c r="CZ78" i="15"/>
  <c r="CZ79" i="15"/>
  <c r="CZ81" i="15"/>
  <c r="CZ82" i="15"/>
  <c r="CZ83" i="15"/>
  <c r="CZ84" i="15"/>
  <c r="CZ85" i="15"/>
  <c r="CZ86" i="15"/>
  <c r="CZ87" i="15"/>
  <c r="CZ100" i="15"/>
  <c r="CZ92" i="15"/>
  <c r="CZ96" i="15"/>
  <c r="CZ103" i="15"/>
  <c r="CZ97" i="15"/>
  <c r="CZ112" i="15"/>
  <c r="CZ98" i="15"/>
  <c r="CZ99" i="15"/>
  <c r="CZ101" i="15"/>
  <c r="CZ102" i="15"/>
  <c r="CZ104" i="15"/>
  <c r="CZ106" i="15"/>
  <c r="CZ107" i="15"/>
  <c r="CZ109" i="15"/>
  <c r="CZ3" i="15"/>
  <c r="DG88" i="15"/>
  <c r="DG61" i="15"/>
  <c r="DG4" i="15"/>
  <c r="DG5" i="15"/>
  <c r="DG108" i="15"/>
  <c r="DG7" i="15"/>
  <c r="DG8" i="15"/>
  <c r="DG9" i="15"/>
  <c r="DG10" i="15"/>
  <c r="DG11" i="15"/>
  <c r="DG12" i="15"/>
  <c r="DG13" i="15"/>
  <c r="DG14" i="15"/>
  <c r="DG15" i="15"/>
  <c r="DG16" i="15"/>
  <c r="DG95" i="15"/>
  <c r="DG90" i="15"/>
  <c r="DG17" i="15"/>
  <c r="DG18" i="15"/>
  <c r="DG19" i="15"/>
  <c r="DG22" i="15"/>
  <c r="DG23" i="15"/>
  <c r="DG24" i="15"/>
  <c r="DG25" i="15"/>
  <c r="DG52" i="15"/>
  <c r="DG31" i="15"/>
  <c r="DG26" i="15"/>
  <c r="DG27" i="15"/>
  <c r="DG94" i="15"/>
  <c r="DG38" i="15"/>
  <c r="DG30" i="15"/>
  <c r="DG32" i="15"/>
  <c r="DG33" i="15"/>
  <c r="DG34" i="15"/>
  <c r="DG35" i="15"/>
  <c r="DG36" i="15"/>
  <c r="DG37" i="15"/>
  <c r="DG39" i="15"/>
  <c r="DG40" i="15"/>
  <c r="DG41" i="15"/>
  <c r="DG43" i="15"/>
  <c r="DG44" i="15"/>
  <c r="DG89" i="15"/>
  <c r="DG45" i="15"/>
  <c r="DG47" i="15"/>
  <c r="DG68" i="15"/>
  <c r="DG48" i="15"/>
  <c r="DG49" i="15"/>
  <c r="DG50" i="15"/>
  <c r="DG53" i="15"/>
  <c r="DG54" i="15"/>
  <c r="DG55" i="15"/>
  <c r="DG56" i="15"/>
  <c r="DG57" i="15"/>
  <c r="DG58" i="15"/>
  <c r="DG59" i="15"/>
  <c r="DG60" i="15"/>
  <c r="DG62" i="15"/>
  <c r="DG63" i="15"/>
  <c r="DG64" i="15"/>
  <c r="DG65" i="15"/>
  <c r="DG66" i="15"/>
  <c r="DG73" i="15"/>
  <c r="DG69" i="15"/>
  <c r="DG70" i="15"/>
  <c r="DG71" i="15"/>
  <c r="DG105" i="15"/>
  <c r="DG72" i="15"/>
  <c r="DG74" i="15"/>
  <c r="DG75" i="15"/>
  <c r="DG76" i="15"/>
  <c r="DG79" i="15"/>
  <c r="DG80" i="15"/>
  <c r="DG81" i="15"/>
  <c r="DG82" i="15"/>
  <c r="DG83" i="15"/>
  <c r="DG84" i="15"/>
  <c r="DG85" i="15"/>
  <c r="DG86" i="15"/>
  <c r="DG87" i="15"/>
  <c r="DG100" i="15"/>
  <c r="DG92" i="15"/>
  <c r="DG93" i="15"/>
  <c r="DG96" i="15"/>
  <c r="DG103" i="15"/>
  <c r="DG97" i="15"/>
  <c r="DG112" i="15"/>
  <c r="DG98" i="15"/>
  <c r="DG99" i="15"/>
  <c r="DG101" i="15"/>
  <c r="DG102" i="15"/>
  <c r="DG104" i="15"/>
  <c r="DG106" i="15"/>
  <c r="DG107" i="15"/>
  <c r="DG109" i="15"/>
  <c r="DG3" i="15"/>
  <c r="DN88" i="15"/>
  <c r="DN61" i="15"/>
  <c r="DN4" i="15"/>
  <c r="DN5" i="15"/>
  <c r="DN6" i="15"/>
  <c r="DN108" i="15"/>
  <c r="DN7" i="15"/>
  <c r="DN8" i="15"/>
  <c r="DN9" i="15"/>
  <c r="DN10" i="15"/>
  <c r="DN11" i="15"/>
  <c r="DN12" i="15"/>
  <c r="DN13" i="15"/>
  <c r="DN14" i="15"/>
  <c r="DN15" i="15"/>
  <c r="DN16" i="15"/>
  <c r="DN17" i="15"/>
  <c r="DN18" i="15"/>
  <c r="DN19" i="15"/>
  <c r="DN22" i="15"/>
  <c r="DN23" i="15"/>
  <c r="DN24" i="15"/>
  <c r="DN25" i="15"/>
  <c r="DN52" i="15"/>
  <c r="DN31" i="15"/>
  <c r="DN26" i="15"/>
  <c r="DN27" i="15"/>
  <c r="DN94" i="15"/>
  <c r="DN38" i="15"/>
  <c r="DN28" i="15"/>
  <c r="DN30" i="15"/>
  <c r="DN32" i="15"/>
  <c r="DN33" i="15"/>
  <c r="DN34" i="15"/>
  <c r="DN35" i="15"/>
  <c r="DN36" i="15"/>
  <c r="DN37" i="15"/>
  <c r="DN39" i="15"/>
  <c r="DN40" i="15"/>
  <c r="DN41" i="15"/>
  <c r="DN42" i="15"/>
  <c r="DN43" i="15"/>
  <c r="DN44" i="15"/>
  <c r="DN89" i="15"/>
  <c r="DN45" i="15"/>
  <c r="DN47" i="15"/>
  <c r="DN68" i="15"/>
  <c r="DN48" i="15"/>
  <c r="DN49" i="15"/>
  <c r="DN50" i="15"/>
  <c r="DN53" i="15"/>
  <c r="DN54" i="15"/>
  <c r="DN57" i="15"/>
  <c r="DN58" i="15"/>
  <c r="DN59" i="15"/>
  <c r="DN60" i="15"/>
  <c r="DN62" i="15"/>
  <c r="DN63" i="15"/>
  <c r="DN64" i="15"/>
  <c r="DN65" i="15"/>
  <c r="DN66" i="15"/>
  <c r="DN73" i="15"/>
  <c r="DN67" i="15"/>
  <c r="DN71" i="15"/>
  <c r="DN105" i="15"/>
  <c r="DN72" i="15"/>
  <c r="DN74" i="15"/>
  <c r="DN75" i="15"/>
  <c r="DN76" i="15"/>
  <c r="DN77" i="15"/>
  <c r="DN78" i="15"/>
  <c r="DN79" i="15"/>
  <c r="DN80" i="15"/>
  <c r="DN81" i="15"/>
  <c r="DN82" i="15"/>
  <c r="DN84" i="15"/>
  <c r="DN85" i="15"/>
  <c r="DN86" i="15"/>
  <c r="DN87" i="15"/>
  <c r="DN100" i="15"/>
  <c r="DN91" i="15"/>
  <c r="DN92" i="15"/>
  <c r="DN93" i="15"/>
  <c r="DN96" i="15"/>
  <c r="DN103" i="15"/>
  <c r="DN97" i="15"/>
  <c r="DN112" i="15"/>
  <c r="DN98" i="15"/>
  <c r="DN101" i="15"/>
  <c r="DN102" i="15"/>
  <c r="DN104" i="15"/>
  <c r="DN106" i="15"/>
  <c r="DN107" i="15"/>
  <c r="DN109" i="15"/>
  <c r="DN110" i="15"/>
  <c r="DN3" i="15"/>
  <c r="DU88" i="15"/>
  <c r="DU61" i="15"/>
  <c r="DU4" i="15"/>
  <c r="DU5" i="15"/>
  <c r="DU6" i="15"/>
  <c r="DU108" i="15"/>
  <c r="DU7" i="15"/>
  <c r="DU9" i="15"/>
  <c r="DU10" i="15"/>
  <c r="DU13" i="15"/>
  <c r="DU14" i="15"/>
  <c r="DU15" i="15"/>
  <c r="DU95" i="15"/>
  <c r="DU90" i="15"/>
  <c r="DU17" i="15"/>
  <c r="DU18" i="15"/>
  <c r="DU19" i="15"/>
  <c r="DU22" i="15"/>
  <c r="DU23" i="15"/>
  <c r="DU24" i="15"/>
  <c r="DU25" i="15"/>
  <c r="DU52" i="15"/>
  <c r="DU31" i="15"/>
  <c r="DU26" i="15"/>
  <c r="DU27" i="15"/>
  <c r="DU94" i="15"/>
  <c r="DU38" i="15"/>
  <c r="DU28" i="15"/>
  <c r="DU29" i="15"/>
  <c r="DU30" i="15"/>
  <c r="DU32" i="15"/>
  <c r="DU34" i="15"/>
  <c r="DU35" i="15"/>
  <c r="DU36" i="15"/>
  <c r="DU37" i="15"/>
  <c r="DU39" i="15"/>
  <c r="DU40" i="15"/>
  <c r="DU41" i="15"/>
  <c r="DU42" i="15"/>
  <c r="DU43" i="15"/>
  <c r="DU44" i="15"/>
  <c r="DU89" i="15"/>
  <c r="DU45" i="15"/>
  <c r="DU47" i="15"/>
  <c r="DU68" i="15"/>
  <c r="DU49" i="15"/>
  <c r="DU50" i="15"/>
  <c r="DU51" i="15"/>
  <c r="DU53" i="15"/>
  <c r="DU54" i="15"/>
  <c r="DU56" i="15"/>
  <c r="DU57" i="15"/>
  <c r="DU58" i="15"/>
  <c r="DU59" i="15"/>
  <c r="DU60" i="15"/>
  <c r="DU63" i="15"/>
  <c r="DU64" i="15"/>
  <c r="DU66" i="15"/>
  <c r="DU73" i="15"/>
  <c r="DU67" i="15"/>
  <c r="DU69" i="15"/>
  <c r="DU70" i="15"/>
  <c r="DU105" i="15"/>
  <c r="DU72" i="15"/>
  <c r="DU74" i="15"/>
  <c r="DU75" i="15"/>
  <c r="DU76" i="15"/>
  <c r="DU77" i="15"/>
  <c r="DU78" i="15"/>
  <c r="DU79" i="15"/>
  <c r="DU80" i="15"/>
  <c r="DU81" i="15"/>
  <c r="DU82" i="15"/>
  <c r="DU83" i="15"/>
  <c r="DU84" i="15"/>
  <c r="DU85" i="15"/>
  <c r="DU86" i="15"/>
  <c r="DU87" i="15"/>
  <c r="DU100" i="15"/>
  <c r="DU91" i="15"/>
  <c r="DU92" i="15"/>
  <c r="DU93" i="15"/>
  <c r="DU96" i="15"/>
  <c r="DU103" i="15"/>
  <c r="DU97" i="15"/>
  <c r="DU112" i="15"/>
  <c r="DU98" i="15"/>
  <c r="DU99" i="15"/>
  <c r="DU101" i="15"/>
  <c r="DU102" i="15"/>
  <c r="DU104" i="15"/>
  <c r="DU106" i="15"/>
  <c r="DU107" i="15"/>
  <c r="DU109" i="15"/>
  <c r="DU110" i="15"/>
  <c r="DU3" i="15"/>
  <c r="EB88" i="15"/>
  <c r="EB61" i="15"/>
  <c r="EB4" i="15"/>
  <c r="EB5" i="15"/>
  <c r="EB6" i="15"/>
  <c r="EB108" i="15"/>
  <c r="EB7" i="15"/>
  <c r="EB8" i="15"/>
  <c r="EB9" i="15"/>
  <c r="EB10" i="15"/>
  <c r="EB11" i="15"/>
  <c r="EB12" i="15"/>
  <c r="EB13" i="15"/>
  <c r="EB14" i="15"/>
  <c r="EB15" i="15"/>
  <c r="EB16" i="15"/>
  <c r="EB95" i="15"/>
  <c r="EB90" i="15"/>
  <c r="EB17" i="15"/>
  <c r="EB19" i="15"/>
  <c r="EB23" i="15"/>
  <c r="EB24" i="15"/>
  <c r="EB25" i="15"/>
  <c r="EB52" i="15"/>
  <c r="EB31" i="15"/>
  <c r="EB26" i="15"/>
  <c r="EB27" i="15"/>
  <c r="EB94" i="15"/>
  <c r="EB38" i="15"/>
  <c r="EB28" i="15"/>
  <c r="EB29" i="15"/>
  <c r="EB30" i="15"/>
  <c r="EB32" i="15"/>
  <c r="EB33" i="15"/>
  <c r="EB34" i="15"/>
  <c r="EB35" i="15"/>
  <c r="EB36" i="15"/>
  <c r="EB37" i="15"/>
  <c r="EB39" i="15"/>
  <c r="EB40" i="15"/>
  <c r="EB41" i="15"/>
  <c r="EB42" i="15"/>
  <c r="EB43" i="15"/>
  <c r="EB44" i="15"/>
  <c r="EB89" i="15"/>
  <c r="EB45" i="15"/>
  <c r="EB46" i="15"/>
  <c r="EB47" i="15"/>
  <c r="EB68" i="15"/>
  <c r="EB48" i="15"/>
  <c r="EB49" i="15"/>
  <c r="EB50" i="15"/>
  <c r="EB51" i="15"/>
  <c r="EB53" i="15"/>
  <c r="EB54" i="15"/>
  <c r="EB55" i="15"/>
  <c r="EB56" i="15"/>
  <c r="EB57" i="15"/>
  <c r="EB58" i="15"/>
  <c r="EB59" i="15"/>
  <c r="EB60" i="15"/>
  <c r="EB62" i="15"/>
  <c r="EB63" i="15"/>
  <c r="EB64" i="15"/>
  <c r="EB65" i="15"/>
  <c r="EB66" i="15"/>
  <c r="EB73" i="15"/>
  <c r="EB69" i="15"/>
  <c r="EB70" i="15"/>
  <c r="EB71" i="15"/>
  <c r="EB105" i="15"/>
  <c r="EB72" i="15"/>
  <c r="EB74" i="15"/>
  <c r="EB75" i="15"/>
  <c r="EB76" i="15"/>
  <c r="EB77" i="15"/>
  <c r="EB78" i="15"/>
  <c r="EB79" i="15"/>
  <c r="EB80" i="15"/>
  <c r="EB81" i="15"/>
  <c r="EB82" i="15"/>
  <c r="EB83" i="15"/>
  <c r="EB85" i="15"/>
  <c r="EB86" i="15"/>
  <c r="EB87" i="15"/>
  <c r="EB100" i="15"/>
  <c r="EB92" i="15"/>
  <c r="EB93" i="15"/>
  <c r="EB96" i="15"/>
  <c r="EB103" i="15"/>
  <c r="EB97" i="15"/>
  <c r="EB112" i="15"/>
  <c r="EB98" i="15"/>
  <c r="EB101" i="15"/>
  <c r="EB102" i="15"/>
  <c r="EB104" i="15"/>
  <c r="EB106" i="15"/>
  <c r="EB107" i="15"/>
  <c r="EB109" i="15"/>
  <c r="EB110" i="15"/>
  <c r="EB111" i="15"/>
  <c r="EB3" i="15"/>
  <c r="CQ88" i="15"/>
  <c r="CQ61" i="15"/>
  <c r="CQ4" i="15"/>
  <c r="CQ5" i="15"/>
  <c r="CQ6" i="15"/>
  <c r="CQ108" i="15"/>
  <c r="CQ7" i="15"/>
  <c r="CQ9" i="15"/>
  <c r="CQ10" i="15"/>
  <c r="CQ11" i="15"/>
  <c r="CQ13" i="15"/>
  <c r="CQ14" i="15"/>
  <c r="CQ15" i="15"/>
  <c r="CQ95" i="15"/>
  <c r="CQ17" i="15"/>
  <c r="CQ18" i="15"/>
  <c r="CQ22" i="15"/>
  <c r="CQ23" i="15"/>
  <c r="CQ24" i="15"/>
  <c r="CQ25" i="15"/>
  <c r="CQ52" i="15"/>
  <c r="CQ31" i="15"/>
  <c r="CQ26" i="15"/>
  <c r="CQ27" i="15"/>
  <c r="CQ94" i="15"/>
  <c r="CQ28" i="15"/>
  <c r="CQ29" i="15"/>
  <c r="CQ30" i="15"/>
  <c r="CQ32" i="15"/>
  <c r="CQ34" i="15"/>
  <c r="CQ35" i="15"/>
  <c r="CQ36" i="15"/>
  <c r="CQ37" i="15"/>
  <c r="CQ39" i="15"/>
  <c r="CQ40" i="15"/>
  <c r="CQ41" i="15"/>
  <c r="CQ44" i="15"/>
  <c r="CQ89" i="15"/>
  <c r="CQ45" i="15"/>
  <c r="CQ47" i="15"/>
  <c r="CQ68" i="15"/>
  <c r="CQ48" i="15"/>
  <c r="CQ49" i="15"/>
  <c r="CQ50" i="15"/>
  <c r="CQ51" i="15"/>
  <c r="CQ54" i="15"/>
  <c r="CQ56" i="15"/>
  <c r="CQ57" i="15"/>
  <c r="CQ58" i="15"/>
  <c r="CQ59" i="15"/>
  <c r="CQ60" i="15"/>
  <c r="CQ62" i="15"/>
  <c r="CQ63" i="15"/>
  <c r="CQ64" i="15"/>
  <c r="CQ65" i="15"/>
  <c r="CQ73" i="15"/>
  <c r="CQ69" i="15"/>
  <c r="CQ71" i="15"/>
  <c r="CQ105" i="15"/>
  <c r="CQ72" i="15"/>
  <c r="CQ75" i="15"/>
  <c r="CQ78" i="15"/>
  <c r="CQ79" i="15"/>
  <c r="CQ80" i="15"/>
  <c r="CQ81" i="15"/>
  <c r="CQ82" i="15"/>
  <c r="CQ84" i="15"/>
  <c r="CQ85" i="15"/>
  <c r="CQ86" i="15"/>
  <c r="CQ87" i="15"/>
  <c r="CQ100" i="15"/>
  <c r="CQ91" i="15"/>
  <c r="CQ92" i="15"/>
  <c r="CQ93" i="15"/>
  <c r="CQ96" i="15"/>
  <c r="CQ103" i="15"/>
  <c r="CQ97" i="15"/>
  <c r="CQ112" i="15"/>
  <c r="CQ98" i="15"/>
  <c r="CQ99" i="15"/>
  <c r="CQ101" i="15"/>
  <c r="CQ102" i="15"/>
  <c r="CQ104" i="15"/>
  <c r="CQ106" i="15"/>
  <c r="CQ107" i="15"/>
  <c r="CQ109" i="15"/>
  <c r="CQ110" i="15"/>
  <c r="CQ111" i="15"/>
  <c r="CQ3" i="15"/>
  <c r="CX88" i="15"/>
  <c r="CX61" i="15"/>
  <c r="CX4" i="15"/>
  <c r="CX5" i="15"/>
  <c r="CX6" i="15"/>
  <c r="CX108" i="15"/>
  <c r="CX7" i="15"/>
  <c r="CX9" i="15"/>
  <c r="CX10" i="15"/>
  <c r="CX11" i="15"/>
  <c r="CX12" i="15"/>
  <c r="CX13" i="15"/>
  <c r="CX14" i="15"/>
  <c r="CX15" i="15"/>
  <c r="CX16" i="15"/>
  <c r="CX95" i="15"/>
  <c r="CX17" i="15"/>
  <c r="CX18" i="15"/>
  <c r="CX19" i="15"/>
  <c r="CX22" i="15"/>
  <c r="CX23" i="15"/>
  <c r="CX24" i="15"/>
  <c r="CX25" i="15"/>
  <c r="CX52" i="15"/>
  <c r="CX31" i="15"/>
  <c r="CX26" i="15"/>
  <c r="CX94" i="15"/>
  <c r="CX38" i="15"/>
  <c r="CX28" i="15"/>
  <c r="CX30" i="15"/>
  <c r="CX32" i="15"/>
  <c r="CX33" i="15"/>
  <c r="CX34" i="15"/>
  <c r="CX35" i="15"/>
  <c r="CX36" i="15"/>
  <c r="CX37" i="15"/>
  <c r="CX39" i="15"/>
  <c r="CX40" i="15"/>
  <c r="CX41" i="15"/>
  <c r="CX44" i="15"/>
  <c r="CX89" i="15"/>
  <c r="CX45" i="15"/>
  <c r="CX46" i="15"/>
  <c r="CX47" i="15"/>
  <c r="CX68" i="15"/>
  <c r="CX48" i="15"/>
  <c r="CX49" i="15"/>
  <c r="CX50" i="15"/>
  <c r="CX51" i="15"/>
  <c r="CX53" i="15"/>
  <c r="CX54" i="15"/>
  <c r="CX57" i="15"/>
  <c r="CX59" i="15"/>
  <c r="CX60" i="15"/>
  <c r="CX62" i="15"/>
  <c r="CX63" i="15"/>
  <c r="CX64" i="15"/>
  <c r="CX65" i="15"/>
  <c r="CX66" i="15"/>
  <c r="CX73" i="15"/>
  <c r="CX69" i="15"/>
  <c r="CX70" i="15"/>
  <c r="CX71" i="15"/>
  <c r="CX105" i="15"/>
  <c r="CX72" i="15"/>
  <c r="CX74" i="15"/>
  <c r="CX75" i="15"/>
  <c r="CX77" i="15"/>
  <c r="CX78" i="15"/>
  <c r="CX79" i="15"/>
  <c r="CX81" i="15"/>
  <c r="CX82" i="15"/>
  <c r="CX84" i="15"/>
  <c r="CX85" i="15"/>
  <c r="CX86" i="15"/>
  <c r="CX87" i="15"/>
  <c r="CX100" i="15"/>
  <c r="CX92" i="15"/>
  <c r="CX96" i="15"/>
  <c r="CX103" i="15"/>
  <c r="CX97" i="15"/>
  <c r="CX112" i="15"/>
  <c r="CX98" i="15"/>
  <c r="CX99" i="15"/>
  <c r="CX101" i="15"/>
  <c r="CX102" i="15"/>
  <c r="CX104" i="15"/>
  <c r="CX106" i="15"/>
  <c r="CX107" i="15"/>
  <c r="CX109" i="15"/>
  <c r="CX3" i="15"/>
  <c r="DL88" i="15"/>
  <c r="DL61" i="15"/>
  <c r="DL4" i="15"/>
  <c r="DL5" i="15"/>
  <c r="DL6" i="15"/>
  <c r="DL108" i="15"/>
  <c r="DL7" i="15"/>
  <c r="DL8" i="15"/>
  <c r="DL9" i="15"/>
  <c r="DL10" i="15"/>
  <c r="DL11" i="15"/>
  <c r="DL13" i="15"/>
  <c r="DL14" i="15"/>
  <c r="DL15" i="15"/>
  <c r="DL95" i="15"/>
  <c r="DL17" i="15"/>
  <c r="DL18" i="15"/>
  <c r="DL23" i="15"/>
  <c r="DL24" i="15"/>
  <c r="DL25" i="15"/>
  <c r="DL52" i="15"/>
  <c r="DL31" i="15"/>
  <c r="DL26" i="15"/>
  <c r="DL27" i="15"/>
  <c r="DL94" i="15"/>
  <c r="DL38" i="15"/>
  <c r="DL28" i="15"/>
  <c r="DL30" i="15"/>
  <c r="DL32" i="15"/>
  <c r="DL33" i="15"/>
  <c r="DL34" i="15"/>
  <c r="DL35" i="15"/>
  <c r="DL36" i="15"/>
  <c r="DL37" i="15"/>
  <c r="DL39" i="15"/>
  <c r="DL40" i="15"/>
  <c r="DL41" i="15"/>
  <c r="DL44" i="15"/>
  <c r="DL89" i="15"/>
  <c r="DL45" i="15"/>
  <c r="DL47" i="15"/>
  <c r="DL68" i="15"/>
  <c r="DL48" i="15"/>
  <c r="DL49" i="15"/>
  <c r="DL50" i="15"/>
  <c r="DL53" i="15"/>
  <c r="DL54" i="15"/>
  <c r="DL57" i="15"/>
  <c r="DL58" i="15"/>
  <c r="DL59" i="15"/>
  <c r="DL60" i="15"/>
  <c r="DL62" i="15"/>
  <c r="DL63" i="15"/>
  <c r="DL64" i="15"/>
  <c r="DL65" i="15"/>
  <c r="DL66" i="15"/>
  <c r="DL73" i="15"/>
  <c r="DL67" i="15"/>
  <c r="DL71" i="15"/>
  <c r="DL105" i="15"/>
  <c r="DL72" i="15"/>
  <c r="DL74" i="15"/>
  <c r="DL75" i="15"/>
  <c r="DL77" i="15"/>
  <c r="DL79" i="15"/>
  <c r="DL80" i="15"/>
  <c r="DL81" i="15"/>
  <c r="DL82" i="15"/>
  <c r="DL84" i="15"/>
  <c r="DL85" i="15"/>
  <c r="DL87" i="15"/>
  <c r="DL100" i="15"/>
  <c r="DL91" i="15"/>
  <c r="DL92" i="15"/>
  <c r="DL93" i="15"/>
  <c r="DL96" i="15"/>
  <c r="DL103" i="15"/>
  <c r="DL97" i="15"/>
  <c r="DL112" i="15"/>
  <c r="DL98" i="15"/>
  <c r="DL99" i="15"/>
  <c r="DL101" i="15"/>
  <c r="DL102" i="15"/>
  <c r="DL104" i="15"/>
  <c r="DL106" i="15"/>
  <c r="DL107" i="15"/>
  <c r="DL109" i="15"/>
  <c r="DL110" i="15"/>
  <c r="DL3" i="15"/>
  <c r="DS88" i="15"/>
  <c r="DS61" i="15"/>
  <c r="DS4" i="15"/>
  <c r="DS5" i="15"/>
  <c r="DS6" i="15"/>
  <c r="DS108" i="15"/>
  <c r="DS7" i="15"/>
  <c r="DS9" i="15"/>
  <c r="DS10" i="15"/>
  <c r="DS13" i="15"/>
  <c r="DS14" i="15"/>
  <c r="DS15" i="15"/>
  <c r="DS95" i="15"/>
  <c r="DS17" i="15"/>
  <c r="DS18" i="15"/>
  <c r="DS19" i="15"/>
  <c r="DS22" i="15"/>
  <c r="DS23" i="15"/>
  <c r="DS24" i="15"/>
  <c r="DS25" i="15"/>
  <c r="DS52" i="15"/>
  <c r="DS31" i="15"/>
  <c r="DS26" i="15"/>
  <c r="DS27" i="15"/>
  <c r="DS94" i="15"/>
  <c r="DS38" i="15"/>
  <c r="DS28" i="15"/>
  <c r="DS29" i="15"/>
  <c r="DS30" i="15"/>
  <c r="DS32" i="15"/>
  <c r="DS34" i="15"/>
  <c r="DS35" i="15"/>
  <c r="DS36" i="15"/>
  <c r="DS37" i="15"/>
  <c r="DS39" i="15"/>
  <c r="DS40" i="15"/>
  <c r="DS41" i="15"/>
  <c r="DS42" i="15"/>
  <c r="DS43" i="15"/>
  <c r="DS44" i="15"/>
  <c r="DS89" i="15"/>
  <c r="DS45" i="15"/>
  <c r="DS47" i="15"/>
  <c r="DS68" i="15"/>
  <c r="DS49" i="15"/>
  <c r="DS50" i="15"/>
  <c r="DS51" i="15"/>
  <c r="DS53" i="15"/>
  <c r="DS54" i="15"/>
  <c r="DS57" i="15"/>
  <c r="DS58" i="15"/>
  <c r="DS59" i="15"/>
  <c r="DS60" i="15"/>
  <c r="DS63" i="15"/>
  <c r="DS64" i="15"/>
  <c r="DS65" i="15"/>
  <c r="DS66" i="15"/>
  <c r="DS73" i="15"/>
  <c r="DS67" i="15"/>
  <c r="DS69" i="15"/>
  <c r="DS70" i="15"/>
  <c r="DS105" i="15"/>
  <c r="DS72" i="15"/>
  <c r="DS74" i="15"/>
  <c r="DS75" i="15"/>
  <c r="DS76" i="15"/>
  <c r="DS77" i="15"/>
  <c r="DS79" i="15"/>
  <c r="DS80" i="15"/>
  <c r="DS81" i="15"/>
  <c r="DS82" i="15"/>
  <c r="DS83" i="15"/>
  <c r="DS84" i="15"/>
  <c r="DS85" i="15"/>
  <c r="DS86" i="15"/>
  <c r="DS87" i="15"/>
  <c r="DS100" i="15"/>
  <c r="DS91" i="15"/>
  <c r="DS92" i="15"/>
  <c r="DS93" i="15"/>
  <c r="DS96" i="15"/>
  <c r="DS103" i="15"/>
  <c r="DS112" i="15"/>
  <c r="DS98" i="15"/>
  <c r="DS99" i="15"/>
  <c r="DS101" i="15"/>
  <c r="DS102" i="15"/>
  <c r="DS104" i="15"/>
  <c r="DS106" i="15"/>
  <c r="DS107" i="15"/>
  <c r="DS109" i="15"/>
  <c r="DS110" i="15"/>
  <c r="DS3" i="15"/>
  <c r="DZ88" i="15"/>
  <c r="DZ61" i="15"/>
  <c r="DZ4" i="15"/>
  <c r="DZ5" i="15"/>
  <c r="DZ6" i="15"/>
  <c r="DZ108" i="15"/>
  <c r="DZ7" i="15"/>
  <c r="DZ8" i="15"/>
  <c r="DZ9" i="15"/>
  <c r="DZ10" i="15"/>
  <c r="DZ11" i="15"/>
  <c r="DZ12" i="15"/>
  <c r="DZ13" i="15"/>
  <c r="DZ14" i="15"/>
  <c r="DZ15" i="15"/>
  <c r="DZ16" i="15"/>
  <c r="DZ95" i="15"/>
  <c r="DZ90" i="15"/>
  <c r="DZ17" i="15"/>
  <c r="DZ23" i="15"/>
  <c r="DZ24" i="15"/>
  <c r="DZ25" i="15"/>
  <c r="DZ52" i="15"/>
  <c r="DZ31" i="15"/>
  <c r="DZ26" i="15"/>
  <c r="DZ27" i="15"/>
  <c r="DZ94" i="15"/>
  <c r="DZ38" i="15"/>
  <c r="DZ28" i="15"/>
  <c r="DZ29" i="15"/>
  <c r="DZ30" i="15"/>
  <c r="DZ32" i="15"/>
  <c r="DZ33" i="15"/>
  <c r="DZ35" i="15"/>
  <c r="DZ36" i="15"/>
  <c r="DZ37" i="15"/>
  <c r="DZ39" i="15"/>
  <c r="DZ40" i="15"/>
  <c r="DZ41" i="15"/>
  <c r="DZ42" i="15"/>
  <c r="DZ43" i="15"/>
  <c r="DZ44" i="15"/>
  <c r="DZ89" i="15"/>
  <c r="DZ45" i="15"/>
  <c r="DZ46" i="15"/>
  <c r="DZ47" i="15"/>
  <c r="DZ68" i="15"/>
  <c r="DZ48" i="15"/>
  <c r="DZ49" i="15"/>
  <c r="DZ50" i="15"/>
  <c r="DZ51" i="15"/>
  <c r="DZ54" i="15"/>
  <c r="DZ55" i="15"/>
  <c r="DZ56" i="15"/>
  <c r="DZ57" i="15"/>
  <c r="DZ58" i="15"/>
  <c r="DZ59" i="15"/>
  <c r="DZ60" i="15"/>
  <c r="DZ62" i="15"/>
  <c r="DZ63" i="15"/>
  <c r="DZ64" i="15"/>
  <c r="DZ66" i="15"/>
  <c r="DZ73" i="15"/>
  <c r="DZ69" i="15"/>
  <c r="DZ70" i="15"/>
  <c r="DZ71" i="15"/>
  <c r="DZ105" i="15"/>
  <c r="DZ72" i="15"/>
  <c r="DZ75" i="15"/>
  <c r="DZ76" i="15"/>
  <c r="DZ77" i="15"/>
  <c r="DZ78" i="15"/>
  <c r="DZ79" i="15"/>
  <c r="DZ81" i="15"/>
  <c r="DZ83" i="15"/>
  <c r="DZ85" i="15"/>
  <c r="DZ86" i="15"/>
  <c r="DZ87" i="15"/>
  <c r="DZ100" i="15"/>
  <c r="DZ92" i="15"/>
  <c r="DZ93" i="15"/>
  <c r="DZ96" i="15"/>
  <c r="DZ103" i="15"/>
  <c r="DZ97" i="15"/>
  <c r="DZ112" i="15"/>
  <c r="DZ98" i="15"/>
  <c r="DZ99" i="15"/>
  <c r="DZ101" i="15"/>
  <c r="DZ102" i="15"/>
  <c r="DZ104" i="15"/>
  <c r="DZ106" i="15"/>
  <c r="DZ107" i="15"/>
  <c r="DZ109" i="15"/>
  <c r="DZ110" i="15"/>
  <c r="DZ111" i="15"/>
  <c r="DZ3" i="15"/>
  <c r="CO88" i="15"/>
  <c r="CO61" i="15"/>
  <c r="CO4" i="15"/>
  <c r="CO5" i="15"/>
  <c r="CO6" i="15"/>
  <c r="CO108" i="15"/>
  <c r="CO7" i="15"/>
  <c r="CO9" i="15"/>
  <c r="CO10" i="15"/>
  <c r="CO11" i="15"/>
  <c r="CO12" i="15"/>
  <c r="CO13" i="15"/>
  <c r="CO14" i="15"/>
  <c r="CO15" i="15"/>
  <c r="CO95" i="15"/>
  <c r="CO90" i="15"/>
  <c r="CO17" i="15"/>
  <c r="CO18" i="15"/>
  <c r="CO19" i="15"/>
  <c r="CO22" i="15"/>
  <c r="CO23" i="15"/>
  <c r="CO24" i="15"/>
  <c r="CO25" i="15"/>
  <c r="CO52" i="15"/>
  <c r="CO31" i="15"/>
  <c r="CO26" i="15"/>
  <c r="CO27" i="15"/>
  <c r="CO94" i="15"/>
  <c r="CO38" i="15"/>
  <c r="CO28" i="15"/>
  <c r="CO29" i="15"/>
  <c r="CO30" i="15"/>
  <c r="CO32" i="15"/>
  <c r="CO33" i="15"/>
  <c r="CO34" i="15"/>
  <c r="CO35" i="15"/>
  <c r="CO36" i="15"/>
  <c r="CO37" i="15"/>
  <c r="CO39" i="15"/>
  <c r="CO40" i="15"/>
  <c r="CO41" i="15"/>
  <c r="CO44" i="15"/>
  <c r="CO89" i="15"/>
  <c r="CO45" i="15"/>
  <c r="CO46" i="15"/>
  <c r="CO47" i="15"/>
  <c r="CO68" i="15"/>
  <c r="CO48" i="15"/>
  <c r="CO49" i="15"/>
  <c r="CO50" i="15"/>
  <c r="CO51" i="15"/>
  <c r="CO53" i="15"/>
  <c r="CO54" i="15"/>
  <c r="CO56" i="15"/>
  <c r="CO57" i="15"/>
  <c r="CO58" i="15"/>
  <c r="CO59" i="15"/>
  <c r="CO60" i="15"/>
  <c r="CO62" i="15"/>
  <c r="CO63" i="15"/>
  <c r="CO64" i="15"/>
  <c r="CO65" i="15"/>
  <c r="CO66" i="15"/>
  <c r="CO67" i="15"/>
  <c r="CO69" i="15"/>
  <c r="CO70" i="15"/>
  <c r="CO71" i="15"/>
  <c r="CO105" i="15"/>
  <c r="CO72" i="15"/>
  <c r="CO75" i="15"/>
  <c r="CO76" i="15"/>
  <c r="CO78" i="15"/>
  <c r="CO79" i="15"/>
  <c r="CO80" i="15"/>
  <c r="CO81" i="15"/>
  <c r="CO82" i="15"/>
  <c r="CO84" i="15"/>
  <c r="CO85" i="15"/>
  <c r="CO86" i="15"/>
  <c r="CO87" i="15"/>
  <c r="CO100" i="15"/>
  <c r="CO91" i="15"/>
  <c r="CO92" i="15"/>
  <c r="CO93" i="15"/>
  <c r="CO96" i="15"/>
  <c r="CO97" i="15"/>
  <c r="CO112" i="15"/>
  <c r="CO98" i="15"/>
  <c r="CO99" i="15"/>
  <c r="CO101" i="15"/>
  <c r="CO102" i="15"/>
  <c r="CO104" i="15"/>
  <c r="CO106" i="15"/>
  <c r="CO107" i="15"/>
  <c r="CO109" i="15"/>
  <c r="CO110" i="15"/>
  <c r="CO111" i="15"/>
  <c r="CO3" i="15"/>
  <c r="CV88" i="15"/>
  <c r="CV61" i="15"/>
  <c r="CV4" i="15"/>
  <c r="CV5" i="15"/>
  <c r="CV6" i="15"/>
  <c r="CV108" i="15"/>
  <c r="CV7" i="15"/>
  <c r="CV9" i="15"/>
  <c r="CV10" i="15"/>
  <c r="CV11" i="15"/>
  <c r="CV12" i="15"/>
  <c r="CV13" i="15"/>
  <c r="CV14" i="15"/>
  <c r="CV15" i="15"/>
  <c r="CV16" i="15"/>
  <c r="CV95" i="15"/>
  <c r="CV90" i="15"/>
  <c r="CV17" i="15"/>
  <c r="CV18" i="15"/>
  <c r="CV19" i="15"/>
  <c r="CV22" i="15"/>
  <c r="CV23" i="15"/>
  <c r="CV24" i="15"/>
  <c r="CV25" i="15"/>
  <c r="CV52" i="15"/>
  <c r="CV31" i="15"/>
  <c r="CV26" i="15"/>
  <c r="CV94" i="15"/>
  <c r="CV38" i="15"/>
  <c r="CV28" i="15"/>
  <c r="CV29" i="15"/>
  <c r="CV30" i="15"/>
  <c r="CV32" i="15"/>
  <c r="CV33" i="15"/>
  <c r="CV34" i="15"/>
  <c r="CV35" i="15"/>
  <c r="CV36" i="15"/>
  <c r="CV37" i="15"/>
  <c r="CV39" i="15"/>
  <c r="CV40" i="15"/>
  <c r="CV41" i="15"/>
  <c r="CV43" i="15"/>
  <c r="CV44" i="15"/>
  <c r="CV89" i="15"/>
  <c r="CV45" i="15"/>
  <c r="CV46" i="15"/>
  <c r="CV47" i="15"/>
  <c r="CV68" i="15"/>
  <c r="CV48" i="15"/>
  <c r="CV49" i="15"/>
  <c r="CV50" i="15"/>
  <c r="CV53" i="15"/>
  <c r="CV54" i="15"/>
  <c r="CV55" i="15"/>
  <c r="CV56" i="15"/>
  <c r="CV57" i="15"/>
  <c r="CV58" i="15"/>
  <c r="CV59" i="15"/>
  <c r="CV60" i="15"/>
  <c r="CV62" i="15"/>
  <c r="CV63" i="15"/>
  <c r="CV64" i="15"/>
  <c r="CV65" i="15"/>
  <c r="CV66" i="15"/>
  <c r="CV73" i="15"/>
  <c r="CV67" i="15"/>
  <c r="CV69" i="15"/>
  <c r="CV70" i="15"/>
  <c r="CV71" i="15"/>
  <c r="CV105" i="15"/>
  <c r="CV72" i="15"/>
  <c r="CV75" i="15"/>
  <c r="CV76" i="15"/>
  <c r="CV77" i="15"/>
  <c r="CV78" i="15"/>
  <c r="CV79" i="15"/>
  <c r="CV80" i="15"/>
  <c r="CV81" i="15"/>
  <c r="CV82" i="15"/>
  <c r="CV84" i="15"/>
  <c r="CV85" i="15"/>
  <c r="CV86" i="15"/>
  <c r="CV87" i="15"/>
  <c r="CV100" i="15"/>
  <c r="CV91" i="15"/>
  <c r="CV92" i="15"/>
  <c r="CV93" i="15"/>
  <c r="CV96" i="15"/>
  <c r="CV103" i="15"/>
  <c r="CV97" i="15"/>
  <c r="CV112" i="15"/>
  <c r="CV98" i="15"/>
  <c r="CV99" i="15"/>
  <c r="CV101" i="15"/>
  <c r="CV102" i="15"/>
  <c r="CV104" i="15"/>
  <c r="CV106" i="15"/>
  <c r="CV107" i="15"/>
  <c r="CV109" i="15"/>
  <c r="CV110" i="15"/>
  <c r="CV3" i="15"/>
  <c r="DD88" i="15"/>
  <c r="DD61" i="15"/>
  <c r="DD4" i="15"/>
  <c r="DD5" i="15"/>
  <c r="DD6" i="15"/>
  <c r="DD108" i="15"/>
  <c r="DD8" i="15"/>
  <c r="DD9" i="15"/>
  <c r="DD10" i="15"/>
  <c r="DD11" i="15"/>
  <c r="DD13" i="15"/>
  <c r="DD14" i="15"/>
  <c r="DD15" i="15"/>
  <c r="DD16" i="15"/>
  <c r="DD95" i="15"/>
  <c r="DD17" i="15"/>
  <c r="DD18" i="15"/>
  <c r="DD22" i="15"/>
  <c r="DD23" i="15"/>
  <c r="DD24" i="15"/>
  <c r="DD52" i="15"/>
  <c r="DD31" i="15"/>
  <c r="DD26" i="15"/>
  <c r="DD27" i="15"/>
  <c r="DD94" i="15"/>
  <c r="DD38" i="15"/>
  <c r="DD28" i="15"/>
  <c r="DD29" i="15"/>
  <c r="DD30" i="15"/>
  <c r="DD32" i="15"/>
  <c r="DD33" i="15"/>
  <c r="DD34" i="15"/>
  <c r="DD35" i="15"/>
  <c r="DD36" i="15"/>
  <c r="DD37" i="15"/>
  <c r="DD39" i="15"/>
  <c r="DD40" i="15"/>
  <c r="DD41" i="15"/>
  <c r="DD42" i="15"/>
  <c r="DD43" i="15"/>
  <c r="DD44" i="15"/>
  <c r="DD89" i="15"/>
  <c r="DD45" i="15"/>
  <c r="DD46" i="15"/>
  <c r="DD47" i="15"/>
  <c r="DD68" i="15"/>
  <c r="DD48" i="15"/>
  <c r="DD49" i="15"/>
  <c r="DD50" i="15"/>
  <c r="DD51" i="15"/>
  <c r="DD53" i="15"/>
  <c r="DD54" i="15"/>
  <c r="DD55" i="15"/>
  <c r="DD57" i="15"/>
  <c r="DD58" i="15"/>
  <c r="DD59" i="15"/>
  <c r="DD60" i="15"/>
  <c r="DD62" i="15"/>
  <c r="DD63" i="15"/>
  <c r="DD64" i="15"/>
  <c r="DD65" i="15"/>
  <c r="DD66" i="15"/>
  <c r="DD73" i="15"/>
  <c r="DD67" i="15"/>
  <c r="DD69" i="15"/>
  <c r="DD71" i="15"/>
  <c r="DD105" i="15"/>
  <c r="DD72" i="15"/>
  <c r="DD75" i="15"/>
  <c r="DD76" i="15"/>
  <c r="DD77" i="15"/>
  <c r="DD78" i="15"/>
  <c r="DD79" i="15"/>
  <c r="DD80" i="15"/>
  <c r="DD81" i="15"/>
  <c r="DD82" i="15"/>
  <c r="DD83" i="15"/>
  <c r="DD84" i="15"/>
  <c r="DD85" i="15"/>
  <c r="DD86" i="15"/>
  <c r="DD87" i="15"/>
  <c r="DD100" i="15"/>
  <c r="DD91" i="15"/>
  <c r="DD92" i="15"/>
  <c r="DD93" i="15"/>
  <c r="DD96" i="15"/>
  <c r="DD103" i="15"/>
  <c r="DD97" i="15"/>
  <c r="DD112" i="15"/>
  <c r="DD98" i="15"/>
  <c r="DD101" i="15"/>
  <c r="DD102" i="15"/>
  <c r="DD104" i="15"/>
  <c r="DD106" i="15"/>
  <c r="DD109" i="15"/>
  <c r="DD110" i="15"/>
  <c r="DD3" i="15"/>
  <c r="DJ88" i="15"/>
  <c r="DJ61" i="15"/>
  <c r="DJ4" i="15"/>
  <c r="DJ5" i="15"/>
  <c r="DJ6" i="15"/>
  <c r="DJ108" i="15"/>
  <c r="DJ7" i="15"/>
  <c r="DJ8" i="15"/>
  <c r="DJ9" i="15"/>
  <c r="DJ10" i="15"/>
  <c r="DJ11" i="15"/>
  <c r="DJ13" i="15"/>
  <c r="DJ14" i="15"/>
  <c r="DJ15" i="15"/>
  <c r="DJ95" i="15"/>
  <c r="DJ90" i="15"/>
  <c r="DJ17" i="15"/>
  <c r="DJ18" i="15"/>
  <c r="DJ23" i="15"/>
  <c r="DJ24" i="15"/>
  <c r="DJ25" i="15"/>
  <c r="DJ52" i="15"/>
  <c r="DJ31" i="15"/>
  <c r="DJ26" i="15"/>
  <c r="DJ27" i="15"/>
  <c r="DJ94" i="15"/>
  <c r="DJ38" i="15"/>
  <c r="DJ28" i="15"/>
  <c r="DJ29" i="15"/>
  <c r="DJ30" i="15"/>
  <c r="DJ32" i="15"/>
  <c r="DJ33" i="15"/>
  <c r="DJ34" i="15"/>
  <c r="DJ35" i="15"/>
  <c r="DJ36" i="15"/>
  <c r="DJ37" i="15"/>
  <c r="DJ39" i="15"/>
  <c r="DJ40" i="15"/>
  <c r="DJ41" i="15"/>
  <c r="DJ42" i="15"/>
  <c r="DJ44" i="15"/>
  <c r="DJ89" i="15"/>
  <c r="DJ45" i="15"/>
  <c r="DJ47" i="15"/>
  <c r="DJ68" i="15"/>
  <c r="DJ48" i="15"/>
  <c r="DJ49" i="15"/>
  <c r="DJ50" i="15"/>
  <c r="DJ51" i="15"/>
  <c r="DJ53" i="15"/>
  <c r="DJ54" i="15"/>
  <c r="DJ56" i="15"/>
  <c r="DJ57" i="15"/>
  <c r="DJ58" i="15"/>
  <c r="DJ59" i="15"/>
  <c r="DJ60" i="15"/>
  <c r="DJ62" i="15"/>
  <c r="DJ63" i="15"/>
  <c r="DJ64" i="15"/>
  <c r="DJ65" i="15"/>
  <c r="DJ66" i="15"/>
  <c r="DJ67" i="15"/>
  <c r="DJ69" i="15"/>
  <c r="DJ70" i="15"/>
  <c r="DJ71" i="15"/>
  <c r="DJ105" i="15"/>
  <c r="DJ72" i="15"/>
  <c r="DJ74" i="15"/>
  <c r="DJ75" i="15"/>
  <c r="DJ76" i="15"/>
  <c r="DJ77" i="15"/>
  <c r="DJ79" i="15"/>
  <c r="DJ80" i="15"/>
  <c r="DJ81" i="15"/>
  <c r="DJ82" i="15"/>
  <c r="DJ84" i="15"/>
  <c r="DJ85" i="15"/>
  <c r="DJ87" i="15"/>
  <c r="DJ100" i="15"/>
  <c r="DJ91" i="15"/>
  <c r="DJ92" i="15"/>
  <c r="DJ93" i="15"/>
  <c r="DJ96" i="15"/>
  <c r="DJ97" i="15"/>
  <c r="DJ112" i="15"/>
  <c r="DJ98" i="15"/>
  <c r="DJ99" i="15"/>
  <c r="DJ101" i="15"/>
  <c r="DJ102" i="15"/>
  <c r="DJ104" i="15"/>
  <c r="DJ106" i="15"/>
  <c r="DJ107" i="15"/>
  <c r="DJ109" i="15"/>
  <c r="DJ110" i="15"/>
  <c r="DJ111" i="15"/>
  <c r="DJ3" i="15"/>
  <c r="DQ88" i="15"/>
  <c r="DQ61" i="15"/>
  <c r="DQ4" i="15"/>
  <c r="DQ5" i="15"/>
  <c r="DQ6" i="15"/>
  <c r="DQ108" i="15"/>
  <c r="DQ7" i="15"/>
  <c r="DQ8" i="15"/>
  <c r="DQ9" i="15"/>
  <c r="DQ10" i="15"/>
  <c r="DQ11" i="15"/>
  <c r="DQ12" i="15"/>
  <c r="DQ13" i="15"/>
  <c r="DQ14" i="15"/>
  <c r="DQ15" i="15"/>
  <c r="DQ16" i="15"/>
  <c r="DQ95" i="15"/>
  <c r="DQ17" i="15"/>
  <c r="DQ18" i="15"/>
  <c r="DQ19" i="15"/>
  <c r="DQ22" i="15"/>
  <c r="DQ23" i="15"/>
  <c r="DQ24" i="15"/>
  <c r="DQ25" i="15"/>
  <c r="DQ52" i="15"/>
  <c r="DQ31" i="15"/>
  <c r="DQ26" i="15"/>
  <c r="DQ27" i="15"/>
  <c r="DQ94" i="15"/>
  <c r="DQ38" i="15"/>
  <c r="DQ28" i="15"/>
  <c r="DQ29" i="15"/>
  <c r="DQ30" i="15"/>
  <c r="DQ32" i="15"/>
  <c r="DQ33" i="15"/>
  <c r="DQ34" i="15"/>
  <c r="DQ35" i="15"/>
  <c r="DQ36" i="15"/>
  <c r="DQ37" i="15"/>
  <c r="DQ39" i="15"/>
  <c r="DQ40" i="15"/>
  <c r="DQ41" i="15"/>
  <c r="DQ42" i="15"/>
  <c r="DQ43" i="15"/>
  <c r="DQ44" i="15"/>
  <c r="DQ89" i="15"/>
  <c r="DQ45" i="15"/>
  <c r="DQ46" i="15"/>
  <c r="DQ47" i="15"/>
  <c r="DQ68" i="15"/>
  <c r="DQ48" i="15"/>
  <c r="DQ49" i="15"/>
  <c r="DQ50" i="15"/>
  <c r="DQ51" i="15"/>
  <c r="DQ53" i="15"/>
  <c r="DQ54" i="15"/>
  <c r="DQ56" i="15"/>
  <c r="DQ57" i="15"/>
  <c r="DQ58" i="15"/>
  <c r="DQ59" i="15"/>
  <c r="DQ60" i="15"/>
  <c r="DQ62" i="15"/>
  <c r="DQ63" i="15"/>
  <c r="DQ64" i="15"/>
  <c r="DQ65" i="15"/>
  <c r="DQ66" i="15"/>
  <c r="DQ73" i="15"/>
  <c r="DQ67" i="15"/>
  <c r="DQ69" i="15"/>
  <c r="DQ105" i="15"/>
  <c r="DQ72" i="15"/>
  <c r="DQ74" i="15"/>
  <c r="DQ75" i="15"/>
  <c r="DQ76" i="15"/>
  <c r="DQ77" i="15"/>
  <c r="DQ79" i="15"/>
  <c r="DQ80" i="15"/>
  <c r="DQ81" i="15"/>
  <c r="DQ82" i="15"/>
  <c r="DQ83" i="15"/>
  <c r="DQ84" i="15"/>
  <c r="DQ85" i="15"/>
  <c r="DQ86" i="15"/>
  <c r="DQ87" i="15"/>
  <c r="DQ100" i="15"/>
  <c r="DQ91" i="15"/>
  <c r="DQ92" i="15"/>
  <c r="DQ93" i="15"/>
  <c r="DQ96" i="15"/>
  <c r="DQ103" i="15"/>
  <c r="DQ112" i="15"/>
  <c r="DQ98" i="15"/>
  <c r="DQ99" i="15"/>
  <c r="DQ101" i="15"/>
  <c r="DQ102" i="15"/>
  <c r="DQ104" i="15"/>
  <c r="DQ106" i="15"/>
  <c r="DQ107" i="15"/>
  <c r="DQ109" i="15"/>
  <c r="DQ110" i="15"/>
  <c r="DQ111" i="15"/>
  <c r="DQ3" i="15"/>
  <c r="DX88" i="15"/>
  <c r="DX61" i="15"/>
  <c r="DX4" i="15"/>
  <c r="DX5" i="15"/>
  <c r="DX6" i="15"/>
  <c r="DX108" i="15"/>
  <c r="DX7" i="15"/>
  <c r="DX8" i="15"/>
  <c r="DX9" i="15"/>
  <c r="DX10" i="15"/>
  <c r="DX11" i="15"/>
  <c r="DX12" i="15"/>
  <c r="DX13" i="15"/>
  <c r="DX14" i="15"/>
  <c r="DX15" i="15"/>
  <c r="DX16" i="15"/>
  <c r="DX95" i="15"/>
  <c r="DX90" i="15"/>
  <c r="DX17" i="15"/>
  <c r="DX18" i="15"/>
  <c r="DX19" i="15"/>
  <c r="DX22" i="15"/>
  <c r="DX23" i="15"/>
  <c r="DX24" i="15"/>
  <c r="DX25" i="15"/>
  <c r="DX52" i="15"/>
  <c r="DX31" i="15"/>
  <c r="DX26" i="15"/>
  <c r="DX27" i="15"/>
  <c r="DX94" i="15"/>
  <c r="DX38" i="15"/>
  <c r="DX28" i="15"/>
  <c r="DX29" i="15"/>
  <c r="DX30" i="15"/>
  <c r="DX32" i="15"/>
  <c r="DX33" i="15"/>
  <c r="DX34" i="15"/>
  <c r="DX35" i="15"/>
  <c r="DX36" i="15"/>
  <c r="DX37" i="15"/>
  <c r="DX39" i="15"/>
  <c r="DX40" i="15"/>
  <c r="DX41" i="15"/>
  <c r="DX42" i="15"/>
  <c r="DX43" i="15"/>
  <c r="DX44" i="15"/>
  <c r="DX89" i="15"/>
  <c r="DX45" i="15"/>
  <c r="DX46" i="15"/>
  <c r="DX47" i="15"/>
  <c r="DX68" i="15"/>
  <c r="DX48" i="15"/>
  <c r="DX49" i="15"/>
  <c r="DX50" i="15"/>
  <c r="DX54" i="15"/>
  <c r="DX55" i="15"/>
  <c r="DX56" i="15"/>
  <c r="DX57" i="15"/>
  <c r="DX58" i="15"/>
  <c r="DX59" i="15"/>
  <c r="DX60" i="15"/>
  <c r="DX62" i="15"/>
  <c r="DX63" i="15"/>
  <c r="DX64" i="15"/>
  <c r="DX65" i="15"/>
  <c r="DX66" i="15"/>
  <c r="DX73" i="15"/>
  <c r="DX67" i="15"/>
  <c r="DX69" i="15"/>
  <c r="DX70" i="15"/>
  <c r="DX71" i="15"/>
  <c r="DX105" i="15"/>
  <c r="DX72" i="15"/>
  <c r="DX74" i="15"/>
  <c r="DX75" i="15"/>
  <c r="DX76" i="15"/>
  <c r="DX77" i="15"/>
  <c r="DX78" i="15"/>
  <c r="DX79" i="15"/>
  <c r="DX81" i="15"/>
  <c r="DX83" i="15"/>
  <c r="DX84" i="15"/>
  <c r="DX85" i="15"/>
  <c r="DX86" i="15"/>
  <c r="DX87" i="15"/>
  <c r="DX100" i="15"/>
  <c r="DX91" i="15"/>
  <c r="DX92" i="15"/>
  <c r="DX93" i="15"/>
  <c r="DX96" i="15"/>
  <c r="DX103" i="15"/>
  <c r="DX97" i="15"/>
  <c r="DX112" i="15"/>
  <c r="DX98" i="15"/>
  <c r="DX99" i="15"/>
  <c r="DX101" i="15"/>
  <c r="DX102" i="15"/>
  <c r="DX104" i="15"/>
  <c r="DX106" i="15"/>
  <c r="DX107" i="15"/>
  <c r="DX109" i="15"/>
  <c r="DX110" i="15"/>
  <c r="DX111" i="15"/>
  <c r="DX3" i="15"/>
  <c r="CN88" i="15"/>
  <c r="CN61" i="15"/>
  <c r="CN4" i="15"/>
  <c r="CN5" i="15"/>
  <c r="CN6" i="15"/>
  <c r="CN108" i="15"/>
  <c r="CN7" i="15"/>
  <c r="CN8" i="15"/>
  <c r="CN9" i="15"/>
  <c r="CN10" i="15"/>
  <c r="CN11" i="15"/>
  <c r="CN12" i="15"/>
  <c r="CN13" i="15"/>
  <c r="CN14" i="15"/>
  <c r="CN15" i="15"/>
  <c r="CN16" i="15"/>
  <c r="CN95" i="15"/>
  <c r="CN90" i="15"/>
  <c r="CN17" i="15"/>
  <c r="CN18" i="15"/>
  <c r="CN19" i="15"/>
  <c r="CN22" i="15"/>
  <c r="CN23" i="15"/>
  <c r="CN24" i="15"/>
  <c r="CN25" i="15"/>
  <c r="CN52" i="15"/>
  <c r="CN31" i="15"/>
  <c r="CN26" i="15"/>
  <c r="CN27" i="15"/>
  <c r="CN94" i="15"/>
  <c r="CN38" i="15"/>
  <c r="CN28" i="15"/>
  <c r="CN29" i="15"/>
  <c r="CN30" i="15"/>
  <c r="CN32" i="15"/>
  <c r="CN33" i="15"/>
  <c r="CN34" i="15"/>
  <c r="CN35" i="15"/>
  <c r="CN36" i="15"/>
  <c r="CN37" i="15"/>
  <c r="CN39" i="15"/>
  <c r="CN40" i="15"/>
  <c r="CN41" i="15"/>
  <c r="CN42" i="15"/>
  <c r="CN43" i="15"/>
  <c r="CN44" i="15"/>
  <c r="CN89" i="15"/>
  <c r="CN45" i="15"/>
  <c r="CN46" i="15"/>
  <c r="CN47" i="15"/>
  <c r="CN68" i="15"/>
  <c r="CN48" i="15"/>
  <c r="CN49" i="15"/>
  <c r="CN50" i="15"/>
  <c r="CN51" i="15"/>
  <c r="CN53" i="15"/>
  <c r="CN54" i="15"/>
  <c r="CN55" i="15"/>
  <c r="CN56" i="15"/>
  <c r="CN57" i="15"/>
  <c r="CN58" i="15"/>
  <c r="CN59" i="15"/>
  <c r="CN60" i="15"/>
  <c r="CN62" i="15"/>
  <c r="CN63" i="15"/>
  <c r="CN64" i="15"/>
  <c r="CN65" i="15"/>
  <c r="CN66" i="15"/>
  <c r="CN73" i="15"/>
  <c r="CN67" i="15"/>
  <c r="CN69" i="15"/>
  <c r="CN70" i="15"/>
  <c r="CN71" i="15"/>
  <c r="CN105" i="15"/>
  <c r="CN72" i="15"/>
  <c r="CN74" i="15"/>
  <c r="CN75" i="15"/>
  <c r="CN76" i="15"/>
  <c r="CN77" i="15"/>
  <c r="CN78" i="15"/>
  <c r="CN79" i="15"/>
  <c r="CN80" i="15"/>
  <c r="CN81" i="15"/>
  <c r="CN82" i="15"/>
  <c r="CN83" i="15"/>
  <c r="CN84" i="15"/>
  <c r="CN85" i="15"/>
  <c r="CN86" i="15"/>
  <c r="CN87" i="15"/>
  <c r="CN100" i="15"/>
  <c r="CN91" i="15"/>
  <c r="CN92" i="15"/>
  <c r="CN93" i="15"/>
  <c r="CN96" i="15"/>
  <c r="CN103" i="15"/>
  <c r="CN97" i="15"/>
  <c r="CN112" i="15"/>
  <c r="CN98" i="15"/>
  <c r="CN99" i="15"/>
  <c r="CN101" i="15"/>
  <c r="CN102" i="15"/>
  <c r="CN104" i="15"/>
  <c r="CN106" i="15"/>
  <c r="CN107" i="15"/>
  <c r="CN109" i="15"/>
  <c r="CN110" i="15"/>
  <c r="CN111" i="15"/>
  <c r="CN3" i="15"/>
  <c r="CU88" i="15"/>
  <c r="CU61" i="15"/>
  <c r="CU4" i="15"/>
  <c r="CU5" i="15"/>
  <c r="CU6" i="15"/>
  <c r="CU108" i="15"/>
  <c r="CU7" i="15"/>
  <c r="CU8" i="15"/>
  <c r="CU9" i="15"/>
  <c r="CU10" i="15"/>
  <c r="CU11" i="15"/>
  <c r="CU12" i="15"/>
  <c r="CU13" i="15"/>
  <c r="CU14" i="15"/>
  <c r="CU15" i="15"/>
  <c r="CU16" i="15"/>
  <c r="CU95" i="15"/>
  <c r="CU90" i="15"/>
  <c r="CU17" i="15"/>
  <c r="CU18" i="15"/>
  <c r="CU19" i="15"/>
  <c r="CU22" i="15"/>
  <c r="CU23" i="15"/>
  <c r="CU24" i="15"/>
  <c r="CU25" i="15"/>
  <c r="CU52" i="15"/>
  <c r="CU31" i="15"/>
  <c r="CU26" i="15"/>
  <c r="CU27" i="15"/>
  <c r="CU94" i="15"/>
  <c r="CU38" i="15"/>
  <c r="CU28" i="15"/>
  <c r="CU29" i="15"/>
  <c r="CU30" i="15"/>
  <c r="CU32" i="15"/>
  <c r="CU33" i="15"/>
  <c r="CU34" i="15"/>
  <c r="CU35" i="15"/>
  <c r="CU36" i="15"/>
  <c r="CU37" i="15"/>
  <c r="CU39" i="15"/>
  <c r="CU40" i="15"/>
  <c r="CU41" i="15"/>
  <c r="CU42" i="15"/>
  <c r="CU43" i="15"/>
  <c r="CU44" i="15"/>
  <c r="CU89" i="15"/>
  <c r="CU45" i="15"/>
  <c r="CU46" i="15"/>
  <c r="CU47" i="15"/>
  <c r="CU68" i="15"/>
  <c r="CU48" i="15"/>
  <c r="CU49" i="15"/>
  <c r="CU50" i="15"/>
  <c r="CU51" i="15"/>
  <c r="CU53" i="15"/>
  <c r="CU54" i="15"/>
  <c r="CU55" i="15"/>
  <c r="CU56" i="15"/>
  <c r="CU57" i="15"/>
  <c r="CU58" i="15"/>
  <c r="CU59" i="15"/>
  <c r="CU60" i="15"/>
  <c r="CU62" i="15"/>
  <c r="CU63" i="15"/>
  <c r="CU64" i="15"/>
  <c r="CU65" i="15"/>
  <c r="CU66" i="15"/>
  <c r="CU73" i="15"/>
  <c r="CU67" i="15"/>
  <c r="CU69" i="15"/>
  <c r="CU70" i="15"/>
  <c r="CU71" i="15"/>
  <c r="CU105" i="15"/>
  <c r="CU72" i="15"/>
  <c r="CU74" i="15"/>
  <c r="CU75" i="15"/>
  <c r="CU76" i="15"/>
  <c r="CU77" i="15"/>
  <c r="CU78" i="15"/>
  <c r="CU79" i="15"/>
  <c r="CU80" i="15"/>
  <c r="CU81" i="15"/>
  <c r="CU82" i="15"/>
  <c r="CU83" i="15"/>
  <c r="CU84" i="15"/>
  <c r="CU85" i="15"/>
  <c r="CU86" i="15"/>
  <c r="CU87" i="15"/>
  <c r="CU100" i="15"/>
  <c r="CU91" i="15"/>
  <c r="CU92" i="15"/>
  <c r="CU93" i="15"/>
  <c r="CU96" i="15"/>
  <c r="CU103" i="15"/>
  <c r="CU97" i="15"/>
  <c r="CU112" i="15"/>
  <c r="CU98" i="15"/>
  <c r="CU99" i="15"/>
  <c r="CU101" i="15"/>
  <c r="CU102" i="15"/>
  <c r="CU104" i="15"/>
  <c r="CU106" i="15"/>
  <c r="CU107" i="15"/>
  <c r="CU109" i="15"/>
  <c r="CU110" i="15"/>
  <c r="CU3" i="15"/>
  <c r="DC88" i="15"/>
  <c r="DB88" i="15"/>
  <c r="DB100" i="15"/>
  <c r="DB91" i="15"/>
  <c r="DB92" i="15"/>
  <c r="DB93" i="15"/>
  <c r="DB96" i="15"/>
  <c r="DB103" i="15"/>
  <c r="DB97" i="15"/>
  <c r="DB112" i="15"/>
  <c r="DB98" i="15"/>
  <c r="DB99" i="15"/>
  <c r="DB101" i="15"/>
  <c r="DB102" i="15"/>
  <c r="DB104" i="15"/>
  <c r="DB106" i="15"/>
  <c r="DB109" i="15"/>
  <c r="DB110" i="15"/>
  <c r="DB111" i="15"/>
  <c r="DC61" i="15"/>
  <c r="DB61" i="15"/>
  <c r="DB60" i="15"/>
  <c r="DB62" i="15"/>
  <c r="DB63" i="15"/>
  <c r="DB64" i="15"/>
  <c r="DB65" i="15"/>
  <c r="DB66" i="15"/>
  <c r="DB73" i="15"/>
  <c r="DB67" i="15"/>
  <c r="DB69" i="15"/>
  <c r="DB70" i="15"/>
  <c r="DB71" i="15"/>
  <c r="DB105" i="15"/>
  <c r="DB72" i="15"/>
  <c r="DB74" i="15"/>
  <c r="DB75" i="15"/>
  <c r="DB76" i="15"/>
  <c r="DB77" i="15"/>
  <c r="DB78" i="15"/>
  <c r="DB79" i="15"/>
  <c r="DB80" i="15"/>
  <c r="DB81" i="15"/>
  <c r="DB82" i="15"/>
  <c r="DB83" i="15"/>
  <c r="DB84" i="15"/>
  <c r="DB85" i="15"/>
  <c r="DB86" i="15"/>
  <c r="DB87" i="15"/>
  <c r="DB20" i="15"/>
  <c r="DB4" i="15"/>
  <c r="DB5" i="15"/>
  <c r="DB6" i="15"/>
  <c r="DB108" i="15"/>
  <c r="DB7" i="15"/>
  <c r="DB8" i="15"/>
  <c r="DB9" i="15"/>
  <c r="DB10" i="15"/>
  <c r="DB11" i="15"/>
  <c r="DB12" i="15"/>
  <c r="DB13" i="15"/>
  <c r="DB14" i="15"/>
  <c r="DB15" i="15"/>
  <c r="DB16" i="15"/>
  <c r="DB95" i="15"/>
  <c r="DB17" i="15"/>
  <c r="DB18" i="15"/>
  <c r="DB22" i="15"/>
  <c r="DB23" i="15"/>
  <c r="DB24" i="15"/>
  <c r="DB25" i="15"/>
  <c r="DB52" i="15"/>
  <c r="DB31" i="15"/>
  <c r="DB26" i="15"/>
  <c r="DB27" i="15"/>
  <c r="DB94" i="15"/>
  <c r="DB38" i="15"/>
  <c r="DB28" i="15"/>
  <c r="DB29" i="15"/>
  <c r="DB30" i="15"/>
  <c r="DB32" i="15"/>
  <c r="DB33" i="15"/>
  <c r="DB34" i="15"/>
  <c r="DB35" i="15"/>
  <c r="DB36" i="15"/>
  <c r="DB37" i="15"/>
  <c r="DB39" i="15"/>
  <c r="DB40" i="15"/>
  <c r="DB41" i="15"/>
  <c r="DB42" i="15"/>
  <c r="DB43" i="15"/>
  <c r="DB44" i="15"/>
  <c r="DB89" i="15"/>
  <c r="DB45" i="15"/>
  <c r="DB46" i="15"/>
  <c r="DB47" i="15"/>
  <c r="DB68" i="15"/>
  <c r="DB48" i="15"/>
  <c r="DB49" i="15"/>
  <c r="DB50" i="15"/>
  <c r="DB51" i="15"/>
  <c r="DB53" i="15"/>
  <c r="DB54" i="15"/>
  <c r="DB55" i="15"/>
  <c r="DB56" i="15"/>
  <c r="DB57" i="15"/>
  <c r="DB58" i="15"/>
  <c r="DB59" i="15"/>
  <c r="DB3" i="15"/>
  <c r="DC4" i="15"/>
  <c r="DC5" i="15"/>
  <c r="DC6" i="15"/>
  <c r="DC108" i="15"/>
  <c r="DC7" i="15"/>
  <c r="DC8" i="15"/>
  <c r="DC9" i="15"/>
  <c r="DC10" i="15"/>
  <c r="DC11" i="15"/>
  <c r="DC12" i="15"/>
  <c r="DC13" i="15"/>
  <c r="DC14" i="15"/>
  <c r="DC15" i="15"/>
  <c r="DC16" i="15"/>
  <c r="DC95" i="15"/>
  <c r="DC17" i="15"/>
  <c r="DC18" i="15"/>
  <c r="DC22" i="15"/>
  <c r="DC23" i="15"/>
  <c r="DC24" i="15"/>
  <c r="DC25" i="15"/>
  <c r="DC52" i="15"/>
  <c r="DC31" i="15"/>
  <c r="DC26" i="15"/>
  <c r="DC27" i="15"/>
  <c r="DC94" i="15"/>
  <c r="DC38" i="15"/>
  <c r="DC28" i="15"/>
  <c r="DC29" i="15"/>
  <c r="DC30" i="15"/>
  <c r="DC32" i="15"/>
  <c r="DC33" i="15"/>
  <c r="DC34" i="15"/>
  <c r="DC35" i="15"/>
  <c r="DC36" i="15"/>
  <c r="DC37" i="15"/>
  <c r="DC39" i="15"/>
  <c r="DC40" i="15"/>
  <c r="DC41" i="15"/>
  <c r="DC42" i="15"/>
  <c r="DC43" i="15"/>
  <c r="DC44" i="15"/>
  <c r="DC89" i="15"/>
  <c r="DC45" i="15"/>
  <c r="DC46" i="15"/>
  <c r="DC47" i="15"/>
  <c r="DC68" i="15"/>
  <c r="DC48" i="15"/>
  <c r="DC49" i="15"/>
  <c r="DC50" i="15"/>
  <c r="DC51" i="15"/>
  <c r="DC53" i="15"/>
  <c r="DC54" i="15"/>
  <c r="DC55" i="15"/>
  <c r="DC56" i="15"/>
  <c r="DC57" i="15"/>
  <c r="DC58" i="15"/>
  <c r="DC59" i="15"/>
  <c r="DC60" i="15"/>
  <c r="DC62" i="15"/>
  <c r="DC63" i="15"/>
  <c r="DC64" i="15"/>
  <c r="DC65" i="15"/>
  <c r="DC66" i="15"/>
  <c r="DC73" i="15"/>
  <c r="DC67" i="15"/>
  <c r="DC69" i="15"/>
  <c r="DC70" i="15"/>
  <c r="DC71" i="15"/>
  <c r="DC105" i="15"/>
  <c r="DC72" i="15"/>
  <c r="DC74" i="15"/>
  <c r="DC75" i="15"/>
  <c r="DC76" i="15"/>
  <c r="DC77" i="15"/>
  <c r="DC78" i="15"/>
  <c r="DC79" i="15"/>
  <c r="DC80" i="15"/>
  <c r="DC81" i="15"/>
  <c r="DC82" i="15"/>
  <c r="DC83" i="15"/>
  <c r="DC84" i="15"/>
  <c r="DC85" i="15"/>
  <c r="DC86" i="15"/>
  <c r="DC87" i="15"/>
  <c r="DC100" i="15"/>
  <c r="DC91" i="15"/>
  <c r="DC92" i="15"/>
  <c r="DC93" i="15"/>
  <c r="DC96" i="15"/>
  <c r="DC103" i="15"/>
  <c r="DC97" i="15"/>
  <c r="DC112" i="15"/>
  <c r="DC98" i="15"/>
  <c r="DC99" i="15"/>
  <c r="DC101" i="15"/>
  <c r="DC102" i="15"/>
  <c r="DC104" i="15"/>
  <c r="DC106" i="15"/>
  <c r="DC109" i="15"/>
  <c r="DC110" i="15"/>
  <c r="DC111" i="15"/>
  <c r="DC3" i="15"/>
  <c r="DI88" i="15"/>
  <c r="DI61" i="15"/>
  <c r="DI4" i="15"/>
  <c r="DI5" i="15"/>
  <c r="DI6" i="15"/>
  <c r="DI108" i="15"/>
  <c r="DI7" i="15"/>
  <c r="DI8" i="15"/>
  <c r="DI9" i="15"/>
  <c r="DI10" i="15"/>
  <c r="DI11" i="15"/>
  <c r="DI12" i="15"/>
  <c r="DI13" i="15"/>
  <c r="DI14" i="15"/>
  <c r="DI15" i="15"/>
  <c r="DI16" i="15"/>
  <c r="DI95" i="15"/>
  <c r="DI90" i="15"/>
  <c r="DI17" i="15"/>
  <c r="DI18" i="15"/>
  <c r="DI22" i="15"/>
  <c r="DI23" i="15"/>
  <c r="DI24" i="15"/>
  <c r="DI25" i="15"/>
  <c r="DI52" i="15"/>
  <c r="DI31" i="15"/>
  <c r="DI26" i="15"/>
  <c r="DI27" i="15"/>
  <c r="DI94" i="15"/>
  <c r="DI38" i="15"/>
  <c r="DI28" i="15"/>
  <c r="DI29" i="15"/>
  <c r="DI30" i="15"/>
  <c r="DI32" i="15"/>
  <c r="DI33" i="15"/>
  <c r="DI34" i="15"/>
  <c r="DI35" i="15"/>
  <c r="DI36" i="15"/>
  <c r="DI37" i="15"/>
  <c r="DI39" i="15"/>
  <c r="DI40" i="15"/>
  <c r="DI41" i="15"/>
  <c r="DI42" i="15"/>
  <c r="DI43" i="15"/>
  <c r="DI44" i="15"/>
  <c r="DI89" i="15"/>
  <c r="DI45" i="15"/>
  <c r="DI47" i="15"/>
  <c r="DI68" i="15"/>
  <c r="DI48" i="15"/>
  <c r="DI49" i="15"/>
  <c r="DI50" i="15"/>
  <c r="DI51" i="15"/>
  <c r="DI53" i="15"/>
  <c r="DI54" i="15"/>
  <c r="DI55" i="15"/>
  <c r="DI56" i="15"/>
  <c r="DI57" i="15"/>
  <c r="DI58" i="15"/>
  <c r="DI59" i="15"/>
  <c r="DI60" i="15"/>
  <c r="DI62" i="15"/>
  <c r="DI63" i="15"/>
  <c r="DI64" i="15"/>
  <c r="DI65" i="15"/>
  <c r="DI66" i="15"/>
  <c r="DI73" i="15"/>
  <c r="DI67" i="15"/>
  <c r="DI69" i="15"/>
  <c r="DI70" i="15"/>
  <c r="DI71" i="15"/>
  <c r="DI105" i="15"/>
  <c r="DI72" i="15"/>
  <c r="DI74" i="15"/>
  <c r="DI75" i="15"/>
  <c r="DI76" i="15"/>
  <c r="DI77" i="15"/>
  <c r="DI79" i="15"/>
  <c r="DI80" i="15"/>
  <c r="DI81" i="15"/>
  <c r="DI82" i="15"/>
  <c r="DI83" i="15"/>
  <c r="DI84" i="15"/>
  <c r="DI85" i="15"/>
  <c r="DI86" i="15"/>
  <c r="DI87" i="15"/>
  <c r="DI100" i="15"/>
  <c r="DI91" i="15"/>
  <c r="DI92" i="15"/>
  <c r="DI93" i="15"/>
  <c r="DI96" i="15"/>
  <c r="DI103" i="15"/>
  <c r="DI97" i="15"/>
  <c r="DI112" i="15"/>
  <c r="DI98" i="15"/>
  <c r="DI99" i="15"/>
  <c r="DI101" i="15"/>
  <c r="DI102" i="15"/>
  <c r="DI104" i="15"/>
  <c r="DI106" i="15"/>
  <c r="DI107" i="15"/>
  <c r="DI109" i="15"/>
  <c r="DI110" i="15"/>
  <c r="DI111" i="15"/>
  <c r="DI3" i="15"/>
  <c r="DW88" i="15"/>
  <c r="DW61" i="15"/>
  <c r="DW4" i="15"/>
  <c r="DW5" i="15"/>
  <c r="DW6" i="15"/>
  <c r="DW108" i="15"/>
  <c r="DW7" i="15"/>
  <c r="DW8" i="15"/>
  <c r="DW9" i="15"/>
  <c r="DW10" i="15"/>
  <c r="DW11" i="15"/>
  <c r="DW12" i="15"/>
  <c r="DW13" i="15"/>
  <c r="DW14" i="15"/>
  <c r="DW15" i="15"/>
  <c r="DW16" i="15"/>
  <c r="DW95" i="15"/>
  <c r="DW90" i="15"/>
  <c r="DW17" i="15"/>
  <c r="DW18" i="15"/>
  <c r="DW19" i="15"/>
  <c r="DW22" i="15"/>
  <c r="DW23" i="15"/>
  <c r="DW24" i="15"/>
  <c r="DW25" i="15"/>
  <c r="DW52" i="15"/>
  <c r="DW31" i="15"/>
  <c r="DW26" i="15"/>
  <c r="DW27" i="15"/>
  <c r="DW94" i="15"/>
  <c r="DW38" i="15"/>
  <c r="DW28" i="15"/>
  <c r="DW29" i="15"/>
  <c r="DW30" i="15"/>
  <c r="DW32" i="15"/>
  <c r="DW33" i="15"/>
  <c r="DW34" i="15"/>
  <c r="DW35" i="15"/>
  <c r="DW36" i="15"/>
  <c r="DW37" i="15"/>
  <c r="DW39" i="15"/>
  <c r="DW40" i="15"/>
  <c r="DW41" i="15"/>
  <c r="DW42" i="15"/>
  <c r="DW43" i="15"/>
  <c r="DW44" i="15"/>
  <c r="DW89" i="15"/>
  <c r="DW45" i="15"/>
  <c r="DW46" i="15"/>
  <c r="DW47" i="15"/>
  <c r="DW68" i="15"/>
  <c r="DW48" i="15"/>
  <c r="DW49" i="15"/>
  <c r="DW50" i="15"/>
  <c r="DW51" i="15"/>
  <c r="DW53" i="15"/>
  <c r="DW54" i="15"/>
  <c r="DW55" i="15"/>
  <c r="DW56" i="15"/>
  <c r="DW57" i="15"/>
  <c r="DW58" i="15"/>
  <c r="DW59" i="15"/>
  <c r="DW60" i="15"/>
  <c r="DW62" i="15"/>
  <c r="DW63" i="15"/>
  <c r="DW64" i="15"/>
  <c r="DW65" i="15"/>
  <c r="DW66" i="15"/>
  <c r="DW73" i="15"/>
  <c r="DW67" i="15"/>
  <c r="DW69" i="15"/>
  <c r="DW70" i="15"/>
  <c r="DW71" i="15"/>
  <c r="DW105" i="15"/>
  <c r="DW72" i="15"/>
  <c r="DW74" i="15"/>
  <c r="DW75" i="15"/>
  <c r="DW76" i="15"/>
  <c r="DW77" i="15"/>
  <c r="DW78" i="15"/>
  <c r="DW79" i="15"/>
  <c r="DW81" i="15"/>
  <c r="DW82" i="15"/>
  <c r="DW83" i="15"/>
  <c r="DW84" i="15"/>
  <c r="DW85" i="15"/>
  <c r="DW86" i="15"/>
  <c r="DW87" i="15"/>
  <c r="DW100" i="15"/>
  <c r="DW91" i="15"/>
  <c r="DW92" i="15"/>
  <c r="DW93" i="15"/>
  <c r="DW96" i="15"/>
  <c r="DW103" i="15"/>
  <c r="DW97" i="15"/>
  <c r="DW112" i="15"/>
  <c r="DW98" i="15"/>
  <c r="DW99" i="15"/>
  <c r="DW101" i="15"/>
  <c r="DW102" i="15"/>
  <c r="DW104" i="15"/>
  <c r="DW106" i="15"/>
  <c r="DW107" i="15"/>
  <c r="DW109" i="15"/>
  <c r="DW110" i="15"/>
  <c r="DW111" i="15"/>
  <c r="DW3" i="15"/>
  <c r="DP88" i="15"/>
  <c r="DP61" i="15"/>
  <c r="DP4" i="15"/>
  <c r="DP5" i="15"/>
  <c r="DP6" i="15"/>
  <c r="DP108" i="15"/>
  <c r="DP7" i="15"/>
  <c r="DP8" i="15"/>
  <c r="DP9" i="15"/>
  <c r="DP10" i="15"/>
  <c r="DP11" i="15"/>
  <c r="DP12" i="15"/>
  <c r="DP13" i="15"/>
  <c r="DP14" i="15"/>
  <c r="DP15" i="15"/>
  <c r="DP16" i="15"/>
  <c r="DP95" i="15"/>
  <c r="DP17" i="15"/>
  <c r="DP18" i="15"/>
  <c r="DP19" i="15"/>
  <c r="DP22" i="15"/>
  <c r="DP23" i="15"/>
  <c r="DP24" i="15"/>
  <c r="DP25" i="15"/>
  <c r="DP52" i="15"/>
  <c r="DP31" i="15"/>
  <c r="DP26" i="15"/>
  <c r="DP27" i="15"/>
  <c r="DP94" i="15"/>
  <c r="DP38" i="15"/>
  <c r="DP28" i="15"/>
  <c r="DP29" i="15"/>
  <c r="DP30" i="15"/>
  <c r="DP32" i="15"/>
  <c r="DP33" i="15"/>
  <c r="DP34" i="15"/>
  <c r="DP35" i="15"/>
  <c r="DP36" i="15"/>
  <c r="DP37" i="15"/>
  <c r="DP39" i="15"/>
  <c r="DP40" i="15"/>
  <c r="DP41" i="15"/>
  <c r="DP42" i="15"/>
  <c r="DP43" i="15"/>
  <c r="DP44" i="15"/>
  <c r="DP89" i="15"/>
  <c r="DP45" i="15"/>
  <c r="DP46" i="15"/>
  <c r="DP47" i="15"/>
  <c r="DP68" i="15"/>
  <c r="DP48" i="15"/>
  <c r="DP49" i="15"/>
  <c r="DP50" i="15"/>
  <c r="DP51" i="15"/>
  <c r="DP53" i="15"/>
  <c r="DP54" i="15"/>
  <c r="DP55" i="15"/>
  <c r="DP56" i="15"/>
  <c r="DP57" i="15"/>
  <c r="DP58" i="15"/>
  <c r="DP59" i="15"/>
  <c r="DP60" i="15"/>
  <c r="DP62" i="15"/>
  <c r="DP63" i="15"/>
  <c r="DP64" i="15"/>
  <c r="DP65" i="15"/>
  <c r="DP66" i="15"/>
  <c r="DP73" i="15"/>
  <c r="DP67" i="15"/>
  <c r="DP69" i="15"/>
  <c r="DP70" i="15"/>
  <c r="DP71" i="15"/>
  <c r="DP105" i="15"/>
  <c r="DP72" i="15"/>
  <c r="DP74" i="15"/>
  <c r="DP75" i="15"/>
  <c r="DP76" i="15"/>
  <c r="DP77" i="15"/>
  <c r="DP78" i="15"/>
  <c r="DP79" i="15"/>
  <c r="DP80" i="15"/>
  <c r="DP81" i="15"/>
  <c r="DP82" i="15"/>
  <c r="DP83" i="15"/>
  <c r="DP84" i="15"/>
  <c r="DP85" i="15"/>
  <c r="DP86" i="15"/>
  <c r="DP87" i="15"/>
  <c r="DP100" i="15"/>
  <c r="DP91" i="15"/>
  <c r="DP92" i="15"/>
  <c r="DP93" i="15"/>
  <c r="DP96" i="15"/>
  <c r="DP103" i="15"/>
  <c r="DP97" i="15"/>
  <c r="DP112" i="15"/>
  <c r="DP98" i="15"/>
  <c r="DP99" i="15"/>
  <c r="DP101" i="15"/>
  <c r="DP102" i="15"/>
  <c r="DP104" i="15"/>
  <c r="DP106" i="15"/>
  <c r="DP107" i="15"/>
  <c r="DP109" i="15"/>
  <c r="DP110" i="15"/>
  <c r="DP111" i="15"/>
  <c r="DP3" i="15"/>
  <c r="AW88" i="15"/>
  <c r="AW61" i="15"/>
  <c r="AW4" i="15"/>
  <c r="AW5" i="15"/>
  <c r="AW6" i="15"/>
  <c r="AW108" i="15"/>
  <c r="AW7" i="15"/>
  <c r="AW8" i="15"/>
  <c r="AW9" i="15"/>
  <c r="AW10" i="15"/>
  <c r="AW11" i="15"/>
  <c r="AW12" i="15"/>
  <c r="AW13" i="15"/>
  <c r="AW14" i="15"/>
  <c r="AW15" i="15"/>
  <c r="AW16" i="15"/>
  <c r="AW95" i="15"/>
  <c r="AW90" i="15"/>
  <c r="AW17" i="15"/>
  <c r="AW18" i="15"/>
  <c r="AW19" i="15"/>
  <c r="AW22" i="15"/>
  <c r="AW23" i="15"/>
  <c r="AW24" i="15"/>
  <c r="AW25" i="15"/>
  <c r="AW52" i="15"/>
  <c r="AW26" i="15"/>
  <c r="AW27" i="15"/>
  <c r="AW94" i="15"/>
  <c r="AW38" i="15"/>
  <c r="AW28" i="15"/>
  <c r="AW29" i="15"/>
  <c r="AW30" i="15"/>
  <c r="AW32" i="15"/>
  <c r="AW33" i="15"/>
  <c r="AW34" i="15"/>
  <c r="AW35" i="15"/>
  <c r="AW36" i="15"/>
  <c r="AW37" i="15"/>
  <c r="AW39" i="15"/>
  <c r="AW40" i="15"/>
  <c r="AW41" i="15"/>
  <c r="AW42" i="15"/>
  <c r="AW43" i="15"/>
  <c r="AW44" i="15"/>
  <c r="AW89" i="15"/>
  <c r="AW45" i="15"/>
  <c r="AW46" i="15"/>
  <c r="AW47" i="15"/>
  <c r="AW68" i="15"/>
  <c r="AW48" i="15"/>
  <c r="AW49" i="15"/>
  <c r="AW50" i="15"/>
  <c r="AW51" i="15"/>
  <c r="AW53" i="15"/>
  <c r="AW54" i="15"/>
  <c r="AW56" i="15"/>
  <c r="AW57" i="15"/>
  <c r="AW58" i="15"/>
  <c r="AW59" i="15"/>
  <c r="AW60" i="15"/>
  <c r="AW62" i="15"/>
  <c r="AW63" i="15"/>
  <c r="AW64" i="15"/>
  <c r="AW65" i="15"/>
  <c r="AW66" i="15"/>
  <c r="AW73" i="15"/>
  <c r="AW67" i="15"/>
  <c r="AW69" i="15"/>
  <c r="AW70" i="15"/>
  <c r="AW71" i="15"/>
  <c r="AW105" i="15"/>
  <c r="AW72" i="15"/>
  <c r="AW74" i="15"/>
  <c r="AW75" i="15"/>
  <c r="AW76" i="15"/>
  <c r="AW77" i="15"/>
  <c r="AW78" i="15"/>
  <c r="AW79" i="15"/>
  <c r="AW80" i="15"/>
  <c r="AW81" i="15"/>
  <c r="AW82" i="15"/>
  <c r="AW83" i="15"/>
  <c r="AW84" i="15"/>
  <c r="AW85" i="15"/>
  <c r="AW86" i="15"/>
  <c r="AW87" i="15"/>
  <c r="AW100" i="15"/>
  <c r="AW91" i="15"/>
  <c r="AW92" i="15"/>
  <c r="AW93" i="15"/>
  <c r="AW96" i="15"/>
  <c r="AW103" i="15"/>
  <c r="AW97" i="15"/>
  <c r="AW112" i="15"/>
  <c r="AW98" i="15"/>
  <c r="AW99" i="15"/>
  <c r="AW101" i="15"/>
  <c r="AW102" i="15"/>
  <c r="AW104" i="15"/>
  <c r="AW106" i="15"/>
  <c r="AW107" i="15"/>
  <c r="AW109" i="15"/>
  <c r="AW110" i="15"/>
  <c r="AW111" i="15"/>
  <c r="AW3" i="15"/>
  <c r="AG64" i="15"/>
  <c r="AN76" i="15"/>
  <c r="Q3" i="15"/>
  <c r="Q54" i="15"/>
  <c r="Q50" i="15"/>
  <c r="Q40" i="15"/>
  <c r="Q35" i="15"/>
  <c r="Q94" i="15"/>
  <c r="Q23" i="15"/>
  <c r="Q18" i="15"/>
  <c r="Q108" i="15"/>
  <c r="Q57" i="15"/>
  <c r="Q49" i="15"/>
  <c r="Q43" i="15"/>
  <c r="Q39" i="15"/>
  <c r="Q34" i="15"/>
  <c r="Q29" i="15"/>
  <c r="Q27" i="15"/>
  <c r="Q52" i="15"/>
  <c r="Q17" i="15"/>
  <c r="Q15" i="15"/>
  <c r="Q8" i="15"/>
  <c r="Q6" i="15"/>
  <c r="Q59" i="15"/>
  <c r="Q56" i="15"/>
  <c r="Q48" i="15"/>
  <c r="Q45" i="15"/>
  <c r="Q42" i="15"/>
  <c r="Q37" i="15"/>
  <c r="Q28" i="15"/>
  <c r="Q26" i="15"/>
  <c r="Q25" i="15"/>
  <c r="Q90" i="15"/>
  <c r="Q14" i="15"/>
  <c r="Q11" i="15"/>
  <c r="Q7" i="15"/>
  <c r="Q58" i="15"/>
  <c r="Q55" i="15"/>
  <c r="Q68" i="15"/>
  <c r="Q89" i="15"/>
  <c r="Q41" i="15"/>
  <c r="Q36" i="15"/>
  <c r="Q38" i="15"/>
  <c r="Q95" i="15"/>
  <c r="Q13" i="15"/>
  <c r="Q10" i="15"/>
  <c r="S3" i="15"/>
  <c r="S102" i="15"/>
  <c r="S100" i="15"/>
  <c r="S85" i="15"/>
  <c r="S81" i="15"/>
  <c r="S79" i="15"/>
  <c r="S76" i="15"/>
  <c r="S72" i="15"/>
  <c r="S69" i="15"/>
  <c r="S66" i="15"/>
  <c r="S63" i="15"/>
  <c r="S58" i="15"/>
  <c r="S55" i="15"/>
  <c r="S51" i="15"/>
  <c r="S68" i="15"/>
  <c r="S89" i="15"/>
  <c r="S41" i="15"/>
  <c r="S36" i="15"/>
  <c r="S38" i="15"/>
  <c r="S95" i="15"/>
  <c r="S10" i="15"/>
  <c r="S107" i="15"/>
  <c r="S101" i="15"/>
  <c r="S84" i="15"/>
  <c r="S75" i="15"/>
  <c r="S105" i="15"/>
  <c r="S67" i="15"/>
  <c r="S65" i="15"/>
  <c r="S62" i="15"/>
  <c r="S54" i="15"/>
  <c r="S50" i="15"/>
  <c r="S40" i="15"/>
  <c r="S35" i="15"/>
  <c r="S94" i="15"/>
  <c r="S23" i="15"/>
  <c r="S18" i="15"/>
  <c r="S108" i="15"/>
  <c r="S106" i="15"/>
  <c r="S99" i="15"/>
  <c r="S112" i="15"/>
  <c r="S96" i="15"/>
  <c r="S92" i="15"/>
  <c r="S87" i="15"/>
  <c r="S83" i="15"/>
  <c r="S74" i="15"/>
  <c r="S71" i="15"/>
  <c r="S57" i="15"/>
  <c r="S49" i="15"/>
  <c r="S43" i="15"/>
  <c r="S39" i="15"/>
  <c r="S34" i="15"/>
  <c r="S29" i="15"/>
  <c r="S27" i="15"/>
  <c r="S52" i="15"/>
  <c r="S17" i="15"/>
  <c r="S15" i="15"/>
  <c r="S8" i="15"/>
  <c r="S6" i="15"/>
  <c r="S104" i="15"/>
  <c r="S98" i="15"/>
  <c r="S97" i="15"/>
  <c r="S91" i="15"/>
  <c r="S86" i="15"/>
  <c r="S80" i="15"/>
  <c r="S77" i="15"/>
  <c r="S59" i="15"/>
  <c r="S56" i="15"/>
  <c r="S48" i="15"/>
  <c r="S45" i="15"/>
  <c r="S37" i="15"/>
  <c r="S28" i="15"/>
  <c r="S26" i="15"/>
  <c r="S25" i="15"/>
  <c r="S90" i="15"/>
  <c r="S14" i="15"/>
  <c r="S11" i="15"/>
  <c r="S7" i="15"/>
  <c r="EF9" i="15"/>
  <c r="EF10" i="15"/>
  <c r="EF11" i="15"/>
  <c r="EF12" i="15"/>
  <c r="EF13" i="15"/>
  <c r="EF14" i="15"/>
  <c r="EF15" i="15"/>
  <c r="EF16" i="15"/>
  <c r="EF95" i="15"/>
  <c r="EF90" i="15"/>
  <c r="EF17" i="15"/>
  <c r="EF18" i="15"/>
  <c r="EF19" i="15"/>
  <c r="EF22" i="15"/>
  <c r="EF23" i="15"/>
  <c r="EF24" i="15"/>
  <c r="EF25" i="15"/>
  <c r="EF52" i="15"/>
  <c r="EF31" i="15"/>
  <c r="EF26" i="15"/>
  <c r="EF27" i="15"/>
  <c r="EF94" i="15"/>
  <c r="EF38" i="15"/>
  <c r="EF28" i="15"/>
  <c r="EF29" i="15"/>
  <c r="EF30" i="15"/>
  <c r="EF32" i="15"/>
  <c r="EF33" i="15"/>
  <c r="EF34" i="15"/>
  <c r="EF35" i="15"/>
  <c r="EF36" i="15"/>
  <c r="EF37" i="15"/>
  <c r="EF39" i="15"/>
  <c r="EF40" i="15"/>
  <c r="EF41" i="15"/>
  <c r="EF42" i="15"/>
  <c r="EF43" i="15"/>
  <c r="EF44" i="15"/>
  <c r="EF89" i="15"/>
  <c r="EF45" i="15"/>
  <c r="EF46" i="15"/>
  <c r="EF47" i="15"/>
  <c r="EF68" i="15"/>
  <c r="EF48" i="15"/>
  <c r="EF49" i="15"/>
  <c r="EF50" i="15"/>
  <c r="EF51" i="15"/>
  <c r="EF53" i="15"/>
  <c r="EF54" i="15"/>
  <c r="EF55" i="15"/>
  <c r="EF56" i="15"/>
  <c r="EF57" i="15"/>
  <c r="EF58" i="15"/>
  <c r="EF59" i="15"/>
  <c r="EF70" i="15"/>
  <c r="EF71" i="15"/>
  <c r="EF105" i="15"/>
  <c r="EF72" i="15"/>
  <c r="EF74" i="15"/>
  <c r="EF75" i="15"/>
  <c r="EF76" i="15"/>
  <c r="EF77" i="15"/>
  <c r="EF78" i="15"/>
  <c r="EF79" i="15"/>
  <c r="EF80" i="15"/>
  <c r="EF81" i="15"/>
  <c r="EF82" i="15"/>
  <c r="EF83" i="15"/>
  <c r="EF84" i="15"/>
  <c r="EF85" i="15"/>
  <c r="EF86" i="15"/>
  <c r="EF87" i="15"/>
  <c r="EE9" i="15"/>
  <c r="EE52" i="15"/>
  <c r="EE31" i="15"/>
  <c r="I31" i="15"/>
  <c r="I52" i="15"/>
  <c r="I9" i="15" l="1"/>
  <c r="I4" i="15"/>
  <c r="I5" i="15"/>
  <c r="I6" i="15"/>
  <c r="I108" i="15"/>
  <c r="I7" i="15"/>
  <c r="I8" i="15"/>
  <c r="K131" i="32" l="1"/>
  <c r="I116" i="32"/>
  <c r="I131" i="32"/>
  <c r="G131" i="32"/>
  <c r="M131" i="32"/>
  <c r="M129" i="31"/>
  <c r="K129" i="31"/>
  <c r="I129" i="31"/>
  <c r="G129" i="31"/>
  <c r="L176" i="32" l="1"/>
  <c r="L171" i="32"/>
  <c r="L166" i="32"/>
  <c r="L161" i="32"/>
  <c r="L156" i="32"/>
  <c r="L151" i="32"/>
  <c r="L146" i="32"/>
  <c r="L141" i="32"/>
  <c r="L136" i="32"/>
  <c r="L131" i="32"/>
  <c r="L126" i="32"/>
  <c r="L121" i="32"/>
  <c r="L116" i="32"/>
  <c r="L111" i="32"/>
  <c r="L106" i="32"/>
  <c r="L96" i="32"/>
  <c r="L91" i="32"/>
  <c r="L84" i="32"/>
  <c r="L77" i="32"/>
  <c r="L70" i="32"/>
  <c r="L63" i="32"/>
  <c r="L56" i="32"/>
  <c r="L49" i="32"/>
  <c r="L42" i="32"/>
  <c r="L28" i="32"/>
  <c r="L21" i="32"/>
  <c r="L14" i="32"/>
  <c r="L7" i="32"/>
  <c r="B33" i="31"/>
  <c r="D33" i="31"/>
  <c r="F33" i="31"/>
  <c r="H33" i="31"/>
  <c r="J33" i="31"/>
  <c r="L33" i="31"/>
  <c r="L174" i="31"/>
  <c r="J174" i="31"/>
  <c r="H174" i="31"/>
  <c r="F174" i="31"/>
  <c r="D174" i="31"/>
  <c r="B174" i="31"/>
  <c r="L169" i="31"/>
  <c r="J169" i="31"/>
  <c r="H169" i="31"/>
  <c r="F169" i="31"/>
  <c r="D169" i="31"/>
  <c r="B169" i="31"/>
  <c r="L164" i="31"/>
  <c r="J164" i="31"/>
  <c r="H164" i="31"/>
  <c r="F164" i="31"/>
  <c r="D164" i="31"/>
  <c r="B164" i="31"/>
  <c r="L159" i="31"/>
  <c r="J159" i="31"/>
  <c r="H159" i="31"/>
  <c r="F159" i="31"/>
  <c r="D159" i="31"/>
  <c r="B159" i="31"/>
  <c r="L154" i="31"/>
  <c r="J154" i="31"/>
  <c r="H154" i="31"/>
  <c r="F154" i="31"/>
  <c r="D154" i="31"/>
  <c r="B154" i="31"/>
  <c r="L149" i="31"/>
  <c r="J149" i="31"/>
  <c r="H149" i="31"/>
  <c r="F149" i="31"/>
  <c r="D149" i="31"/>
  <c r="B149" i="31"/>
  <c r="L144" i="31"/>
  <c r="J144" i="31"/>
  <c r="H144" i="31"/>
  <c r="F144" i="31"/>
  <c r="D144" i="31"/>
  <c r="B144" i="31"/>
  <c r="L139" i="31"/>
  <c r="J139" i="31"/>
  <c r="H139" i="31"/>
  <c r="F139" i="31"/>
  <c r="D139" i="31"/>
  <c r="B139" i="31"/>
  <c r="L134" i="31"/>
  <c r="J134" i="31"/>
  <c r="H134" i="31"/>
  <c r="F134" i="31"/>
  <c r="D134" i="31"/>
  <c r="B134" i="31"/>
  <c r="L129" i="31"/>
  <c r="J129" i="31"/>
  <c r="H129" i="31"/>
  <c r="F129" i="31"/>
  <c r="D129" i="31"/>
  <c r="B129" i="31"/>
  <c r="L124" i="31"/>
  <c r="J124" i="31"/>
  <c r="H124" i="31"/>
  <c r="F124" i="31"/>
  <c r="D124" i="31"/>
  <c r="B124" i="31"/>
  <c r="L119" i="31"/>
  <c r="J119" i="31"/>
  <c r="H119" i="31"/>
  <c r="F119" i="31"/>
  <c r="D119" i="31"/>
  <c r="B119" i="31"/>
  <c r="L114" i="31"/>
  <c r="J114" i="31"/>
  <c r="H114" i="31"/>
  <c r="F114" i="31"/>
  <c r="D114" i="31"/>
  <c r="B114" i="31"/>
  <c r="L109" i="31"/>
  <c r="J109" i="31"/>
  <c r="H109" i="31"/>
  <c r="F109" i="31"/>
  <c r="D109" i="31"/>
  <c r="B109" i="31"/>
  <c r="L104" i="31"/>
  <c r="J104" i="31"/>
  <c r="H104" i="31"/>
  <c r="F104" i="31"/>
  <c r="D104" i="31"/>
  <c r="B104" i="31"/>
  <c r="L99" i="31"/>
  <c r="J99" i="31"/>
  <c r="H99" i="31"/>
  <c r="F99" i="31"/>
  <c r="D99" i="31"/>
  <c r="B99" i="31"/>
  <c r="L94" i="31"/>
  <c r="J94" i="31"/>
  <c r="H94" i="31"/>
  <c r="F94" i="31"/>
  <c r="D94" i="31"/>
  <c r="B94" i="31"/>
  <c r="L89" i="31"/>
  <c r="J89" i="31"/>
  <c r="H89" i="31"/>
  <c r="F89" i="31"/>
  <c r="D89" i="31"/>
  <c r="B89" i="31"/>
  <c r="L82" i="31"/>
  <c r="J82" i="31"/>
  <c r="H82" i="31"/>
  <c r="F82" i="31"/>
  <c r="D82" i="31"/>
  <c r="B82" i="31"/>
  <c r="L75" i="31"/>
  <c r="J75" i="31"/>
  <c r="H75" i="31"/>
  <c r="F75" i="31"/>
  <c r="D75" i="31"/>
  <c r="B75" i="31"/>
  <c r="L68" i="31"/>
  <c r="J68" i="31"/>
  <c r="H68" i="31"/>
  <c r="F68" i="31"/>
  <c r="D68" i="31"/>
  <c r="B68" i="31"/>
  <c r="L61" i="31"/>
  <c r="J61" i="31"/>
  <c r="H61" i="31"/>
  <c r="F61" i="31"/>
  <c r="D61" i="31"/>
  <c r="B61" i="31"/>
  <c r="L54" i="31"/>
  <c r="J54" i="31"/>
  <c r="H54" i="31"/>
  <c r="F54" i="31"/>
  <c r="D54" i="31"/>
  <c r="B54" i="31"/>
  <c r="L47" i="31"/>
  <c r="J47" i="31"/>
  <c r="H47" i="31"/>
  <c r="F47" i="31"/>
  <c r="D47" i="31"/>
  <c r="B47" i="31"/>
  <c r="L40" i="31"/>
  <c r="J40" i="31"/>
  <c r="H40" i="31"/>
  <c r="F40" i="31"/>
  <c r="D40" i="31"/>
  <c r="B40" i="31"/>
  <c r="L26" i="31"/>
  <c r="J26" i="31"/>
  <c r="H26" i="31"/>
  <c r="F26" i="31"/>
  <c r="D26" i="31"/>
  <c r="B26" i="31"/>
  <c r="L19" i="31"/>
  <c r="J19" i="31"/>
  <c r="H19" i="31"/>
  <c r="F19" i="31"/>
  <c r="D19" i="31"/>
  <c r="B19" i="31"/>
  <c r="L12" i="31"/>
  <c r="J12" i="31"/>
  <c r="H12" i="31"/>
  <c r="F12" i="31"/>
  <c r="D12" i="31"/>
  <c r="B12" i="31"/>
  <c r="L5" i="31"/>
  <c r="J5" i="31"/>
  <c r="H5" i="31"/>
  <c r="F5" i="31"/>
  <c r="D5" i="31"/>
  <c r="B5" i="31"/>
  <c r="L72" i="30"/>
  <c r="J72" i="30"/>
  <c r="H72" i="30"/>
  <c r="F72" i="30"/>
  <c r="D72" i="30"/>
  <c r="B72" i="30"/>
  <c r="L66" i="30"/>
  <c r="J66" i="30"/>
  <c r="H66" i="30"/>
  <c r="F66" i="30"/>
  <c r="D66" i="30"/>
  <c r="B66" i="30"/>
  <c r="L60" i="30"/>
  <c r="J60" i="30"/>
  <c r="H60" i="30"/>
  <c r="F60" i="30"/>
  <c r="D60" i="30"/>
  <c r="B60" i="30"/>
  <c r="L54" i="30"/>
  <c r="J54" i="30"/>
  <c r="H54" i="30"/>
  <c r="F54" i="30"/>
  <c r="D54" i="30"/>
  <c r="B54" i="30"/>
  <c r="L48" i="30"/>
  <c r="J48" i="30"/>
  <c r="H48" i="30"/>
  <c r="F48" i="30"/>
  <c r="D48" i="30"/>
  <c r="B48" i="30"/>
  <c r="L42" i="30"/>
  <c r="J42" i="30"/>
  <c r="H42" i="30"/>
  <c r="F42" i="30"/>
  <c r="D42" i="30"/>
  <c r="B42" i="30"/>
  <c r="L30" i="30"/>
  <c r="J30" i="30"/>
  <c r="H30" i="30"/>
  <c r="F30" i="30"/>
  <c r="D30" i="30"/>
  <c r="B30" i="30"/>
  <c r="L24" i="30"/>
  <c r="J24" i="30"/>
  <c r="H24" i="30"/>
  <c r="F24" i="30"/>
  <c r="D24" i="30"/>
  <c r="B24" i="30"/>
  <c r="L18" i="30"/>
  <c r="J18" i="30"/>
  <c r="H18" i="30"/>
  <c r="F18" i="30"/>
  <c r="D18" i="30"/>
  <c r="B18" i="30"/>
  <c r="L12" i="30"/>
  <c r="J12" i="30"/>
  <c r="H12" i="30"/>
  <c r="F12" i="30"/>
  <c r="D12" i="30"/>
  <c r="B12" i="30"/>
  <c r="L6" i="30"/>
  <c r="J6" i="30"/>
  <c r="H6" i="30"/>
  <c r="F6" i="30"/>
  <c r="D6" i="30"/>
  <c r="B6" i="30"/>
  <c r="L70" i="28"/>
  <c r="J70" i="28"/>
  <c r="H70" i="28"/>
  <c r="F70" i="28"/>
  <c r="D70" i="28"/>
  <c r="B70" i="28"/>
  <c r="L64" i="28"/>
  <c r="J64" i="28"/>
  <c r="H64" i="28"/>
  <c r="F64" i="28"/>
  <c r="D64" i="28"/>
  <c r="B64" i="28"/>
  <c r="L58" i="28"/>
  <c r="J58" i="28"/>
  <c r="H58" i="28"/>
  <c r="F58" i="28"/>
  <c r="D58" i="28"/>
  <c r="B58" i="28"/>
  <c r="L52" i="28"/>
  <c r="J52" i="28"/>
  <c r="H52" i="28"/>
  <c r="F52" i="28"/>
  <c r="D52" i="28"/>
  <c r="B52" i="28"/>
  <c r="L46" i="28"/>
  <c r="J46" i="28"/>
  <c r="H46" i="28"/>
  <c r="F46" i="28"/>
  <c r="D46" i="28"/>
  <c r="B46" i="28"/>
  <c r="L40" i="28"/>
  <c r="J40" i="28"/>
  <c r="H40" i="28"/>
  <c r="F40" i="28"/>
  <c r="D40" i="28"/>
  <c r="B40" i="28"/>
  <c r="L34" i="28"/>
  <c r="J34" i="28"/>
  <c r="H34" i="28"/>
  <c r="F34" i="28"/>
  <c r="D34" i="28"/>
  <c r="B34" i="28"/>
  <c r="L28" i="28"/>
  <c r="J28" i="28"/>
  <c r="H28" i="28"/>
  <c r="F28" i="28"/>
  <c r="D28" i="28"/>
  <c r="B28" i="28"/>
  <c r="L22" i="28"/>
  <c r="J22" i="28"/>
  <c r="H22" i="28"/>
  <c r="F22" i="28"/>
  <c r="D22" i="28"/>
  <c r="B22" i="28"/>
  <c r="L16" i="28"/>
  <c r="J16" i="28"/>
  <c r="H16" i="28"/>
  <c r="F16" i="28"/>
  <c r="D16" i="28"/>
  <c r="B16" i="28"/>
  <c r="L10" i="28"/>
  <c r="J10" i="28"/>
  <c r="H10" i="28"/>
  <c r="F10" i="28"/>
  <c r="D10" i="28"/>
  <c r="B10" i="28"/>
  <c r="L4" i="28"/>
  <c r="J4" i="28"/>
  <c r="H4" i="28"/>
  <c r="F4" i="28"/>
  <c r="D4" i="28"/>
  <c r="B4" i="28"/>
  <c r="L125" i="27"/>
  <c r="J125" i="27"/>
  <c r="H125" i="27"/>
  <c r="F125" i="27"/>
  <c r="D125" i="27"/>
  <c r="B125" i="27"/>
  <c r="L118" i="27"/>
  <c r="J118" i="27"/>
  <c r="H118" i="27"/>
  <c r="F118" i="27"/>
  <c r="D118" i="27"/>
  <c r="B118" i="27"/>
  <c r="L111" i="27"/>
  <c r="J111" i="27"/>
  <c r="H111" i="27"/>
  <c r="F111" i="27"/>
  <c r="D111" i="27"/>
  <c r="B111" i="27"/>
  <c r="L104" i="27"/>
  <c r="J104" i="27"/>
  <c r="H104" i="27"/>
  <c r="F104" i="27"/>
  <c r="D104" i="27"/>
  <c r="B104" i="27"/>
  <c r="L97" i="27"/>
  <c r="J97" i="27"/>
  <c r="H97" i="27"/>
  <c r="F97" i="27"/>
  <c r="D97" i="27"/>
  <c r="B97" i="27"/>
  <c r="L90" i="27"/>
  <c r="J90" i="27"/>
  <c r="H90" i="27"/>
  <c r="F90" i="27"/>
  <c r="D90" i="27"/>
  <c r="B90" i="27"/>
  <c r="L83" i="27"/>
  <c r="J83" i="27"/>
  <c r="H83" i="27"/>
  <c r="F83" i="27"/>
  <c r="D83" i="27"/>
  <c r="B83" i="27"/>
  <c r="L76" i="27"/>
  <c r="J76" i="27"/>
  <c r="H76" i="27"/>
  <c r="F76" i="27"/>
  <c r="D76" i="27"/>
  <c r="B76" i="27"/>
  <c r="L69" i="27"/>
  <c r="J69" i="27"/>
  <c r="H69" i="27"/>
  <c r="F69" i="27"/>
  <c r="D69" i="27"/>
  <c r="B69" i="27"/>
  <c r="L62" i="27"/>
  <c r="J62" i="27"/>
  <c r="H62" i="27"/>
  <c r="F62" i="27"/>
  <c r="D62" i="27"/>
  <c r="B62" i="27"/>
  <c r="L55" i="27"/>
  <c r="J55" i="27"/>
  <c r="H55" i="27"/>
  <c r="F55" i="27"/>
  <c r="D55" i="27"/>
  <c r="B55" i="27"/>
  <c r="L48" i="27"/>
  <c r="J48" i="27"/>
  <c r="H48" i="27"/>
  <c r="F48" i="27"/>
  <c r="D48" i="27"/>
  <c r="B48" i="27"/>
  <c r="L41" i="27"/>
  <c r="J41" i="27"/>
  <c r="H41" i="27"/>
  <c r="F41" i="27"/>
  <c r="D41" i="27"/>
  <c r="B41" i="27"/>
  <c r="L34" i="27"/>
  <c r="J34" i="27"/>
  <c r="H34" i="27"/>
  <c r="F34" i="27"/>
  <c r="D34" i="27"/>
  <c r="B34" i="27"/>
  <c r="L27" i="27"/>
  <c r="J27" i="27"/>
  <c r="H27" i="27"/>
  <c r="F27" i="27"/>
  <c r="D27" i="27"/>
  <c r="B27" i="27"/>
  <c r="L20" i="27"/>
  <c r="J20" i="27"/>
  <c r="H20" i="27"/>
  <c r="F20" i="27"/>
  <c r="D20" i="27"/>
  <c r="B20" i="27"/>
  <c r="L13" i="27"/>
  <c r="J13" i="27"/>
  <c r="H13" i="27"/>
  <c r="F13" i="27"/>
  <c r="D13" i="27"/>
  <c r="B13" i="27"/>
  <c r="L6" i="27"/>
  <c r="J6" i="27"/>
  <c r="H6" i="27"/>
  <c r="F6" i="27"/>
  <c r="D6" i="27"/>
  <c r="B6" i="27"/>
  <c r="L123" i="26"/>
  <c r="J123" i="26"/>
  <c r="H123" i="26"/>
  <c r="F123" i="26"/>
  <c r="D123" i="26"/>
  <c r="B123" i="26"/>
  <c r="L116" i="26"/>
  <c r="J116" i="26"/>
  <c r="H116" i="26"/>
  <c r="F116" i="26"/>
  <c r="D116" i="26"/>
  <c r="B116" i="26"/>
  <c r="L109" i="26"/>
  <c r="J109" i="26"/>
  <c r="H109" i="26"/>
  <c r="F109" i="26"/>
  <c r="D109" i="26"/>
  <c r="B109" i="26"/>
  <c r="L102" i="26"/>
  <c r="J102" i="26"/>
  <c r="H102" i="26"/>
  <c r="F102" i="26"/>
  <c r="D102" i="26"/>
  <c r="B102" i="26"/>
  <c r="L95" i="26"/>
  <c r="J95" i="26"/>
  <c r="H95" i="26"/>
  <c r="F95" i="26"/>
  <c r="D95" i="26"/>
  <c r="B95" i="26"/>
  <c r="L88" i="26"/>
  <c r="J88" i="26"/>
  <c r="H88" i="26"/>
  <c r="F88" i="26"/>
  <c r="D88" i="26"/>
  <c r="B88" i="26"/>
  <c r="L81" i="26"/>
  <c r="J81" i="26"/>
  <c r="H81" i="26"/>
  <c r="F81" i="26"/>
  <c r="D81" i="26"/>
  <c r="B81" i="26"/>
  <c r="L74" i="26"/>
  <c r="J74" i="26"/>
  <c r="H74" i="26"/>
  <c r="F74" i="26"/>
  <c r="D74" i="26"/>
  <c r="B74" i="26"/>
  <c r="L67" i="26"/>
  <c r="J67" i="26"/>
  <c r="H67" i="26"/>
  <c r="F67" i="26"/>
  <c r="D67" i="26"/>
  <c r="B67" i="26"/>
  <c r="L60" i="26"/>
  <c r="J60" i="26"/>
  <c r="H60" i="26"/>
  <c r="F60" i="26"/>
  <c r="D60" i="26"/>
  <c r="B60" i="26"/>
  <c r="L53" i="26"/>
  <c r="J53" i="26"/>
  <c r="H53" i="26"/>
  <c r="F53" i="26"/>
  <c r="D53" i="26"/>
  <c r="B53" i="26"/>
  <c r="L46" i="26"/>
  <c r="J46" i="26"/>
  <c r="H46" i="26"/>
  <c r="F46" i="26"/>
  <c r="D46" i="26"/>
  <c r="B46" i="26"/>
  <c r="L39" i="26"/>
  <c r="J39" i="26"/>
  <c r="H39" i="26"/>
  <c r="F39" i="26"/>
  <c r="D39" i="26"/>
  <c r="B39" i="26"/>
  <c r="L32" i="26"/>
  <c r="J32" i="26"/>
  <c r="H32" i="26"/>
  <c r="F32" i="26"/>
  <c r="D32" i="26"/>
  <c r="B32" i="26"/>
  <c r="L25" i="26"/>
  <c r="J25" i="26"/>
  <c r="H25" i="26"/>
  <c r="F25" i="26"/>
  <c r="D25" i="26"/>
  <c r="B25" i="26"/>
  <c r="L18" i="26"/>
  <c r="J18" i="26"/>
  <c r="H18" i="26"/>
  <c r="F18" i="26"/>
  <c r="D18" i="26"/>
  <c r="B18" i="26"/>
  <c r="L11" i="26"/>
  <c r="J11" i="26"/>
  <c r="H11" i="26"/>
  <c r="F11" i="26"/>
  <c r="D11" i="26"/>
  <c r="B11" i="26"/>
  <c r="L4" i="26"/>
  <c r="J4" i="26"/>
  <c r="H4" i="26"/>
  <c r="F4" i="26"/>
  <c r="D4" i="26"/>
  <c r="B4" i="26"/>
  <c r="M68" i="25"/>
  <c r="L68" i="25"/>
  <c r="K68" i="25"/>
  <c r="J68" i="25"/>
  <c r="I68" i="25"/>
  <c r="H68" i="25"/>
  <c r="G68" i="25"/>
  <c r="F68" i="25"/>
  <c r="E68" i="25"/>
  <c r="D68" i="25"/>
  <c r="C68" i="25"/>
  <c r="B68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M8" i="25"/>
  <c r="L8" i="25"/>
  <c r="K8" i="25"/>
  <c r="J8" i="25"/>
  <c r="I8" i="25"/>
  <c r="H8" i="25"/>
  <c r="G8" i="25"/>
  <c r="F8" i="25"/>
  <c r="E8" i="25"/>
  <c r="D8" i="25"/>
  <c r="C8" i="25"/>
  <c r="B8" i="25"/>
  <c r="M2" i="25"/>
  <c r="L2" i="25"/>
  <c r="K2" i="25"/>
  <c r="J2" i="25"/>
  <c r="I2" i="25"/>
  <c r="H2" i="25"/>
  <c r="G2" i="25"/>
  <c r="F2" i="25"/>
  <c r="E2" i="25"/>
  <c r="D2" i="25"/>
  <c r="C2" i="25"/>
  <c r="B2" i="25"/>
  <c r="M172" i="24"/>
  <c r="L172" i="24"/>
  <c r="K172" i="24"/>
  <c r="J172" i="24"/>
  <c r="I172" i="24"/>
  <c r="H172" i="24"/>
  <c r="G172" i="24"/>
  <c r="F172" i="24"/>
  <c r="E172" i="24"/>
  <c r="D172" i="24"/>
  <c r="C172" i="24"/>
  <c r="B172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M162" i="24"/>
  <c r="L162" i="24"/>
  <c r="K162" i="24"/>
  <c r="J162" i="24"/>
  <c r="I162" i="24"/>
  <c r="H162" i="24"/>
  <c r="G162" i="24"/>
  <c r="F162" i="24"/>
  <c r="E162" i="24"/>
  <c r="D162" i="24"/>
  <c r="C162" i="24"/>
  <c r="B162" i="24"/>
  <c r="M157" i="24"/>
  <c r="L157" i="24"/>
  <c r="K157" i="24"/>
  <c r="J157" i="24"/>
  <c r="I157" i="24"/>
  <c r="H157" i="24"/>
  <c r="G157" i="24"/>
  <c r="F157" i="24"/>
  <c r="E157" i="24"/>
  <c r="D157" i="24"/>
  <c r="C157" i="24"/>
  <c r="B157" i="24"/>
  <c r="M152" i="24"/>
  <c r="L152" i="24"/>
  <c r="K152" i="24"/>
  <c r="J152" i="24"/>
  <c r="I152" i="24"/>
  <c r="H152" i="24"/>
  <c r="G152" i="24"/>
  <c r="F152" i="24"/>
  <c r="E152" i="24"/>
  <c r="D152" i="24"/>
  <c r="C152" i="24"/>
  <c r="B152" i="24"/>
  <c r="M147" i="24"/>
  <c r="L147" i="24"/>
  <c r="K147" i="24"/>
  <c r="J147" i="24"/>
  <c r="I147" i="24"/>
  <c r="H147" i="24"/>
  <c r="G147" i="24"/>
  <c r="F147" i="24"/>
  <c r="E147" i="24"/>
  <c r="D147" i="24"/>
  <c r="C147" i="24"/>
  <c r="B147" i="24"/>
  <c r="M142" i="24"/>
  <c r="L142" i="24"/>
  <c r="K142" i="24"/>
  <c r="J142" i="24"/>
  <c r="I142" i="24"/>
  <c r="H142" i="24"/>
  <c r="G142" i="24"/>
  <c r="F142" i="24"/>
  <c r="E142" i="24"/>
  <c r="D142" i="24"/>
  <c r="C142" i="24"/>
  <c r="B142" i="24"/>
  <c r="M137" i="24"/>
  <c r="L137" i="24"/>
  <c r="K137" i="24"/>
  <c r="J137" i="24"/>
  <c r="I137" i="24"/>
  <c r="H137" i="24"/>
  <c r="G137" i="24"/>
  <c r="F137" i="24"/>
  <c r="E137" i="24"/>
  <c r="D137" i="24"/>
  <c r="C137" i="24"/>
  <c r="B137" i="24"/>
  <c r="M132" i="24"/>
  <c r="L132" i="24"/>
  <c r="K132" i="24"/>
  <c r="J132" i="24"/>
  <c r="I132" i="24"/>
  <c r="H132" i="24"/>
  <c r="G132" i="24"/>
  <c r="F132" i="24"/>
  <c r="E132" i="24"/>
  <c r="D132" i="24"/>
  <c r="C132" i="24"/>
  <c r="B132" i="24"/>
  <c r="M127" i="24"/>
  <c r="L127" i="24"/>
  <c r="K127" i="24"/>
  <c r="J127" i="24"/>
  <c r="I127" i="24"/>
  <c r="H127" i="24"/>
  <c r="G127" i="24"/>
  <c r="F127" i="24"/>
  <c r="E127" i="24"/>
  <c r="D127" i="24"/>
  <c r="C127" i="24"/>
  <c r="B127" i="24"/>
  <c r="M122" i="24"/>
  <c r="L122" i="24"/>
  <c r="K122" i="24"/>
  <c r="J122" i="24"/>
  <c r="I122" i="24"/>
  <c r="H122" i="24"/>
  <c r="G122" i="24"/>
  <c r="F122" i="24"/>
  <c r="E122" i="24"/>
  <c r="D122" i="24"/>
  <c r="C122" i="24"/>
  <c r="B122" i="24"/>
  <c r="M117" i="24"/>
  <c r="L117" i="24"/>
  <c r="K117" i="24"/>
  <c r="J117" i="24"/>
  <c r="I117" i="24"/>
  <c r="H117" i="24"/>
  <c r="G117" i="24"/>
  <c r="F117" i="24"/>
  <c r="E117" i="24"/>
  <c r="D117" i="24"/>
  <c r="C117" i="24"/>
  <c r="B117" i="24"/>
  <c r="M112" i="24"/>
  <c r="L112" i="24"/>
  <c r="K112" i="24"/>
  <c r="J112" i="24"/>
  <c r="I112" i="24"/>
  <c r="H112" i="24"/>
  <c r="G112" i="24"/>
  <c r="F112" i="24"/>
  <c r="E112" i="24"/>
  <c r="D112" i="24"/>
  <c r="C112" i="24"/>
  <c r="B112" i="24"/>
  <c r="M107" i="24"/>
  <c r="L107" i="24"/>
  <c r="K107" i="24"/>
  <c r="J107" i="24"/>
  <c r="I107" i="24"/>
  <c r="H107" i="24"/>
  <c r="G107" i="24"/>
  <c r="F107" i="24"/>
  <c r="E107" i="24"/>
  <c r="D107" i="24"/>
  <c r="C107" i="24"/>
  <c r="B107" i="24"/>
  <c r="M102" i="24"/>
  <c r="L102" i="24"/>
  <c r="K102" i="24"/>
  <c r="J102" i="24"/>
  <c r="I102" i="24"/>
  <c r="H102" i="24"/>
  <c r="G102" i="24"/>
  <c r="F102" i="24"/>
  <c r="E102" i="24"/>
  <c r="D102" i="24"/>
  <c r="C102" i="24"/>
  <c r="B102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M3" i="24"/>
  <c r="L3" i="24"/>
  <c r="K3" i="24"/>
  <c r="J3" i="24"/>
  <c r="I3" i="24"/>
  <c r="H3" i="24"/>
  <c r="G3" i="24"/>
  <c r="F3" i="24"/>
  <c r="E3" i="24"/>
  <c r="D3" i="24"/>
  <c r="C3" i="24"/>
  <c r="B3" i="24"/>
  <c r="T108" i="15" l="1"/>
  <c r="T111" i="15"/>
  <c r="T115" i="15"/>
  <c r="T114" i="15"/>
  <c r="T113" i="15"/>
  <c r="T21" i="15"/>
  <c r="AA115" i="15"/>
  <c r="AA114" i="15"/>
  <c r="AA113" i="15"/>
  <c r="AA21" i="15"/>
  <c r="AH115" i="15"/>
  <c r="AH114" i="15"/>
  <c r="AH113" i="15"/>
  <c r="AH21" i="15"/>
  <c r="AO115" i="15"/>
  <c r="AO114" i="15"/>
  <c r="AO113" i="15"/>
  <c r="AO21" i="15"/>
  <c r="AV115" i="15"/>
  <c r="AV114" i="15"/>
  <c r="AV113" i="15"/>
  <c r="AV21" i="15"/>
  <c r="BC115" i="15"/>
  <c r="BC114" i="15"/>
  <c r="BC113" i="15"/>
  <c r="BC21" i="15"/>
  <c r="BI115" i="15"/>
  <c r="BI114" i="15"/>
  <c r="BI113" i="15"/>
  <c r="BI21" i="15"/>
  <c r="BO115" i="15"/>
  <c r="BO114" i="15"/>
  <c r="BO113" i="15"/>
  <c r="BO21" i="15"/>
  <c r="BU115" i="15"/>
  <c r="BU114" i="15"/>
  <c r="BU113" i="15"/>
  <c r="BU21" i="15"/>
  <c r="CA115" i="15"/>
  <c r="CA114" i="15"/>
  <c r="CA113" i="15"/>
  <c r="CA21" i="15"/>
  <c r="CG115" i="15"/>
  <c r="CG114" i="15"/>
  <c r="CG113" i="15"/>
  <c r="CG21" i="15"/>
  <c r="CM115" i="15"/>
  <c r="CM114" i="15"/>
  <c r="CM113" i="15"/>
  <c r="CM21" i="15"/>
  <c r="CR115" i="15"/>
  <c r="CR114" i="15"/>
  <c r="CR113" i="15"/>
  <c r="CR21" i="15"/>
  <c r="CY21" i="15"/>
  <c r="DF21" i="15"/>
  <c r="DM21" i="15"/>
  <c r="DT21" i="15"/>
  <c r="EA21" i="15"/>
  <c r="CP21" i="15"/>
  <c r="CW21" i="15"/>
  <c r="DE21" i="15"/>
  <c r="DK21" i="15"/>
  <c r="DR21" i="15"/>
  <c r="DY21" i="15"/>
  <c r="BG115" i="15"/>
  <c r="BG114" i="15"/>
  <c r="BG113" i="15"/>
  <c r="BG21" i="15"/>
  <c r="BM21" i="15"/>
  <c r="BS115" i="15"/>
  <c r="BS114" i="15"/>
  <c r="BS113" i="15"/>
  <c r="BS21" i="15"/>
  <c r="BY115" i="15"/>
  <c r="BY114" i="15"/>
  <c r="BY113" i="15"/>
  <c r="BY21" i="15"/>
  <c r="CE21" i="15"/>
  <c r="CK21" i="15"/>
  <c r="BE21" i="15"/>
  <c r="BK21" i="15"/>
  <c r="BQ115" i="15"/>
  <c r="BQ114" i="15"/>
  <c r="BQ113" i="15"/>
  <c r="BQ21" i="15"/>
  <c r="BW115" i="15"/>
  <c r="BW114" i="15"/>
  <c r="BW113" i="15"/>
  <c r="BW21" i="15"/>
  <c r="CC21" i="15"/>
  <c r="CI21" i="15"/>
  <c r="R21" i="15"/>
  <c r="Y21" i="15"/>
  <c r="AF21" i="15"/>
  <c r="AM115" i="15"/>
  <c r="AM114" i="15"/>
  <c r="AM113" i="15"/>
  <c r="AM21" i="15"/>
  <c r="AT21" i="15"/>
  <c r="BA21" i="15"/>
  <c r="AY21" i="15"/>
  <c r="T88" i="15"/>
  <c r="T100" i="15"/>
  <c r="T91" i="15"/>
  <c r="T92" i="15"/>
  <c r="T93" i="15"/>
  <c r="T96" i="15"/>
  <c r="T103" i="15"/>
  <c r="T97" i="15"/>
  <c r="T112" i="15"/>
  <c r="T98" i="15"/>
  <c r="T99" i="15"/>
  <c r="T101" i="15"/>
  <c r="T102" i="15"/>
  <c r="T104" i="15"/>
  <c r="T106" i="15"/>
  <c r="T107" i="15"/>
  <c r="T109" i="15"/>
  <c r="T110" i="15"/>
  <c r="T61" i="15"/>
  <c r="T60" i="15"/>
  <c r="T62" i="15"/>
  <c r="T63" i="15"/>
  <c r="T64" i="15"/>
  <c r="T65" i="15"/>
  <c r="T66" i="15"/>
  <c r="T73" i="15"/>
  <c r="T67" i="15"/>
  <c r="T69" i="15"/>
  <c r="T70" i="15"/>
  <c r="T71" i="15"/>
  <c r="T105" i="15"/>
  <c r="T72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95" i="15"/>
  <c r="T90" i="15"/>
  <c r="T17" i="15"/>
  <c r="T18" i="15"/>
  <c r="T19" i="15"/>
  <c r="T22" i="15"/>
  <c r="T23" i="15"/>
  <c r="T24" i="15"/>
  <c r="T25" i="15"/>
  <c r="T52" i="15"/>
  <c r="T31" i="15"/>
  <c r="T26" i="15"/>
  <c r="T27" i="15"/>
  <c r="T94" i="15"/>
  <c r="T38" i="15"/>
  <c r="T28" i="15"/>
  <c r="T29" i="15"/>
  <c r="T30" i="15"/>
  <c r="T32" i="15"/>
  <c r="T33" i="15"/>
  <c r="T34" i="15"/>
  <c r="T35" i="15"/>
  <c r="T36" i="15"/>
  <c r="T37" i="15"/>
  <c r="T39" i="15"/>
  <c r="T40" i="15"/>
  <c r="T41" i="15"/>
  <c r="T42" i="15"/>
  <c r="T43" i="15"/>
  <c r="T44" i="15"/>
  <c r="T89" i="15"/>
  <c r="T45" i="15"/>
  <c r="T46" i="15"/>
  <c r="T47" i="15"/>
  <c r="T68" i="15"/>
  <c r="T48" i="15"/>
  <c r="T49" i="15"/>
  <c r="T50" i="15"/>
  <c r="T51" i="15"/>
  <c r="T53" i="15"/>
  <c r="T54" i="15"/>
  <c r="T55" i="15"/>
  <c r="T56" i="15"/>
  <c r="T57" i="15"/>
  <c r="T58" i="15"/>
  <c r="T59" i="15"/>
  <c r="T3" i="15"/>
  <c r="AA88" i="15"/>
  <c r="AA100" i="15"/>
  <c r="AA91" i="15"/>
  <c r="AA92" i="15"/>
  <c r="AA93" i="15"/>
  <c r="AA96" i="15"/>
  <c r="AA103" i="15"/>
  <c r="AA97" i="15"/>
  <c r="AA112" i="15"/>
  <c r="AA98" i="15"/>
  <c r="AA99" i="15"/>
  <c r="AA101" i="15"/>
  <c r="AA102" i="15"/>
  <c r="AA104" i="15"/>
  <c r="AA106" i="15"/>
  <c r="AA107" i="15"/>
  <c r="AA109" i="15"/>
  <c r="AA110" i="15"/>
  <c r="AA111" i="15"/>
  <c r="AA61" i="15"/>
  <c r="AA60" i="15"/>
  <c r="AA62" i="15"/>
  <c r="AA63" i="15"/>
  <c r="AA64" i="15"/>
  <c r="AA65" i="15"/>
  <c r="AA66" i="15"/>
  <c r="AA73" i="15"/>
  <c r="AA67" i="15"/>
  <c r="AA69" i="15"/>
  <c r="AA70" i="15"/>
  <c r="AA71" i="15"/>
  <c r="AA105" i="15"/>
  <c r="AA72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4" i="15"/>
  <c r="AA5" i="15"/>
  <c r="AA6" i="15"/>
  <c r="AA108" i="15"/>
  <c r="AA7" i="15"/>
  <c r="AA8" i="15"/>
  <c r="AA9" i="15"/>
  <c r="AA10" i="15"/>
  <c r="AA11" i="15"/>
  <c r="AA12" i="15"/>
  <c r="AA13" i="15"/>
  <c r="AA14" i="15"/>
  <c r="AA15" i="15"/>
  <c r="AA16" i="15"/>
  <c r="AA95" i="15"/>
  <c r="AA90" i="15"/>
  <c r="AA17" i="15"/>
  <c r="AA18" i="15"/>
  <c r="AA19" i="15"/>
  <c r="AA22" i="15"/>
  <c r="AA23" i="15"/>
  <c r="AA24" i="15"/>
  <c r="AA25" i="15"/>
  <c r="AA52" i="15"/>
  <c r="AA31" i="15"/>
  <c r="AA26" i="15"/>
  <c r="AA27" i="15"/>
  <c r="AA94" i="15"/>
  <c r="AA38" i="15"/>
  <c r="AA28" i="15"/>
  <c r="AA29" i="15"/>
  <c r="AA30" i="15"/>
  <c r="AA32" i="15"/>
  <c r="AA33" i="15"/>
  <c r="AA34" i="15"/>
  <c r="AA35" i="15"/>
  <c r="AA36" i="15"/>
  <c r="AA37" i="15"/>
  <c r="AA39" i="15"/>
  <c r="AA40" i="15"/>
  <c r="AA41" i="15"/>
  <c r="AA42" i="15"/>
  <c r="AA43" i="15"/>
  <c r="AA44" i="15"/>
  <c r="AA89" i="15"/>
  <c r="AA45" i="15"/>
  <c r="AA46" i="15"/>
  <c r="AA47" i="15"/>
  <c r="AA68" i="15"/>
  <c r="AA48" i="15"/>
  <c r="AA49" i="15"/>
  <c r="AA50" i="15"/>
  <c r="AA51" i="15"/>
  <c r="AA53" i="15"/>
  <c r="AA54" i="15"/>
  <c r="AA55" i="15"/>
  <c r="AA56" i="15"/>
  <c r="AA57" i="15"/>
  <c r="AA58" i="15"/>
  <c r="AA59" i="15"/>
  <c r="AA3" i="15"/>
  <c r="AH88" i="15"/>
  <c r="AH61" i="15"/>
  <c r="AH4" i="15"/>
  <c r="AH5" i="15"/>
  <c r="AH6" i="15"/>
  <c r="AH108" i="15"/>
  <c r="AH7" i="15"/>
  <c r="AH8" i="15"/>
  <c r="AH9" i="15"/>
  <c r="AH10" i="15"/>
  <c r="AH11" i="15"/>
  <c r="AH12" i="15"/>
  <c r="AH13" i="15"/>
  <c r="AH14" i="15"/>
  <c r="AH15" i="15"/>
  <c r="AH16" i="15"/>
  <c r="AH95" i="15"/>
  <c r="AH90" i="15"/>
  <c r="AH17" i="15"/>
  <c r="AH18" i="15"/>
  <c r="AH19" i="15"/>
  <c r="AH22" i="15"/>
  <c r="AH23" i="15"/>
  <c r="AH24" i="15"/>
  <c r="AH25" i="15"/>
  <c r="AH52" i="15"/>
  <c r="AH31" i="15"/>
  <c r="AH26" i="15"/>
  <c r="AH27" i="15"/>
  <c r="AH94" i="15"/>
  <c r="AH38" i="15"/>
  <c r="AH28" i="15"/>
  <c r="AH29" i="15"/>
  <c r="AH30" i="15"/>
  <c r="AH32" i="15"/>
  <c r="AH33" i="15"/>
  <c r="AH34" i="15"/>
  <c r="AH35" i="15"/>
  <c r="AH36" i="15"/>
  <c r="AH37" i="15"/>
  <c r="AH39" i="15"/>
  <c r="AH40" i="15"/>
  <c r="AH41" i="15"/>
  <c r="AH42" i="15"/>
  <c r="AH43" i="15"/>
  <c r="AH44" i="15"/>
  <c r="AH89" i="15"/>
  <c r="AH45" i="15"/>
  <c r="AH46" i="15"/>
  <c r="AH47" i="15"/>
  <c r="AH68" i="15"/>
  <c r="AH48" i="15"/>
  <c r="AH49" i="15"/>
  <c r="AH50" i="15"/>
  <c r="AH51" i="15"/>
  <c r="AH53" i="15"/>
  <c r="AH54" i="15"/>
  <c r="AH55" i="15"/>
  <c r="AH56" i="15"/>
  <c r="AH57" i="15"/>
  <c r="AH58" i="15"/>
  <c r="AH59" i="15"/>
  <c r="AH60" i="15"/>
  <c r="AH62" i="15"/>
  <c r="AH63" i="15"/>
  <c r="AH64" i="15"/>
  <c r="AH65" i="15"/>
  <c r="AH66" i="15"/>
  <c r="AH73" i="15"/>
  <c r="AH67" i="15"/>
  <c r="AH69" i="15"/>
  <c r="AH70" i="15"/>
  <c r="AH71" i="15"/>
  <c r="AH105" i="15"/>
  <c r="AH72" i="15"/>
  <c r="AH74" i="15"/>
  <c r="AH75" i="15"/>
  <c r="AH76" i="15"/>
  <c r="AH77" i="15"/>
  <c r="AH78" i="15"/>
  <c r="AH79" i="15"/>
  <c r="AH80" i="15"/>
  <c r="AH81" i="15"/>
  <c r="AH82" i="15"/>
  <c r="AH83" i="15"/>
  <c r="AH84" i="15"/>
  <c r="AH85" i="15"/>
  <c r="AH86" i="15"/>
  <c r="AH87" i="15"/>
  <c r="AH100" i="15"/>
  <c r="AH91" i="15"/>
  <c r="AH92" i="15"/>
  <c r="AH93" i="15"/>
  <c r="AH96" i="15"/>
  <c r="AH103" i="15"/>
  <c r="AH97" i="15"/>
  <c r="AH112" i="15"/>
  <c r="AH98" i="15"/>
  <c r="AH99" i="15"/>
  <c r="AH101" i="15"/>
  <c r="AH102" i="15"/>
  <c r="AH104" i="15"/>
  <c r="AH106" i="15"/>
  <c r="AH107" i="15"/>
  <c r="AH109" i="15"/>
  <c r="AH110" i="15"/>
  <c r="AH111" i="15"/>
  <c r="AH3" i="15"/>
  <c r="AO88" i="15"/>
  <c r="AO61" i="15"/>
  <c r="AO4" i="15"/>
  <c r="AO5" i="15"/>
  <c r="AO6" i="15"/>
  <c r="AO108" i="15"/>
  <c r="AO7" i="15"/>
  <c r="AO8" i="15"/>
  <c r="AO9" i="15"/>
  <c r="AO10" i="15"/>
  <c r="AO11" i="15"/>
  <c r="AO12" i="15"/>
  <c r="AO13" i="15"/>
  <c r="AO14" i="15"/>
  <c r="AO15" i="15"/>
  <c r="AO16" i="15"/>
  <c r="AO95" i="15"/>
  <c r="AO90" i="15"/>
  <c r="AO17" i="15"/>
  <c r="AO18" i="15"/>
  <c r="AO19" i="15"/>
  <c r="AO22" i="15"/>
  <c r="AO23" i="15"/>
  <c r="AO24" i="15"/>
  <c r="AO25" i="15"/>
  <c r="AO52" i="15"/>
  <c r="AO31" i="15"/>
  <c r="AO26" i="15"/>
  <c r="AO27" i="15"/>
  <c r="AO94" i="15"/>
  <c r="AO38" i="15"/>
  <c r="AO28" i="15"/>
  <c r="AO29" i="15"/>
  <c r="AO30" i="15"/>
  <c r="AO32" i="15"/>
  <c r="AO34" i="15"/>
  <c r="AO35" i="15"/>
  <c r="AO36" i="15"/>
  <c r="AO37" i="15"/>
  <c r="AO39" i="15"/>
  <c r="AO40" i="15"/>
  <c r="AO41" i="15"/>
  <c r="AO42" i="15"/>
  <c r="AO43" i="15"/>
  <c r="AO44" i="15"/>
  <c r="AO89" i="15"/>
  <c r="AO45" i="15"/>
  <c r="AO46" i="15"/>
  <c r="AO47" i="15"/>
  <c r="AO68" i="15"/>
  <c r="AO48" i="15"/>
  <c r="AO49" i="15"/>
  <c r="AO50" i="15"/>
  <c r="AO51" i="15"/>
  <c r="AO53" i="15"/>
  <c r="AO54" i="15"/>
  <c r="AO55" i="15"/>
  <c r="AO56" i="15"/>
  <c r="AO57" i="15"/>
  <c r="AO58" i="15"/>
  <c r="AO59" i="15"/>
  <c r="AO60" i="15"/>
  <c r="AO62" i="15"/>
  <c r="AO63" i="15"/>
  <c r="AO64" i="15"/>
  <c r="AO65" i="15"/>
  <c r="AO66" i="15"/>
  <c r="AO73" i="15"/>
  <c r="AO67" i="15"/>
  <c r="AO69" i="15"/>
  <c r="AO70" i="15"/>
  <c r="AO71" i="15"/>
  <c r="AO105" i="15"/>
  <c r="AO72" i="15"/>
  <c r="AO74" i="15"/>
  <c r="AO75" i="15"/>
  <c r="AO76" i="15"/>
  <c r="AO77" i="15"/>
  <c r="AO78" i="15"/>
  <c r="AO79" i="15"/>
  <c r="AO80" i="15"/>
  <c r="AO81" i="15"/>
  <c r="AO82" i="15"/>
  <c r="AO83" i="15"/>
  <c r="AO84" i="15"/>
  <c r="AO85" i="15"/>
  <c r="AO86" i="15"/>
  <c r="AO87" i="15"/>
  <c r="AO100" i="15"/>
  <c r="AO91" i="15"/>
  <c r="AO92" i="15"/>
  <c r="AO93" i="15"/>
  <c r="AO96" i="15"/>
  <c r="AO103" i="15"/>
  <c r="AO97" i="15"/>
  <c r="AO112" i="15"/>
  <c r="AO98" i="15"/>
  <c r="AO99" i="15"/>
  <c r="AO101" i="15"/>
  <c r="AO102" i="15"/>
  <c r="AO104" i="15"/>
  <c r="AO106" i="15"/>
  <c r="AO107" i="15"/>
  <c r="AO109" i="15"/>
  <c r="AO110" i="15"/>
  <c r="AO111" i="15"/>
  <c r="AO3" i="15"/>
  <c r="AO33" i="15"/>
  <c r="AV88" i="15"/>
  <c r="AV61" i="15"/>
  <c r="AV4" i="15"/>
  <c r="AV5" i="15"/>
  <c r="AV6" i="15"/>
  <c r="AV108" i="15"/>
  <c r="AV7" i="15"/>
  <c r="AV8" i="15"/>
  <c r="AV9" i="15"/>
  <c r="AV10" i="15"/>
  <c r="AV11" i="15"/>
  <c r="AV12" i="15"/>
  <c r="AV13" i="15"/>
  <c r="AV14" i="15"/>
  <c r="AV15" i="15"/>
  <c r="AV16" i="15"/>
  <c r="AV95" i="15"/>
  <c r="AV90" i="15"/>
  <c r="AV17" i="15"/>
  <c r="AV18" i="15"/>
  <c r="AV19" i="15"/>
  <c r="AV22" i="15"/>
  <c r="AV23" i="15"/>
  <c r="AV24" i="15"/>
  <c r="AV25" i="15"/>
  <c r="AV52" i="15"/>
  <c r="AV31" i="15"/>
  <c r="AV26" i="15"/>
  <c r="AV27" i="15"/>
  <c r="AV94" i="15"/>
  <c r="AV38" i="15"/>
  <c r="AV28" i="15"/>
  <c r="AV29" i="15"/>
  <c r="AV30" i="15"/>
  <c r="AV32" i="15"/>
  <c r="AV33" i="15"/>
  <c r="AV34" i="15"/>
  <c r="AV35" i="15"/>
  <c r="AV36" i="15"/>
  <c r="AV37" i="15"/>
  <c r="AV39" i="15"/>
  <c r="AV40" i="15"/>
  <c r="AV41" i="15"/>
  <c r="AV42" i="15"/>
  <c r="AV43" i="15"/>
  <c r="AV44" i="15"/>
  <c r="AV89" i="15"/>
  <c r="AV45" i="15"/>
  <c r="AV46" i="15"/>
  <c r="AV47" i="15"/>
  <c r="AV68" i="15"/>
  <c r="AV48" i="15"/>
  <c r="AV49" i="15"/>
  <c r="AV50" i="15"/>
  <c r="AV51" i="15"/>
  <c r="AV53" i="15"/>
  <c r="AV54" i="15"/>
  <c r="AV55" i="15"/>
  <c r="AV56" i="15"/>
  <c r="AV57" i="15"/>
  <c r="AV58" i="15"/>
  <c r="AV59" i="15"/>
  <c r="AV60" i="15"/>
  <c r="AV62" i="15"/>
  <c r="AV63" i="15"/>
  <c r="AV64" i="15"/>
  <c r="AV65" i="15"/>
  <c r="AV66" i="15"/>
  <c r="AV73" i="15"/>
  <c r="AV67" i="15"/>
  <c r="AV69" i="15"/>
  <c r="AV70" i="15"/>
  <c r="AV71" i="15"/>
  <c r="AV105" i="15"/>
  <c r="AV72" i="15"/>
  <c r="AV74" i="15"/>
  <c r="AV75" i="15"/>
  <c r="AV76" i="15"/>
  <c r="AV77" i="15"/>
  <c r="AV78" i="15"/>
  <c r="AV79" i="15"/>
  <c r="AV80" i="15"/>
  <c r="AV81" i="15"/>
  <c r="AV82" i="15"/>
  <c r="AV83" i="15"/>
  <c r="AV84" i="15"/>
  <c r="AV85" i="15"/>
  <c r="AV86" i="15"/>
  <c r="AV87" i="15"/>
  <c r="AV100" i="15"/>
  <c r="AV91" i="15"/>
  <c r="AV92" i="15"/>
  <c r="AV93" i="15"/>
  <c r="AV96" i="15"/>
  <c r="AV103" i="15"/>
  <c r="AV97" i="15"/>
  <c r="AV112" i="15"/>
  <c r="AV98" i="15"/>
  <c r="AV99" i="15"/>
  <c r="AV101" i="15"/>
  <c r="AV102" i="15"/>
  <c r="AV104" i="15"/>
  <c r="AV106" i="15"/>
  <c r="AV107" i="15"/>
  <c r="AV109" i="15"/>
  <c r="AV110" i="15"/>
  <c r="AV111" i="15"/>
  <c r="AV3" i="15"/>
  <c r="BC88" i="15"/>
  <c r="BC61" i="15"/>
  <c r="BC4" i="15"/>
  <c r="BC5" i="15"/>
  <c r="BC6" i="15"/>
  <c r="BC108" i="15"/>
  <c r="BC7" i="15"/>
  <c r="BC8" i="15"/>
  <c r="BC9" i="15"/>
  <c r="BC10" i="15"/>
  <c r="BC11" i="15"/>
  <c r="BC12" i="15"/>
  <c r="BC13" i="15"/>
  <c r="BC14" i="15"/>
  <c r="BC15" i="15"/>
  <c r="BC16" i="15"/>
  <c r="BC95" i="15"/>
  <c r="BC90" i="15"/>
  <c r="BC17" i="15"/>
  <c r="BC18" i="15"/>
  <c r="BC19" i="15"/>
  <c r="BC22" i="15"/>
  <c r="BC23" i="15"/>
  <c r="BC24" i="15"/>
  <c r="BC25" i="15"/>
  <c r="BC52" i="15"/>
  <c r="BC31" i="15"/>
  <c r="BC26" i="15"/>
  <c r="BC27" i="15"/>
  <c r="BC94" i="15"/>
  <c r="BC38" i="15"/>
  <c r="BC28" i="15"/>
  <c r="BC29" i="15"/>
  <c r="BC30" i="15"/>
  <c r="BC32" i="15"/>
  <c r="BC33" i="15"/>
  <c r="BC34" i="15"/>
  <c r="BC35" i="15"/>
  <c r="BC36" i="15"/>
  <c r="BC37" i="15"/>
  <c r="BC39" i="15"/>
  <c r="BC40" i="15"/>
  <c r="BC41" i="15"/>
  <c r="BC42" i="15"/>
  <c r="BC43" i="15"/>
  <c r="BC44" i="15"/>
  <c r="BC89" i="15"/>
  <c r="BC45" i="15"/>
  <c r="BC46" i="15"/>
  <c r="BC47" i="15"/>
  <c r="BC68" i="15"/>
  <c r="BC48" i="15"/>
  <c r="BC49" i="15"/>
  <c r="BC50" i="15"/>
  <c r="BC51" i="15"/>
  <c r="BC53" i="15"/>
  <c r="BC54" i="15"/>
  <c r="BC55" i="15"/>
  <c r="BC56" i="15"/>
  <c r="BC57" i="15"/>
  <c r="BC58" i="15"/>
  <c r="BC59" i="15"/>
  <c r="BC60" i="15"/>
  <c r="BC62" i="15"/>
  <c r="BC63" i="15"/>
  <c r="BC64" i="15"/>
  <c r="BC65" i="15"/>
  <c r="BC66" i="15"/>
  <c r="BC73" i="15"/>
  <c r="BC67" i="15"/>
  <c r="BC69" i="15"/>
  <c r="BC70" i="15"/>
  <c r="BC71" i="15"/>
  <c r="BC105" i="15"/>
  <c r="BC72" i="15"/>
  <c r="BC74" i="15"/>
  <c r="BC75" i="15"/>
  <c r="BC76" i="15"/>
  <c r="BC77" i="15"/>
  <c r="BC78" i="15"/>
  <c r="BC79" i="15"/>
  <c r="BC80" i="15"/>
  <c r="BC81" i="15"/>
  <c r="BC82" i="15"/>
  <c r="BC83" i="15"/>
  <c r="BC84" i="15"/>
  <c r="BC85" i="15"/>
  <c r="BC86" i="15"/>
  <c r="BC87" i="15"/>
  <c r="BC100" i="15"/>
  <c r="BC91" i="15"/>
  <c r="BC92" i="15"/>
  <c r="BC93" i="15"/>
  <c r="BC96" i="15"/>
  <c r="BC103" i="15"/>
  <c r="BC97" i="15"/>
  <c r="BC112" i="15"/>
  <c r="BC98" i="15"/>
  <c r="BC99" i="15"/>
  <c r="BC101" i="15"/>
  <c r="BC102" i="15"/>
  <c r="BC104" i="15"/>
  <c r="BC106" i="15"/>
  <c r="BC107" i="15"/>
  <c r="BC109" i="15"/>
  <c r="BC110" i="15"/>
  <c r="BC111" i="15"/>
  <c r="BC3" i="15"/>
  <c r="BI88" i="15"/>
  <c r="BI100" i="15"/>
  <c r="BI91" i="15"/>
  <c r="BI92" i="15"/>
  <c r="BI93" i="15"/>
  <c r="BI96" i="15"/>
  <c r="BI103" i="15"/>
  <c r="BI97" i="15"/>
  <c r="BI112" i="15"/>
  <c r="BI98" i="15"/>
  <c r="BI99" i="15"/>
  <c r="BI101" i="15"/>
  <c r="BI102" i="15"/>
  <c r="BI104" i="15"/>
  <c r="BI106" i="15"/>
  <c r="BI107" i="15"/>
  <c r="BI109" i="15"/>
  <c r="BI110" i="15"/>
  <c r="BI111" i="15"/>
  <c r="BI61" i="15"/>
  <c r="BI60" i="15"/>
  <c r="BI62" i="15"/>
  <c r="BI63" i="15"/>
  <c r="BI64" i="15"/>
  <c r="BI65" i="15"/>
  <c r="BI66" i="15"/>
  <c r="BI73" i="15"/>
  <c r="BI67" i="15"/>
  <c r="BI69" i="15"/>
  <c r="BI70" i="15"/>
  <c r="BI71" i="15"/>
  <c r="BI105" i="15"/>
  <c r="BI72" i="15"/>
  <c r="BI74" i="15"/>
  <c r="BI75" i="15"/>
  <c r="BI76" i="15"/>
  <c r="BI77" i="15"/>
  <c r="BI78" i="15"/>
  <c r="BI79" i="15"/>
  <c r="BI80" i="15"/>
  <c r="BI81" i="15"/>
  <c r="BI82" i="15"/>
  <c r="BI83" i="15"/>
  <c r="BI84" i="15"/>
  <c r="BI85" i="15"/>
  <c r="BI86" i="15"/>
  <c r="BI87" i="15"/>
  <c r="BI31" i="15"/>
  <c r="BI26" i="15"/>
  <c r="BI27" i="15"/>
  <c r="BI94" i="15"/>
  <c r="BI38" i="15"/>
  <c r="BI28" i="15"/>
  <c r="BI29" i="15"/>
  <c r="BI30" i="15"/>
  <c r="BI32" i="15"/>
  <c r="BI33" i="15"/>
  <c r="BI34" i="15"/>
  <c r="BI35" i="15"/>
  <c r="BI36" i="15"/>
  <c r="BI37" i="15"/>
  <c r="BI39" i="15"/>
  <c r="BI40" i="15"/>
  <c r="BI41" i="15"/>
  <c r="BI42" i="15"/>
  <c r="BI43" i="15"/>
  <c r="BI44" i="15"/>
  <c r="BI89" i="15"/>
  <c r="BI45" i="15"/>
  <c r="BI46" i="15"/>
  <c r="BI47" i="15"/>
  <c r="BI68" i="15"/>
  <c r="BI48" i="15"/>
  <c r="BI49" i="15"/>
  <c r="BI50" i="15"/>
  <c r="BI51" i="15"/>
  <c r="BI53" i="15"/>
  <c r="BI54" i="15"/>
  <c r="BI55" i="15"/>
  <c r="BI56" i="15"/>
  <c r="BI57" i="15"/>
  <c r="BI58" i="15"/>
  <c r="BI59" i="15"/>
  <c r="BI52" i="15"/>
  <c r="BI9" i="15"/>
  <c r="BI10" i="15"/>
  <c r="BI11" i="15"/>
  <c r="BI12" i="15"/>
  <c r="BI13" i="15"/>
  <c r="BI14" i="15"/>
  <c r="BI15" i="15"/>
  <c r="BI16" i="15"/>
  <c r="BI95" i="15"/>
  <c r="BI90" i="15"/>
  <c r="BI17" i="15"/>
  <c r="BI18" i="15"/>
  <c r="BI19" i="15"/>
  <c r="BI22" i="15"/>
  <c r="BI23" i="15"/>
  <c r="BI24" i="15"/>
  <c r="BI25" i="15"/>
  <c r="BI4" i="15"/>
  <c r="BI5" i="15"/>
  <c r="BI6" i="15"/>
  <c r="BI108" i="15"/>
  <c r="BI7" i="15"/>
  <c r="BI8" i="15"/>
  <c r="BI3" i="15"/>
  <c r="BO88" i="15"/>
  <c r="BO100" i="15"/>
  <c r="BO91" i="15"/>
  <c r="BO92" i="15"/>
  <c r="BO93" i="15"/>
  <c r="BO96" i="15"/>
  <c r="BO103" i="15"/>
  <c r="BO97" i="15"/>
  <c r="BO112" i="15"/>
  <c r="BO98" i="15"/>
  <c r="BO99" i="15"/>
  <c r="BO101" i="15"/>
  <c r="BO102" i="15"/>
  <c r="BO104" i="15"/>
  <c r="BO106" i="15"/>
  <c r="BO107" i="15"/>
  <c r="BO109" i="15"/>
  <c r="BO110" i="15"/>
  <c r="BO111" i="15"/>
  <c r="BO61" i="15"/>
  <c r="BO60" i="15"/>
  <c r="BO62" i="15"/>
  <c r="BO63" i="15"/>
  <c r="BO64" i="15"/>
  <c r="BO65" i="15"/>
  <c r="BO66" i="15"/>
  <c r="BO73" i="15"/>
  <c r="BO67" i="15"/>
  <c r="BO69" i="15"/>
  <c r="BO70" i="15"/>
  <c r="BO71" i="15"/>
  <c r="BO105" i="15"/>
  <c r="BO72" i="15"/>
  <c r="BO74" i="15"/>
  <c r="BO75" i="15"/>
  <c r="BO76" i="15"/>
  <c r="BO77" i="15"/>
  <c r="BO78" i="15"/>
  <c r="BO79" i="15"/>
  <c r="BO80" i="15"/>
  <c r="BO81" i="15"/>
  <c r="BO82" i="15"/>
  <c r="BO83" i="15"/>
  <c r="BO84" i="15"/>
  <c r="BO85" i="15"/>
  <c r="BO86" i="15"/>
  <c r="BO87" i="15"/>
  <c r="BO4" i="15"/>
  <c r="BO5" i="15"/>
  <c r="BO6" i="15"/>
  <c r="BO108" i="15"/>
  <c r="BO7" i="15"/>
  <c r="BO8" i="15"/>
  <c r="BO9" i="15"/>
  <c r="BO10" i="15"/>
  <c r="BO11" i="15"/>
  <c r="BO12" i="15"/>
  <c r="BO13" i="15"/>
  <c r="BO14" i="15"/>
  <c r="BO15" i="15"/>
  <c r="BO16" i="15"/>
  <c r="BO95" i="15"/>
  <c r="BO90" i="15"/>
  <c r="BO17" i="15"/>
  <c r="BO18" i="15"/>
  <c r="BO19" i="15"/>
  <c r="BO22" i="15"/>
  <c r="BO23" i="15"/>
  <c r="BO24" i="15"/>
  <c r="BO25" i="15"/>
  <c r="BO52" i="15"/>
  <c r="BO31" i="15"/>
  <c r="BO26" i="15"/>
  <c r="BO27" i="15"/>
  <c r="BO94" i="15"/>
  <c r="BO38" i="15"/>
  <c r="BO28" i="15"/>
  <c r="BO29" i="15"/>
  <c r="BO30" i="15"/>
  <c r="BO32" i="15"/>
  <c r="BO33" i="15"/>
  <c r="BO34" i="15"/>
  <c r="BO35" i="15"/>
  <c r="BO36" i="15"/>
  <c r="BO37" i="15"/>
  <c r="BO39" i="15"/>
  <c r="BO40" i="15"/>
  <c r="BO41" i="15"/>
  <c r="BO42" i="15"/>
  <c r="BO43" i="15"/>
  <c r="BO44" i="15"/>
  <c r="BO89" i="15"/>
  <c r="BO45" i="15"/>
  <c r="BO46" i="15"/>
  <c r="BO47" i="15"/>
  <c r="BO68" i="15"/>
  <c r="BO48" i="15"/>
  <c r="BO49" i="15"/>
  <c r="BO50" i="15"/>
  <c r="BO51" i="15"/>
  <c r="BO53" i="15"/>
  <c r="BO54" i="15"/>
  <c r="BO55" i="15"/>
  <c r="BO56" i="15"/>
  <c r="BO57" i="15"/>
  <c r="BO58" i="15"/>
  <c r="BO59" i="15"/>
  <c r="BO3" i="15"/>
  <c r="BU88" i="15"/>
  <c r="BU100" i="15"/>
  <c r="BU91" i="15"/>
  <c r="BU92" i="15"/>
  <c r="BU93" i="15"/>
  <c r="BU96" i="15"/>
  <c r="BU103" i="15"/>
  <c r="BU97" i="15"/>
  <c r="BU112" i="15"/>
  <c r="BU98" i="15"/>
  <c r="BU99" i="15"/>
  <c r="BU101" i="15"/>
  <c r="BU102" i="15"/>
  <c r="BU104" i="15"/>
  <c r="BU106" i="15"/>
  <c r="BU107" i="15"/>
  <c r="BU109" i="15"/>
  <c r="BU110" i="15"/>
  <c r="BU111" i="15"/>
  <c r="BU61" i="15"/>
  <c r="BU60" i="15"/>
  <c r="BU62" i="15"/>
  <c r="BU63" i="15"/>
  <c r="BU64" i="15"/>
  <c r="BU65" i="15"/>
  <c r="BU66" i="15"/>
  <c r="BU73" i="15"/>
  <c r="BU67" i="15"/>
  <c r="BU69" i="15"/>
  <c r="BU70" i="15"/>
  <c r="BU71" i="15"/>
  <c r="BU105" i="15"/>
  <c r="BU72" i="15"/>
  <c r="BU74" i="15"/>
  <c r="BU75" i="15"/>
  <c r="BU76" i="15"/>
  <c r="BU77" i="15"/>
  <c r="BU78" i="15"/>
  <c r="BU79" i="15"/>
  <c r="BU80" i="15"/>
  <c r="BU81" i="15"/>
  <c r="BU82" i="15"/>
  <c r="BU83" i="15"/>
  <c r="BU84" i="15"/>
  <c r="BU85" i="15"/>
  <c r="BU86" i="15"/>
  <c r="BU87" i="15"/>
  <c r="BU31" i="15"/>
  <c r="BU26" i="15"/>
  <c r="BU27" i="15"/>
  <c r="BU94" i="15"/>
  <c r="BU38" i="15"/>
  <c r="BU28" i="15"/>
  <c r="BU29" i="15"/>
  <c r="BU30" i="15"/>
  <c r="BU32" i="15"/>
  <c r="BU33" i="15"/>
  <c r="BU34" i="15"/>
  <c r="BU35" i="15"/>
  <c r="BU36" i="15"/>
  <c r="BU37" i="15"/>
  <c r="BU39" i="15"/>
  <c r="BU40" i="15"/>
  <c r="BU41" i="15"/>
  <c r="BU42" i="15"/>
  <c r="BU43" i="15"/>
  <c r="BU44" i="15"/>
  <c r="BU89" i="15"/>
  <c r="BU45" i="15"/>
  <c r="BU46" i="15"/>
  <c r="BU47" i="15"/>
  <c r="BU68" i="15"/>
  <c r="BU48" i="15"/>
  <c r="BU49" i="15"/>
  <c r="BU50" i="15"/>
  <c r="BU51" i="15"/>
  <c r="BU53" i="15"/>
  <c r="BU54" i="15"/>
  <c r="BU55" i="15"/>
  <c r="BU56" i="15"/>
  <c r="BU57" i="15"/>
  <c r="BU58" i="15"/>
  <c r="BU59" i="15"/>
  <c r="BU52" i="15"/>
  <c r="BU9" i="15"/>
  <c r="BU10" i="15"/>
  <c r="BU11" i="15"/>
  <c r="BU12" i="15"/>
  <c r="BU13" i="15"/>
  <c r="BU14" i="15"/>
  <c r="BU15" i="15"/>
  <c r="BU16" i="15"/>
  <c r="BU95" i="15"/>
  <c r="BU90" i="15"/>
  <c r="BU17" i="15"/>
  <c r="BU18" i="15"/>
  <c r="BU19" i="15"/>
  <c r="BU22" i="15"/>
  <c r="BU23" i="15"/>
  <c r="BU24" i="15"/>
  <c r="BU25" i="15"/>
  <c r="BU4" i="15"/>
  <c r="BU5" i="15"/>
  <c r="BU6" i="15"/>
  <c r="BU108" i="15"/>
  <c r="BU7" i="15"/>
  <c r="BU8" i="15"/>
  <c r="BU3" i="15"/>
  <c r="CA88" i="15"/>
  <c r="CA100" i="15"/>
  <c r="CA91" i="15"/>
  <c r="CA92" i="15"/>
  <c r="CA93" i="15"/>
  <c r="CA96" i="15"/>
  <c r="CA103" i="15"/>
  <c r="CA97" i="15"/>
  <c r="CA112" i="15"/>
  <c r="CA98" i="15"/>
  <c r="CA99" i="15"/>
  <c r="CA101" i="15"/>
  <c r="CA102" i="15"/>
  <c r="CA104" i="15"/>
  <c r="CA106" i="15"/>
  <c r="CA107" i="15"/>
  <c r="CA109" i="15"/>
  <c r="CA110" i="15"/>
  <c r="CA111" i="15"/>
  <c r="CA61" i="15"/>
  <c r="CA60" i="15"/>
  <c r="CA62" i="15"/>
  <c r="CA63" i="15"/>
  <c r="CA64" i="15"/>
  <c r="CA65" i="15"/>
  <c r="CA66" i="15"/>
  <c r="CA73" i="15"/>
  <c r="CA67" i="15"/>
  <c r="CA69" i="15"/>
  <c r="CA70" i="15"/>
  <c r="CA71" i="15"/>
  <c r="CA105" i="15"/>
  <c r="CA72" i="15"/>
  <c r="CA74" i="15"/>
  <c r="CA75" i="15"/>
  <c r="CA76" i="15"/>
  <c r="CA77" i="15"/>
  <c r="CA78" i="15"/>
  <c r="CA79" i="15"/>
  <c r="CA80" i="15"/>
  <c r="CA81" i="15"/>
  <c r="CA82" i="15"/>
  <c r="CA83" i="15"/>
  <c r="CA84" i="15"/>
  <c r="CA85" i="15"/>
  <c r="CA86" i="15"/>
  <c r="CA87" i="15"/>
  <c r="CA4" i="15"/>
  <c r="CA5" i="15"/>
  <c r="CA6" i="15"/>
  <c r="CA108" i="15"/>
  <c r="CA7" i="15"/>
  <c r="CA8" i="15"/>
  <c r="CA9" i="15"/>
  <c r="CA10" i="15"/>
  <c r="CA11" i="15"/>
  <c r="CA12" i="15"/>
  <c r="CA13" i="15"/>
  <c r="CA14" i="15"/>
  <c r="CA15" i="15"/>
  <c r="CA16" i="15"/>
  <c r="CA95" i="15"/>
  <c r="CA90" i="15"/>
  <c r="CA17" i="15"/>
  <c r="CA18" i="15"/>
  <c r="CA19" i="15"/>
  <c r="CA22" i="15"/>
  <c r="CA23" i="15"/>
  <c r="CA24" i="15"/>
  <c r="CA25" i="15"/>
  <c r="CA52" i="15"/>
  <c r="CA31" i="15"/>
  <c r="CA26" i="15"/>
  <c r="CA27" i="15"/>
  <c r="CA94" i="15"/>
  <c r="CA38" i="15"/>
  <c r="CA28" i="15"/>
  <c r="CA29" i="15"/>
  <c r="CA30" i="15"/>
  <c r="CA32" i="15"/>
  <c r="CA33" i="15"/>
  <c r="CA34" i="15"/>
  <c r="CA35" i="15"/>
  <c r="CA36" i="15"/>
  <c r="CA37" i="15"/>
  <c r="CA39" i="15"/>
  <c r="CA40" i="15"/>
  <c r="CA41" i="15"/>
  <c r="CA42" i="15"/>
  <c r="CA43" i="15"/>
  <c r="CA44" i="15"/>
  <c r="CA89" i="15"/>
  <c r="CA45" i="15"/>
  <c r="CA46" i="15"/>
  <c r="CA47" i="15"/>
  <c r="CA68" i="15"/>
  <c r="CA48" i="15"/>
  <c r="CA49" i="15"/>
  <c r="CA50" i="15"/>
  <c r="CA51" i="15"/>
  <c r="CA53" i="15"/>
  <c r="CA54" i="15"/>
  <c r="CA55" i="15"/>
  <c r="CA56" i="15"/>
  <c r="CA57" i="15"/>
  <c r="CA58" i="15"/>
  <c r="CA59" i="15"/>
  <c r="CA3" i="15"/>
  <c r="CG88" i="15"/>
  <c r="CG100" i="15"/>
  <c r="CG91" i="15"/>
  <c r="CG92" i="15"/>
  <c r="CG93" i="15"/>
  <c r="CG96" i="15"/>
  <c r="CG103" i="15"/>
  <c r="CG97" i="15"/>
  <c r="CG112" i="15"/>
  <c r="CG98" i="15"/>
  <c r="CG99" i="15"/>
  <c r="CG101" i="15"/>
  <c r="CG102" i="15"/>
  <c r="CG104" i="15"/>
  <c r="CG106" i="15"/>
  <c r="CG107" i="15"/>
  <c r="CG109" i="15"/>
  <c r="CG110" i="15"/>
  <c r="CG111" i="15"/>
  <c r="CG61" i="15"/>
  <c r="CG60" i="15"/>
  <c r="CG62" i="15"/>
  <c r="CG63" i="15"/>
  <c r="CG64" i="15"/>
  <c r="CG65" i="15"/>
  <c r="CG66" i="15"/>
  <c r="CG73" i="15"/>
  <c r="CG67" i="15"/>
  <c r="CG69" i="15"/>
  <c r="CG70" i="15"/>
  <c r="CG71" i="15"/>
  <c r="CG105" i="15"/>
  <c r="CG72" i="15"/>
  <c r="CG74" i="15"/>
  <c r="CG75" i="15"/>
  <c r="CG76" i="15"/>
  <c r="CG77" i="15"/>
  <c r="CG78" i="15"/>
  <c r="CG79" i="15"/>
  <c r="CG80" i="15"/>
  <c r="CG81" i="15"/>
  <c r="CG82" i="15"/>
  <c r="CG83" i="15"/>
  <c r="CG84" i="15"/>
  <c r="CG85" i="15"/>
  <c r="CG86" i="15"/>
  <c r="CG87" i="15"/>
  <c r="CG31" i="15"/>
  <c r="CG26" i="15"/>
  <c r="CG27" i="15"/>
  <c r="CG94" i="15"/>
  <c r="CG38" i="15"/>
  <c r="CG28" i="15"/>
  <c r="CG29" i="15"/>
  <c r="CG30" i="15"/>
  <c r="CG32" i="15"/>
  <c r="CG33" i="15"/>
  <c r="CG34" i="15"/>
  <c r="CG35" i="15"/>
  <c r="CG36" i="15"/>
  <c r="CG37" i="15"/>
  <c r="CG39" i="15"/>
  <c r="CG40" i="15"/>
  <c r="CG41" i="15"/>
  <c r="CG42" i="15"/>
  <c r="CG43" i="15"/>
  <c r="CG44" i="15"/>
  <c r="CG89" i="15"/>
  <c r="CG45" i="15"/>
  <c r="CG46" i="15"/>
  <c r="CG47" i="15"/>
  <c r="CG68" i="15"/>
  <c r="CG48" i="15"/>
  <c r="CG49" i="15"/>
  <c r="CG50" i="15"/>
  <c r="CG51" i="15"/>
  <c r="CG53" i="15"/>
  <c r="CG54" i="15"/>
  <c r="CG55" i="15"/>
  <c r="CG56" i="15"/>
  <c r="CG57" i="15"/>
  <c r="CG58" i="15"/>
  <c r="CG59" i="15"/>
  <c r="CG52" i="15"/>
  <c r="CG9" i="15"/>
  <c r="CG10" i="15"/>
  <c r="CG11" i="15"/>
  <c r="CG12" i="15"/>
  <c r="CG13" i="15"/>
  <c r="CG14" i="15"/>
  <c r="CG15" i="15"/>
  <c r="CG16" i="15"/>
  <c r="CG95" i="15"/>
  <c r="CG90" i="15"/>
  <c r="CG17" i="15"/>
  <c r="CG18" i="15"/>
  <c r="CG19" i="15"/>
  <c r="CG22" i="15"/>
  <c r="CG23" i="15"/>
  <c r="CG24" i="15"/>
  <c r="CG25" i="15"/>
  <c r="CG4" i="15"/>
  <c r="CG5" i="15"/>
  <c r="CG6" i="15"/>
  <c r="CG108" i="15"/>
  <c r="CG7" i="15"/>
  <c r="CG8" i="15"/>
  <c r="CG3" i="15"/>
  <c r="CM88" i="15"/>
  <c r="CM61" i="15"/>
  <c r="CM4" i="15"/>
  <c r="CM5" i="15"/>
  <c r="CM6" i="15"/>
  <c r="CM108" i="15"/>
  <c r="CM7" i="15"/>
  <c r="CM8" i="15"/>
  <c r="CM9" i="15"/>
  <c r="CM10" i="15"/>
  <c r="CM11" i="15"/>
  <c r="CM12" i="15"/>
  <c r="CM13" i="15"/>
  <c r="CM14" i="15"/>
  <c r="CM15" i="15"/>
  <c r="CM16" i="15"/>
  <c r="CM95" i="15"/>
  <c r="CM90" i="15"/>
  <c r="CM17" i="15"/>
  <c r="CM18" i="15"/>
  <c r="CM19" i="15"/>
  <c r="CM22" i="15"/>
  <c r="CM23" i="15"/>
  <c r="CM24" i="15"/>
  <c r="CM25" i="15"/>
  <c r="CM52" i="15"/>
  <c r="CM31" i="15"/>
  <c r="CM26" i="15"/>
  <c r="CM27" i="15"/>
  <c r="CM94" i="15"/>
  <c r="CM38" i="15"/>
  <c r="CM28" i="15"/>
  <c r="CM29" i="15"/>
  <c r="CM30" i="15"/>
  <c r="CM32" i="15"/>
  <c r="CM33" i="15"/>
  <c r="CM34" i="15"/>
  <c r="CM35" i="15"/>
  <c r="CM36" i="15"/>
  <c r="CM37" i="15"/>
  <c r="CM39" i="15"/>
  <c r="CM40" i="15"/>
  <c r="CM41" i="15"/>
  <c r="CM42" i="15"/>
  <c r="CM43" i="15"/>
  <c r="CM44" i="15"/>
  <c r="CM89" i="15"/>
  <c r="CM45" i="15"/>
  <c r="CM46" i="15"/>
  <c r="CM47" i="15"/>
  <c r="CM68" i="15"/>
  <c r="CM48" i="15"/>
  <c r="CM49" i="15"/>
  <c r="CM50" i="15"/>
  <c r="CM51" i="15"/>
  <c r="CM53" i="15"/>
  <c r="CM54" i="15"/>
  <c r="CM55" i="15"/>
  <c r="CM56" i="15"/>
  <c r="CM57" i="15"/>
  <c r="CM58" i="15"/>
  <c r="CM59" i="15"/>
  <c r="CM60" i="15"/>
  <c r="CM62" i="15"/>
  <c r="CM63" i="15"/>
  <c r="CM64" i="15"/>
  <c r="CM65" i="15"/>
  <c r="CM66" i="15"/>
  <c r="CM73" i="15"/>
  <c r="CM67" i="15"/>
  <c r="CM69" i="15"/>
  <c r="CM70" i="15"/>
  <c r="CM71" i="15"/>
  <c r="CM105" i="15"/>
  <c r="CM72" i="15"/>
  <c r="CM74" i="15"/>
  <c r="CM75" i="15"/>
  <c r="CM76" i="15"/>
  <c r="CM77" i="15"/>
  <c r="CM78" i="15"/>
  <c r="CM79" i="15"/>
  <c r="CM80" i="15"/>
  <c r="CM81" i="15"/>
  <c r="CM82" i="15"/>
  <c r="CM83" i="15"/>
  <c r="CM84" i="15"/>
  <c r="CM85" i="15"/>
  <c r="CM86" i="15"/>
  <c r="CM87" i="15"/>
  <c r="CM100" i="15"/>
  <c r="CM91" i="15"/>
  <c r="CM92" i="15"/>
  <c r="CM93" i="15"/>
  <c r="CM96" i="15"/>
  <c r="CM103" i="15"/>
  <c r="CM97" i="15"/>
  <c r="CM112" i="15"/>
  <c r="CM98" i="15"/>
  <c r="CM99" i="15"/>
  <c r="CM101" i="15"/>
  <c r="CM102" i="15"/>
  <c r="CM104" i="15"/>
  <c r="CM106" i="15"/>
  <c r="CM107" i="15"/>
  <c r="CM109" i="15"/>
  <c r="CM110" i="15"/>
  <c r="CM111" i="15"/>
  <c r="CM3" i="15"/>
  <c r="CR88" i="15"/>
  <c r="CR61" i="15"/>
  <c r="CR4" i="15"/>
  <c r="CR5" i="15"/>
  <c r="CR6" i="15"/>
  <c r="CR108" i="15"/>
  <c r="CR7" i="15"/>
  <c r="CR9" i="15"/>
  <c r="CR10" i="15"/>
  <c r="CR11" i="15"/>
  <c r="CR13" i="15"/>
  <c r="CR14" i="15"/>
  <c r="CR15" i="15"/>
  <c r="CR95" i="15"/>
  <c r="CR17" i="15"/>
  <c r="CR18" i="15"/>
  <c r="CR22" i="15"/>
  <c r="CR23" i="15"/>
  <c r="CR24" i="15"/>
  <c r="CR25" i="15"/>
  <c r="CR52" i="15"/>
  <c r="CR31" i="15"/>
  <c r="CR26" i="15"/>
  <c r="CR27" i="15"/>
  <c r="CR94" i="15"/>
  <c r="CR28" i="15"/>
  <c r="CR29" i="15"/>
  <c r="CR30" i="15"/>
  <c r="CR32" i="15"/>
  <c r="CR34" i="15"/>
  <c r="CR35" i="15"/>
  <c r="CR36" i="15"/>
  <c r="CR37" i="15"/>
  <c r="CR39" i="15"/>
  <c r="CR40" i="15"/>
  <c r="CR41" i="15"/>
  <c r="CR44" i="15"/>
  <c r="CR89" i="15"/>
  <c r="CR45" i="15"/>
  <c r="CR47" i="15"/>
  <c r="CR68" i="15"/>
  <c r="CR48" i="15"/>
  <c r="CR49" i="15"/>
  <c r="CR50" i="15"/>
  <c r="CR51" i="15"/>
  <c r="CR54" i="15"/>
  <c r="CR56" i="15"/>
  <c r="CR57" i="15"/>
  <c r="CR58" i="15"/>
  <c r="CR59" i="15"/>
  <c r="CR62" i="15"/>
  <c r="CR63" i="15"/>
  <c r="CR64" i="15"/>
  <c r="CR65" i="15"/>
  <c r="CR73" i="15"/>
  <c r="CR69" i="15"/>
  <c r="CR71" i="15"/>
  <c r="CR105" i="15"/>
  <c r="CR72" i="15"/>
  <c r="CR75" i="15"/>
  <c r="CR76" i="15"/>
  <c r="CR78" i="15"/>
  <c r="CR79" i="15"/>
  <c r="CR80" i="15"/>
  <c r="CR81" i="15"/>
  <c r="CR82" i="15"/>
  <c r="CR84" i="15"/>
  <c r="CR85" i="15"/>
  <c r="CR86" i="15"/>
  <c r="CR87" i="15"/>
  <c r="CR100" i="15"/>
  <c r="CR91" i="15"/>
  <c r="CR92" i="15"/>
  <c r="CR93" i="15"/>
  <c r="CR96" i="15"/>
  <c r="CR103" i="15"/>
  <c r="CR97" i="15"/>
  <c r="CR112" i="15"/>
  <c r="CR98" i="15"/>
  <c r="CR99" i="15"/>
  <c r="CR101" i="15"/>
  <c r="CR102" i="15"/>
  <c r="CR104" i="15"/>
  <c r="CR106" i="15"/>
  <c r="CR107" i="15"/>
  <c r="CR109" i="15"/>
  <c r="CR110" i="15"/>
  <c r="CR111" i="15"/>
  <c r="CR3" i="15"/>
  <c r="CY88" i="15"/>
  <c r="CY61" i="15"/>
  <c r="CY4" i="15"/>
  <c r="CY5" i="15"/>
  <c r="CY6" i="15"/>
  <c r="CY108" i="15"/>
  <c r="CY7" i="15"/>
  <c r="CY9" i="15"/>
  <c r="CY10" i="15"/>
  <c r="CY11" i="15"/>
  <c r="CY12" i="15"/>
  <c r="CY13" i="15"/>
  <c r="CY14" i="15"/>
  <c r="CY15" i="15"/>
  <c r="CY16" i="15"/>
  <c r="CY95" i="15"/>
  <c r="CY17" i="15"/>
  <c r="CY18" i="15"/>
  <c r="CY19" i="15"/>
  <c r="CY22" i="15"/>
  <c r="CY23" i="15"/>
  <c r="CY24" i="15"/>
  <c r="CY25" i="15"/>
  <c r="CY52" i="15"/>
  <c r="CY31" i="15"/>
  <c r="CY26" i="15"/>
  <c r="CY94" i="15"/>
  <c r="CY38" i="15"/>
  <c r="CY28" i="15"/>
  <c r="CY30" i="15"/>
  <c r="CY32" i="15"/>
  <c r="CY33" i="15"/>
  <c r="CY34" i="15"/>
  <c r="CY35" i="15"/>
  <c r="CY36" i="15"/>
  <c r="CY37" i="15"/>
  <c r="CY39" i="15"/>
  <c r="CY40" i="15"/>
  <c r="CY41" i="15"/>
  <c r="CY44" i="15"/>
  <c r="CY89" i="15"/>
  <c r="CY45" i="15"/>
  <c r="CY46" i="15"/>
  <c r="CY47" i="15"/>
  <c r="CY68" i="15"/>
  <c r="CY48" i="15"/>
  <c r="CY49" i="15"/>
  <c r="CY50" i="15"/>
  <c r="CY51" i="15"/>
  <c r="CY53" i="15"/>
  <c r="CY54" i="15"/>
  <c r="CY57" i="15"/>
  <c r="CY59" i="15"/>
  <c r="CY60" i="15"/>
  <c r="CY62" i="15"/>
  <c r="CY63" i="15"/>
  <c r="CY64" i="15"/>
  <c r="CY65" i="15"/>
  <c r="CY66" i="15"/>
  <c r="CY73" i="15"/>
  <c r="CY69" i="15"/>
  <c r="CY70" i="15"/>
  <c r="CY71" i="15"/>
  <c r="CY105" i="15"/>
  <c r="CY72" i="15"/>
  <c r="CY74" i="15"/>
  <c r="CY75" i="15"/>
  <c r="CY77" i="15"/>
  <c r="CY78" i="15"/>
  <c r="CY79" i="15"/>
  <c r="CY81" i="15"/>
  <c r="CY82" i="15"/>
  <c r="CY84" i="15"/>
  <c r="CY85" i="15"/>
  <c r="CY86" i="15"/>
  <c r="CY87" i="15"/>
  <c r="CY100" i="15"/>
  <c r="CY92" i="15"/>
  <c r="CY96" i="15"/>
  <c r="CY103" i="15"/>
  <c r="CY97" i="15"/>
  <c r="CY112" i="15"/>
  <c r="CY98" i="15"/>
  <c r="CY99" i="15"/>
  <c r="CY101" i="15"/>
  <c r="CY102" i="15"/>
  <c r="CY104" i="15"/>
  <c r="CY106" i="15"/>
  <c r="CY107" i="15"/>
  <c r="CY109" i="15"/>
  <c r="CY3" i="15"/>
  <c r="DF88" i="15"/>
  <c r="DF61" i="15"/>
  <c r="DF4" i="15"/>
  <c r="DF5" i="15"/>
  <c r="DF108" i="15"/>
  <c r="DF8" i="15"/>
  <c r="DF9" i="15"/>
  <c r="DF10" i="15"/>
  <c r="DF11" i="15"/>
  <c r="DF12" i="15"/>
  <c r="DF13" i="15"/>
  <c r="DF14" i="15"/>
  <c r="DF15" i="15"/>
  <c r="DF16" i="15"/>
  <c r="DF95" i="15"/>
  <c r="DF90" i="15"/>
  <c r="DF17" i="15"/>
  <c r="DF18" i="15"/>
  <c r="DF19" i="15"/>
  <c r="DF22" i="15"/>
  <c r="DF23" i="15"/>
  <c r="DF24" i="15"/>
  <c r="DF52" i="15"/>
  <c r="DF31" i="15"/>
  <c r="DF26" i="15"/>
  <c r="DF27" i="15"/>
  <c r="DF94" i="15"/>
  <c r="DF38" i="15"/>
  <c r="DF30" i="15"/>
  <c r="DF32" i="15"/>
  <c r="DF33" i="15"/>
  <c r="DF34" i="15"/>
  <c r="DF35" i="15"/>
  <c r="DF36" i="15"/>
  <c r="DF37" i="15"/>
  <c r="DF39" i="15"/>
  <c r="DF40" i="15"/>
  <c r="DF41" i="15"/>
  <c r="DF43" i="15"/>
  <c r="DF44" i="15"/>
  <c r="DF89" i="15"/>
  <c r="DF45" i="15"/>
  <c r="DF46" i="15"/>
  <c r="DF47" i="15"/>
  <c r="DF68" i="15"/>
  <c r="DF48" i="15"/>
  <c r="DF49" i="15"/>
  <c r="DF50" i="15"/>
  <c r="DF51" i="15"/>
  <c r="DF53" i="15"/>
  <c r="DF54" i="15"/>
  <c r="DF55" i="15"/>
  <c r="DF56" i="15"/>
  <c r="DF57" i="15"/>
  <c r="DF58" i="15"/>
  <c r="DF59" i="15"/>
  <c r="DF60" i="15"/>
  <c r="DF62" i="15"/>
  <c r="DF63" i="15"/>
  <c r="DF64" i="15"/>
  <c r="DF65" i="15"/>
  <c r="DF66" i="15"/>
  <c r="DF73" i="15"/>
  <c r="DF69" i="15"/>
  <c r="DF71" i="15"/>
  <c r="DF105" i="15"/>
  <c r="DF72" i="15"/>
  <c r="DF74" i="15"/>
  <c r="DF75" i="15"/>
  <c r="DF76" i="15"/>
  <c r="DF78" i="15"/>
  <c r="DF79" i="15"/>
  <c r="DF80" i="15"/>
  <c r="DF81" i="15"/>
  <c r="DF82" i="15"/>
  <c r="DF83" i="15"/>
  <c r="DF84" i="15"/>
  <c r="DF85" i="15"/>
  <c r="DF86" i="15"/>
  <c r="DF87" i="15"/>
  <c r="DF100" i="15"/>
  <c r="DF92" i="15"/>
  <c r="DF93" i="15"/>
  <c r="DF96" i="15"/>
  <c r="DF103" i="15"/>
  <c r="DF97" i="15"/>
  <c r="DF112" i="15"/>
  <c r="DF98" i="15"/>
  <c r="DF101" i="15"/>
  <c r="DF102" i="15"/>
  <c r="DF104" i="15"/>
  <c r="DF106" i="15"/>
  <c r="DF107" i="15"/>
  <c r="DF109" i="15"/>
  <c r="DF3" i="15"/>
  <c r="DM88" i="15"/>
  <c r="DM61" i="15"/>
  <c r="DM4" i="15"/>
  <c r="DM5" i="15"/>
  <c r="DM6" i="15"/>
  <c r="DM108" i="15"/>
  <c r="DM7" i="15"/>
  <c r="DM8" i="15"/>
  <c r="DM9" i="15"/>
  <c r="DM10" i="15"/>
  <c r="DM11" i="15"/>
  <c r="DM13" i="15"/>
  <c r="DM14" i="15"/>
  <c r="DM15" i="15"/>
  <c r="DM17" i="15"/>
  <c r="DM18" i="15"/>
  <c r="DM19" i="15"/>
  <c r="DM23" i="15"/>
  <c r="DM24" i="15"/>
  <c r="DM25" i="15"/>
  <c r="DM52" i="15"/>
  <c r="DM31" i="15"/>
  <c r="DM26" i="15"/>
  <c r="DM27" i="15"/>
  <c r="DM94" i="15"/>
  <c r="DM38" i="15"/>
  <c r="DM28" i="15"/>
  <c r="DM30" i="15"/>
  <c r="DM32" i="15"/>
  <c r="DM33" i="15"/>
  <c r="DM34" i="15"/>
  <c r="DM35" i="15"/>
  <c r="DM36" i="15"/>
  <c r="DM37" i="15"/>
  <c r="DM39" i="15"/>
  <c r="DM40" i="15"/>
  <c r="DM41" i="15"/>
  <c r="DM42" i="15"/>
  <c r="DM44" i="15"/>
  <c r="DM89" i="15"/>
  <c r="DM45" i="15"/>
  <c r="DM47" i="15"/>
  <c r="DM68" i="15"/>
  <c r="DM48" i="15"/>
  <c r="DM49" i="15"/>
  <c r="DM50" i="15"/>
  <c r="DM53" i="15"/>
  <c r="DM54" i="15"/>
  <c r="DM57" i="15"/>
  <c r="DM58" i="15"/>
  <c r="DM59" i="15"/>
  <c r="DM60" i="15"/>
  <c r="DM62" i="15"/>
  <c r="DM63" i="15"/>
  <c r="DM64" i="15"/>
  <c r="DM65" i="15"/>
  <c r="DM66" i="15"/>
  <c r="DM73" i="15"/>
  <c r="DM67" i="15"/>
  <c r="DM71" i="15"/>
  <c r="DM105" i="15"/>
  <c r="DM72" i="15"/>
  <c r="DM74" i="15"/>
  <c r="DM75" i="15"/>
  <c r="DM76" i="15"/>
  <c r="DM77" i="15"/>
  <c r="DM78" i="15"/>
  <c r="DM79" i="15"/>
  <c r="DM80" i="15"/>
  <c r="DM81" i="15"/>
  <c r="DM82" i="15"/>
  <c r="DM84" i="15"/>
  <c r="DM85" i="15"/>
  <c r="DM87" i="15"/>
  <c r="DM100" i="15"/>
  <c r="DM91" i="15"/>
  <c r="DM92" i="15"/>
  <c r="DM93" i="15"/>
  <c r="DM96" i="15"/>
  <c r="DM103" i="15"/>
  <c r="DM97" i="15"/>
  <c r="DM112" i="15"/>
  <c r="DM98" i="15"/>
  <c r="DM101" i="15"/>
  <c r="DM102" i="15"/>
  <c r="DM104" i="15"/>
  <c r="DM106" i="15"/>
  <c r="DM107" i="15"/>
  <c r="DM109" i="15"/>
  <c r="DM110" i="15"/>
  <c r="DM3" i="15"/>
  <c r="DT88" i="15"/>
  <c r="DT61" i="15"/>
  <c r="DT4" i="15"/>
  <c r="DT5" i="15"/>
  <c r="DT6" i="15"/>
  <c r="DT108" i="15"/>
  <c r="DT7" i="15"/>
  <c r="DT9" i="15"/>
  <c r="DT10" i="15"/>
  <c r="DT13" i="15"/>
  <c r="DT14" i="15"/>
  <c r="DT15" i="15"/>
  <c r="DT95" i="15"/>
  <c r="DT90" i="15"/>
  <c r="DT17" i="15"/>
  <c r="DT18" i="15"/>
  <c r="DT19" i="15"/>
  <c r="DT22" i="15"/>
  <c r="DT23" i="15"/>
  <c r="DT24" i="15"/>
  <c r="DT25" i="15"/>
  <c r="DT52" i="15"/>
  <c r="DT31" i="15"/>
  <c r="DT26" i="15"/>
  <c r="DT27" i="15"/>
  <c r="DT94" i="15"/>
  <c r="DT38" i="15"/>
  <c r="DT28" i="15"/>
  <c r="DT29" i="15"/>
  <c r="DT30" i="15"/>
  <c r="DT32" i="15"/>
  <c r="DT34" i="15"/>
  <c r="DT35" i="15"/>
  <c r="DT36" i="15"/>
  <c r="DT37" i="15"/>
  <c r="DT39" i="15"/>
  <c r="DT40" i="15"/>
  <c r="DT41" i="15"/>
  <c r="DT42" i="15"/>
  <c r="DT43" i="15"/>
  <c r="DT44" i="15"/>
  <c r="DT89" i="15"/>
  <c r="DT45" i="15"/>
  <c r="DT47" i="15"/>
  <c r="DT68" i="15"/>
  <c r="DT49" i="15"/>
  <c r="DT50" i="15"/>
  <c r="DT51" i="15"/>
  <c r="DT53" i="15"/>
  <c r="DT54" i="15"/>
  <c r="DT56" i="15"/>
  <c r="DT57" i="15"/>
  <c r="DT58" i="15"/>
  <c r="DT59" i="15"/>
  <c r="DT60" i="15"/>
  <c r="DT63" i="15"/>
  <c r="DT64" i="15"/>
  <c r="DT65" i="15"/>
  <c r="DT66" i="15"/>
  <c r="DT73" i="15"/>
  <c r="DT67" i="15"/>
  <c r="DT69" i="15"/>
  <c r="DT70" i="15"/>
  <c r="DT105" i="15"/>
  <c r="DT72" i="15"/>
  <c r="DT74" i="15"/>
  <c r="DT75" i="15"/>
  <c r="DT76" i="15"/>
  <c r="DT77" i="15"/>
  <c r="DT79" i="15"/>
  <c r="DT80" i="15"/>
  <c r="DT81" i="15"/>
  <c r="DT82" i="15"/>
  <c r="DT83" i="15"/>
  <c r="DT84" i="15"/>
  <c r="DT85" i="15"/>
  <c r="DT86" i="15"/>
  <c r="DT87" i="15"/>
  <c r="DT100" i="15"/>
  <c r="DT91" i="15"/>
  <c r="DT92" i="15"/>
  <c r="DT93" i="15"/>
  <c r="DT96" i="15"/>
  <c r="DT103" i="15"/>
  <c r="DT112" i="15"/>
  <c r="DT98" i="15"/>
  <c r="DT99" i="15"/>
  <c r="DT101" i="15"/>
  <c r="DT102" i="15"/>
  <c r="DT104" i="15"/>
  <c r="DT106" i="15"/>
  <c r="DT107" i="15"/>
  <c r="DT109" i="15"/>
  <c r="DT110" i="15"/>
  <c r="DT3" i="15"/>
  <c r="EA88" i="15"/>
  <c r="EA61" i="15"/>
  <c r="EA4" i="15"/>
  <c r="EA5" i="15"/>
  <c r="EA6" i="15"/>
  <c r="EA108" i="15"/>
  <c r="EA7" i="15"/>
  <c r="EA8" i="15"/>
  <c r="EA9" i="15"/>
  <c r="EA10" i="15"/>
  <c r="EA11" i="15"/>
  <c r="EA12" i="15"/>
  <c r="EA13" i="15"/>
  <c r="EA14" i="15"/>
  <c r="EA15" i="15"/>
  <c r="EA16" i="15"/>
  <c r="EA95" i="15"/>
  <c r="EA90" i="15"/>
  <c r="EA17" i="15"/>
  <c r="EA23" i="15"/>
  <c r="EA24" i="15"/>
  <c r="EA25" i="15"/>
  <c r="EA52" i="15"/>
  <c r="EA31" i="15"/>
  <c r="EA26" i="15"/>
  <c r="EA27" i="15"/>
  <c r="EA94" i="15"/>
  <c r="EA38" i="15"/>
  <c r="EA28" i="15"/>
  <c r="EA29" i="15"/>
  <c r="EA30" i="15"/>
  <c r="EA32" i="15"/>
  <c r="EA33" i="15"/>
  <c r="EA35" i="15"/>
  <c r="EA36" i="15"/>
  <c r="EA37" i="15"/>
  <c r="EA39" i="15"/>
  <c r="EA40" i="15"/>
  <c r="EA41" i="15"/>
  <c r="EA42" i="15"/>
  <c r="EA43" i="15"/>
  <c r="EA44" i="15"/>
  <c r="EA89" i="15"/>
  <c r="EA45" i="15"/>
  <c r="EA46" i="15"/>
  <c r="EA47" i="15"/>
  <c r="EA68" i="15"/>
  <c r="EA48" i="15"/>
  <c r="EA49" i="15"/>
  <c r="EA50" i="15"/>
  <c r="EA51" i="15"/>
  <c r="EA54" i="15"/>
  <c r="EA55" i="15"/>
  <c r="EA56" i="15"/>
  <c r="EA57" i="15"/>
  <c r="EA58" i="15"/>
  <c r="EA59" i="15"/>
  <c r="EA60" i="15"/>
  <c r="EA62" i="15"/>
  <c r="EA63" i="15"/>
  <c r="EA64" i="15"/>
  <c r="EA66" i="15"/>
  <c r="EA73" i="15"/>
  <c r="EA69" i="15"/>
  <c r="EA70" i="15"/>
  <c r="EA71" i="15"/>
  <c r="EA105" i="15"/>
  <c r="EA72" i="15"/>
  <c r="EA74" i="15"/>
  <c r="EA75" i="15"/>
  <c r="EA76" i="15"/>
  <c r="EA77" i="15"/>
  <c r="EA78" i="15"/>
  <c r="EA79" i="15"/>
  <c r="EA80" i="15"/>
  <c r="EA81" i="15"/>
  <c r="EA83" i="15"/>
  <c r="EA85" i="15"/>
  <c r="EA86" i="15"/>
  <c r="EA87" i="15"/>
  <c r="EA100" i="15"/>
  <c r="EA92" i="15"/>
  <c r="EA93" i="15"/>
  <c r="EA96" i="15"/>
  <c r="EA103" i="15"/>
  <c r="EA97" i="15"/>
  <c r="EA112" i="15"/>
  <c r="EA98" i="15"/>
  <c r="EA101" i="15"/>
  <c r="EA102" i="15"/>
  <c r="EA104" i="15"/>
  <c r="EA106" i="15"/>
  <c r="EA107" i="15"/>
  <c r="EA109" i="15"/>
  <c r="EA110" i="15"/>
  <c r="EA111" i="15"/>
  <c r="EA3" i="15"/>
  <c r="CP88" i="15"/>
  <c r="CP61" i="15"/>
  <c r="CP4" i="15"/>
  <c r="CP5" i="15"/>
  <c r="CP6" i="15"/>
  <c r="CP108" i="15"/>
  <c r="CP7" i="15"/>
  <c r="CP9" i="15"/>
  <c r="CP10" i="15"/>
  <c r="CP11" i="15"/>
  <c r="CP13" i="15"/>
  <c r="CP14" i="15"/>
  <c r="CP15" i="15"/>
  <c r="CP95" i="15"/>
  <c r="CP17" i="15"/>
  <c r="CP18" i="15"/>
  <c r="CP19" i="15"/>
  <c r="CP22" i="15"/>
  <c r="CP23" i="15"/>
  <c r="CP24" i="15"/>
  <c r="CP25" i="15"/>
  <c r="CP52" i="15"/>
  <c r="CP31" i="15"/>
  <c r="CP26" i="15"/>
  <c r="CP27" i="15"/>
  <c r="CP94" i="15"/>
  <c r="CP28" i="15"/>
  <c r="CP29" i="15"/>
  <c r="CP30" i="15"/>
  <c r="CP32" i="15"/>
  <c r="CP34" i="15"/>
  <c r="CP35" i="15"/>
  <c r="CP36" i="15"/>
  <c r="CP37" i="15"/>
  <c r="CP39" i="15"/>
  <c r="CP40" i="15"/>
  <c r="CP41" i="15"/>
  <c r="CP44" i="15"/>
  <c r="CP89" i="15"/>
  <c r="CP45" i="15"/>
  <c r="CP47" i="15"/>
  <c r="CP68" i="15"/>
  <c r="CP48" i="15"/>
  <c r="CP49" i="15"/>
  <c r="CP50" i="15"/>
  <c r="CP51" i="15"/>
  <c r="CP54" i="15"/>
  <c r="CP56" i="15"/>
  <c r="CP57" i="15"/>
  <c r="CP58" i="15"/>
  <c r="CP59" i="15"/>
  <c r="CP60" i="15"/>
  <c r="CP62" i="15"/>
  <c r="CP63" i="15"/>
  <c r="CP64" i="15"/>
  <c r="CP65" i="15"/>
  <c r="CP66" i="15"/>
  <c r="CP69" i="15"/>
  <c r="CP71" i="15"/>
  <c r="CP105" i="15"/>
  <c r="CP72" i="15"/>
  <c r="CP75" i="15"/>
  <c r="CP78" i="15"/>
  <c r="CP79" i="15"/>
  <c r="CP80" i="15"/>
  <c r="CP81" i="15"/>
  <c r="CP82" i="15"/>
  <c r="CP84" i="15"/>
  <c r="CP85" i="15"/>
  <c r="CP86" i="15"/>
  <c r="CP87" i="15"/>
  <c r="CP100" i="15"/>
  <c r="CP91" i="15"/>
  <c r="CP92" i="15"/>
  <c r="CP93" i="15"/>
  <c r="CP96" i="15"/>
  <c r="CP97" i="15"/>
  <c r="CP112" i="15"/>
  <c r="CP98" i="15"/>
  <c r="CP99" i="15"/>
  <c r="CP101" i="15"/>
  <c r="CP102" i="15"/>
  <c r="CP104" i="15"/>
  <c r="CP106" i="15"/>
  <c r="CP107" i="15"/>
  <c r="CP109" i="15"/>
  <c r="CP110" i="15"/>
  <c r="CP111" i="15"/>
  <c r="CP3" i="15"/>
  <c r="CW88" i="15"/>
  <c r="CW61" i="15"/>
  <c r="CW4" i="15"/>
  <c r="CW5" i="15"/>
  <c r="CW6" i="15"/>
  <c r="CW108" i="15"/>
  <c r="CW7" i="15"/>
  <c r="CW9" i="15"/>
  <c r="CW10" i="15"/>
  <c r="CW11" i="15"/>
  <c r="CW12" i="15"/>
  <c r="CW13" i="15"/>
  <c r="CW14" i="15"/>
  <c r="CW15" i="15"/>
  <c r="CW16" i="15"/>
  <c r="CW95" i="15"/>
  <c r="CW17" i="15"/>
  <c r="CW18" i="15"/>
  <c r="CW19" i="15"/>
  <c r="CW22" i="15"/>
  <c r="CW23" i="15"/>
  <c r="CW24" i="15"/>
  <c r="CW25" i="15"/>
  <c r="CW52" i="15"/>
  <c r="CW31" i="15"/>
  <c r="CW26" i="15"/>
  <c r="CW94" i="15"/>
  <c r="CW38" i="15"/>
  <c r="CW28" i="15"/>
  <c r="CW29" i="15"/>
  <c r="CW30" i="15"/>
  <c r="CW32" i="15"/>
  <c r="CW33" i="15"/>
  <c r="CW34" i="15"/>
  <c r="CW35" i="15"/>
  <c r="CW36" i="15"/>
  <c r="CW37" i="15"/>
  <c r="CW39" i="15"/>
  <c r="CW40" i="15"/>
  <c r="CW41" i="15"/>
  <c r="CW43" i="15"/>
  <c r="CW44" i="15"/>
  <c r="CW89" i="15"/>
  <c r="CW45" i="15"/>
  <c r="CW46" i="15"/>
  <c r="CW47" i="15"/>
  <c r="CW68" i="15"/>
  <c r="CW48" i="15"/>
  <c r="CW49" i="15"/>
  <c r="CW50" i="15"/>
  <c r="CW53" i="15"/>
  <c r="CW54" i="15"/>
  <c r="CW57" i="15"/>
  <c r="CW59" i="15"/>
  <c r="CW60" i="15"/>
  <c r="CW62" i="15"/>
  <c r="CW63" i="15"/>
  <c r="CW64" i="15"/>
  <c r="CW65" i="15"/>
  <c r="CW66" i="15"/>
  <c r="CW73" i="15"/>
  <c r="CW69" i="15"/>
  <c r="CW70" i="15"/>
  <c r="CW71" i="15"/>
  <c r="CW105" i="15"/>
  <c r="CW72" i="15"/>
  <c r="CW75" i="15"/>
  <c r="CW77" i="15"/>
  <c r="CW78" i="15"/>
  <c r="CW79" i="15"/>
  <c r="CW81" i="15"/>
  <c r="CW82" i="15"/>
  <c r="CW84" i="15"/>
  <c r="CW85" i="15"/>
  <c r="CW86" i="15"/>
  <c r="CW87" i="15"/>
  <c r="CW100" i="15"/>
  <c r="CW92" i="15"/>
  <c r="CW96" i="15"/>
  <c r="CW103" i="15"/>
  <c r="CW97" i="15"/>
  <c r="CW112" i="15"/>
  <c r="CW98" i="15"/>
  <c r="CW99" i="15"/>
  <c r="CW101" i="15"/>
  <c r="CW102" i="15"/>
  <c r="CW104" i="15"/>
  <c r="CW106" i="15"/>
  <c r="CW107" i="15"/>
  <c r="CW109" i="15"/>
  <c r="CW3" i="15"/>
  <c r="DE88" i="15"/>
  <c r="DE61" i="15"/>
  <c r="DE4" i="15"/>
  <c r="DE5" i="15"/>
  <c r="DE108" i="15"/>
  <c r="DE8" i="15"/>
  <c r="DE9" i="15"/>
  <c r="DE10" i="15"/>
  <c r="DE11" i="15"/>
  <c r="DE13" i="15"/>
  <c r="DE14" i="15"/>
  <c r="DE15" i="15"/>
  <c r="DE16" i="15"/>
  <c r="DE95" i="15"/>
  <c r="DE17" i="15"/>
  <c r="DE18" i="15"/>
  <c r="DE22" i="15"/>
  <c r="DE23" i="15"/>
  <c r="DE24" i="15"/>
  <c r="DE52" i="15"/>
  <c r="DE31" i="15"/>
  <c r="DE26" i="15"/>
  <c r="DE27" i="15"/>
  <c r="DE94" i="15"/>
  <c r="DE38" i="15"/>
  <c r="DE29" i="15"/>
  <c r="DE30" i="15"/>
  <c r="DE32" i="15"/>
  <c r="DE33" i="15"/>
  <c r="DE34" i="15"/>
  <c r="DE35" i="15"/>
  <c r="DE36" i="15"/>
  <c r="DE37" i="15"/>
  <c r="DE39" i="15"/>
  <c r="DE40" i="15"/>
  <c r="DE41" i="15"/>
  <c r="DE42" i="15"/>
  <c r="DE43" i="15"/>
  <c r="DE44" i="15"/>
  <c r="DE89" i="15"/>
  <c r="DE45" i="15"/>
  <c r="DE46" i="15"/>
  <c r="DE47" i="15"/>
  <c r="DE68" i="15"/>
  <c r="DE48" i="15"/>
  <c r="DE49" i="15"/>
  <c r="DE50" i="15"/>
  <c r="DE51" i="15"/>
  <c r="DE54" i="15"/>
  <c r="DE55" i="15"/>
  <c r="DE57" i="15"/>
  <c r="DE58" i="15"/>
  <c r="DE59" i="15"/>
  <c r="DE60" i="15"/>
  <c r="DE62" i="15"/>
  <c r="DE63" i="15"/>
  <c r="DE64" i="15"/>
  <c r="DE65" i="15"/>
  <c r="DE66" i="15"/>
  <c r="DE73" i="15"/>
  <c r="DE67" i="15"/>
  <c r="DE69" i="15"/>
  <c r="DE71" i="15"/>
  <c r="DE105" i="15"/>
  <c r="DE72" i="15"/>
  <c r="DE75" i="15"/>
  <c r="DE76" i="15"/>
  <c r="DE78" i="15"/>
  <c r="DE79" i="15"/>
  <c r="DE80" i="15"/>
  <c r="DE81" i="15"/>
  <c r="DE82" i="15"/>
  <c r="DE83" i="15"/>
  <c r="DE84" i="15"/>
  <c r="DE85" i="15"/>
  <c r="DE86" i="15"/>
  <c r="DE87" i="15"/>
  <c r="DE100" i="15"/>
  <c r="DE92" i="15"/>
  <c r="DE93" i="15"/>
  <c r="DE96" i="15"/>
  <c r="DE103" i="15"/>
  <c r="DE97" i="15"/>
  <c r="DE112" i="15"/>
  <c r="DE98" i="15"/>
  <c r="DE101" i="15"/>
  <c r="DE102" i="15"/>
  <c r="DE104" i="15"/>
  <c r="DE106" i="15"/>
  <c r="DE109" i="15"/>
  <c r="DE110" i="15"/>
  <c r="DE3" i="15"/>
  <c r="DK88" i="15"/>
  <c r="DK61" i="15"/>
  <c r="DK4" i="15"/>
  <c r="DK5" i="15"/>
  <c r="DK6" i="15"/>
  <c r="DK108" i="15"/>
  <c r="DK7" i="15"/>
  <c r="DK8" i="15"/>
  <c r="DK9" i="15"/>
  <c r="DK10" i="15"/>
  <c r="DK11" i="15"/>
  <c r="DK13" i="15"/>
  <c r="DK14" i="15"/>
  <c r="DK15" i="15"/>
  <c r="DK95" i="15"/>
  <c r="DK17" i="15"/>
  <c r="DK18" i="15"/>
  <c r="DK23" i="15"/>
  <c r="DK24" i="15"/>
  <c r="DK25" i="15"/>
  <c r="DK52" i="15"/>
  <c r="DK31" i="15"/>
  <c r="DK26" i="15"/>
  <c r="DK27" i="15"/>
  <c r="DK94" i="15"/>
  <c r="DK38" i="15"/>
  <c r="DK28" i="15"/>
  <c r="DK29" i="15"/>
  <c r="DK30" i="15"/>
  <c r="DK32" i="15"/>
  <c r="DK33" i="15"/>
  <c r="DK34" i="15"/>
  <c r="DK35" i="15"/>
  <c r="DK36" i="15"/>
  <c r="DK37" i="15"/>
  <c r="DK39" i="15"/>
  <c r="DK40" i="15"/>
  <c r="DK41" i="15"/>
  <c r="DK44" i="15"/>
  <c r="DK89" i="15"/>
  <c r="DK45" i="15"/>
  <c r="DK47" i="15"/>
  <c r="DK68" i="15"/>
  <c r="DK48" i="15"/>
  <c r="DK49" i="15"/>
  <c r="DK50" i="15"/>
  <c r="DK53" i="15"/>
  <c r="DK54" i="15"/>
  <c r="DK57" i="15"/>
  <c r="DK58" i="15"/>
  <c r="DK59" i="15"/>
  <c r="DK60" i="15"/>
  <c r="DK62" i="15"/>
  <c r="DK63" i="15"/>
  <c r="DK64" i="15"/>
  <c r="DK65" i="15"/>
  <c r="DK66" i="15"/>
  <c r="DK67" i="15"/>
  <c r="DK71" i="15"/>
  <c r="DK105" i="15"/>
  <c r="DK72" i="15"/>
  <c r="DK74" i="15"/>
  <c r="DK75" i="15"/>
  <c r="DK77" i="15"/>
  <c r="DK79" i="15"/>
  <c r="DK80" i="15"/>
  <c r="DK81" i="15"/>
  <c r="DK82" i="15"/>
  <c r="DK84" i="15"/>
  <c r="DK85" i="15"/>
  <c r="DK87" i="15"/>
  <c r="DK100" i="15"/>
  <c r="DK91" i="15"/>
  <c r="DK92" i="15"/>
  <c r="DK93" i="15"/>
  <c r="DK96" i="15"/>
  <c r="DK97" i="15"/>
  <c r="DK112" i="15"/>
  <c r="DK98" i="15"/>
  <c r="DK99" i="15"/>
  <c r="DK101" i="15"/>
  <c r="DK102" i="15"/>
  <c r="DK104" i="15"/>
  <c r="DK106" i="15"/>
  <c r="DK107" i="15"/>
  <c r="DK109" i="15"/>
  <c r="DK110" i="15"/>
  <c r="DK111" i="15"/>
  <c r="DK3" i="15"/>
  <c r="DR88" i="15"/>
  <c r="DR61" i="15"/>
  <c r="DR4" i="15"/>
  <c r="DR5" i="15"/>
  <c r="DR6" i="15"/>
  <c r="DR108" i="15"/>
  <c r="DR7" i="15"/>
  <c r="DR9" i="15"/>
  <c r="DR10" i="15"/>
  <c r="DR12" i="15"/>
  <c r="DR13" i="15"/>
  <c r="DR14" i="15"/>
  <c r="DR15" i="15"/>
  <c r="DR95" i="15"/>
  <c r="DR17" i="15"/>
  <c r="DR18" i="15"/>
  <c r="DR19" i="15"/>
  <c r="DR22" i="15"/>
  <c r="DR23" i="15"/>
  <c r="DR24" i="15"/>
  <c r="DR25" i="15"/>
  <c r="DR52" i="15"/>
  <c r="DR31" i="15"/>
  <c r="DR26" i="15"/>
  <c r="DR27" i="15"/>
  <c r="DR94" i="15"/>
  <c r="DR38" i="15"/>
  <c r="DR28" i="15"/>
  <c r="DR29" i="15"/>
  <c r="DR30" i="15"/>
  <c r="DR32" i="15"/>
  <c r="DR34" i="15"/>
  <c r="DR35" i="15"/>
  <c r="DR36" i="15"/>
  <c r="DR37" i="15"/>
  <c r="DR39" i="15"/>
  <c r="DR40" i="15"/>
  <c r="DR41" i="15"/>
  <c r="DR42" i="15"/>
  <c r="DR43" i="15"/>
  <c r="DR44" i="15"/>
  <c r="DR89" i="15"/>
  <c r="DR45" i="15"/>
  <c r="DR47" i="15"/>
  <c r="DR68" i="15"/>
  <c r="DR49" i="15"/>
  <c r="DR50" i="15"/>
  <c r="DR51" i="15"/>
  <c r="DR53" i="15"/>
  <c r="DR54" i="15"/>
  <c r="DR57" i="15"/>
  <c r="DR58" i="15"/>
  <c r="DR59" i="15"/>
  <c r="DR60" i="15"/>
  <c r="DR63" i="15"/>
  <c r="DR64" i="15"/>
  <c r="DR65" i="15"/>
  <c r="DR66" i="15"/>
  <c r="DR73" i="15"/>
  <c r="DR67" i="15"/>
  <c r="DR69" i="15"/>
  <c r="DR105" i="15"/>
  <c r="DR72" i="15"/>
  <c r="DR74" i="15"/>
  <c r="DR75" i="15"/>
  <c r="DR76" i="15"/>
  <c r="DR77" i="15"/>
  <c r="DR79" i="15"/>
  <c r="DR80" i="15"/>
  <c r="DR81" i="15"/>
  <c r="DR82" i="15"/>
  <c r="DR83" i="15"/>
  <c r="DR84" i="15"/>
  <c r="DR85" i="15"/>
  <c r="DR86" i="15"/>
  <c r="DR87" i="15"/>
  <c r="DR100" i="15"/>
  <c r="DR91" i="15"/>
  <c r="DR92" i="15"/>
  <c r="DR93" i="15"/>
  <c r="DR96" i="15"/>
  <c r="DR103" i="15"/>
  <c r="DR112" i="15"/>
  <c r="DR98" i="15"/>
  <c r="DR99" i="15"/>
  <c r="DR101" i="15"/>
  <c r="DR102" i="15"/>
  <c r="DR104" i="15"/>
  <c r="DR106" i="15"/>
  <c r="DR107" i="15"/>
  <c r="DR109" i="15"/>
  <c r="DR110" i="15"/>
  <c r="DR111" i="15"/>
  <c r="DR3" i="15"/>
  <c r="DY88" i="15"/>
  <c r="DY61" i="15"/>
  <c r="DY4" i="15"/>
  <c r="DY5" i="15"/>
  <c r="DY6" i="15"/>
  <c r="DY108" i="15"/>
  <c r="DY7" i="15"/>
  <c r="DY8" i="15"/>
  <c r="DY9" i="15"/>
  <c r="DY10" i="15"/>
  <c r="DY11" i="15"/>
  <c r="DY12" i="15"/>
  <c r="DY13" i="15"/>
  <c r="DY14" i="15"/>
  <c r="DY15" i="15"/>
  <c r="DY16" i="15"/>
  <c r="DY95" i="15"/>
  <c r="DY90" i="15"/>
  <c r="DY17" i="15"/>
  <c r="DY19" i="15"/>
  <c r="DY23" i="15"/>
  <c r="DY24" i="15"/>
  <c r="DY25" i="15"/>
  <c r="DY52" i="15"/>
  <c r="DY31" i="15"/>
  <c r="DY26" i="15"/>
  <c r="DY27" i="15"/>
  <c r="DY94" i="15"/>
  <c r="DY38" i="15"/>
  <c r="DY28" i="15"/>
  <c r="DY29" i="15"/>
  <c r="DY30" i="15"/>
  <c r="DY32" i="15"/>
  <c r="DY33" i="15"/>
  <c r="DY34" i="15"/>
  <c r="DY35" i="15"/>
  <c r="DY36" i="15"/>
  <c r="DY37" i="15"/>
  <c r="DY39" i="15"/>
  <c r="DY40" i="15"/>
  <c r="DY41" i="15"/>
  <c r="DY42" i="15"/>
  <c r="DY43" i="15"/>
  <c r="DY44" i="15"/>
  <c r="DY89" i="15"/>
  <c r="DY45" i="15"/>
  <c r="DY46" i="15"/>
  <c r="DY47" i="15"/>
  <c r="DY68" i="15"/>
  <c r="DY48" i="15"/>
  <c r="DY49" i="15"/>
  <c r="DY50" i="15"/>
  <c r="DY54" i="15"/>
  <c r="DY55" i="15"/>
  <c r="DY56" i="15"/>
  <c r="DY57" i="15"/>
  <c r="DY58" i="15"/>
  <c r="DY59" i="15"/>
  <c r="DY60" i="15"/>
  <c r="DY62" i="15"/>
  <c r="DY63" i="15"/>
  <c r="DY64" i="15"/>
  <c r="DY65" i="15"/>
  <c r="DY66" i="15"/>
  <c r="DY73" i="15"/>
  <c r="DY69" i="15"/>
  <c r="DY70" i="15"/>
  <c r="DY71" i="15"/>
  <c r="DY105" i="15"/>
  <c r="DY72" i="15"/>
  <c r="DY75" i="15"/>
  <c r="DY76" i="15"/>
  <c r="DY77" i="15"/>
  <c r="DY78" i="15"/>
  <c r="DY79" i="15"/>
  <c r="DY81" i="15"/>
  <c r="DY83" i="15"/>
  <c r="DY85" i="15"/>
  <c r="DY86" i="15"/>
  <c r="DY87" i="15"/>
  <c r="DY100" i="15"/>
  <c r="DY92" i="15"/>
  <c r="DY93" i="15"/>
  <c r="DY96" i="15"/>
  <c r="DY103" i="15"/>
  <c r="DY97" i="15"/>
  <c r="DY112" i="15"/>
  <c r="DY98" i="15"/>
  <c r="DY99" i="15"/>
  <c r="DY101" i="15"/>
  <c r="DY102" i="15"/>
  <c r="DY104" i="15"/>
  <c r="DY106" i="15"/>
  <c r="DY107" i="15"/>
  <c r="DY109" i="15"/>
  <c r="DY110" i="15"/>
  <c r="DY111" i="15"/>
  <c r="DY3" i="15"/>
  <c r="BG88" i="15"/>
  <c r="BG4" i="15"/>
  <c r="BG5" i="15"/>
  <c r="BG6" i="15"/>
  <c r="BG7" i="15"/>
  <c r="BG8" i="15"/>
  <c r="BG9" i="15"/>
  <c r="BG10" i="15"/>
  <c r="BG11" i="15"/>
  <c r="BG12" i="15"/>
  <c r="BG16" i="15"/>
  <c r="BG95" i="15"/>
  <c r="BG90" i="15"/>
  <c r="BG18" i="15"/>
  <c r="BG19" i="15"/>
  <c r="BG22" i="15"/>
  <c r="BG23" i="15"/>
  <c r="BG24" i="15"/>
  <c r="BG25" i="15"/>
  <c r="BG52" i="15"/>
  <c r="BG31" i="15"/>
  <c r="BG26" i="15"/>
  <c r="BG27" i="15"/>
  <c r="BG94" i="15"/>
  <c r="BG38" i="15"/>
  <c r="BG28" i="15"/>
  <c r="BG29" i="15"/>
  <c r="BG32" i="15"/>
  <c r="BG33" i="15"/>
  <c r="BG34" i="15"/>
  <c r="BG35" i="15"/>
  <c r="BG37" i="15"/>
  <c r="BG39" i="15"/>
  <c r="BG41" i="15"/>
  <c r="BG42" i="15"/>
  <c r="BG43" i="15"/>
  <c r="BG44" i="15"/>
  <c r="BG89" i="15"/>
  <c r="BG45" i="15"/>
  <c r="BG46" i="15"/>
  <c r="BG47" i="15"/>
  <c r="BG68" i="15"/>
  <c r="BG49" i="15"/>
  <c r="BG50" i="15"/>
  <c r="BG51" i="15"/>
  <c r="BG53" i="15"/>
  <c r="BG54" i="15"/>
  <c r="BG55" i="15"/>
  <c r="BG56" i="15"/>
  <c r="BG57" i="15"/>
  <c r="BG58" i="15"/>
  <c r="BG59" i="15"/>
  <c r="BG60" i="15"/>
  <c r="BG62" i="15"/>
  <c r="BG63" i="15"/>
  <c r="BG65" i="15"/>
  <c r="BG66" i="15"/>
  <c r="BG67" i="15"/>
  <c r="BG69" i="15"/>
  <c r="BG70" i="15"/>
  <c r="BG71" i="15"/>
  <c r="BG105" i="15"/>
  <c r="BG72" i="15"/>
  <c r="BG74" i="15"/>
  <c r="BG75" i="15"/>
  <c r="BG76" i="15"/>
  <c r="BG77" i="15"/>
  <c r="BG79" i="15"/>
  <c r="BG80" i="15"/>
  <c r="BG81" i="15"/>
  <c r="BG82" i="15"/>
  <c r="BG83" i="15"/>
  <c r="BG84" i="15"/>
  <c r="BG85" i="15"/>
  <c r="BG86" i="15"/>
  <c r="BG87" i="15"/>
  <c r="BG100" i="15"/>
  <c r="BG91" i="15"/>
  <c r="BG92" i="15"/>
  <c r="BG93" i="15"/>
  <c r="BG96" i="15"/>
  <c r="BG97" i="15"/>
  <c r="BG98" i="15"/>
  <c r="BG99" i="15"/>
  <c r="BG101" i="15"/>
  <c r="BG102" i="15"/>
  <c r="BG104" i="15"/>
  <c r="BG106" i="15"/>
  <c r="BG107" i="15"/>
  <c r="BG109" i="15"/>
  <c r="BG110" i="15"/>
  <c r="BG111" i="15"/>
  <c r="BM88" i="15"/>
  <c r="BM61" i="15"/>
  <c r="BM4" i="15"/>
  <c r="BM5" i="15"/>
  <c r="BM6" i="15"/>
  <c r="BM108" i="15"/>
  <c r="BM7" i="15"/>
  <c r="BM8" i="15"/>
  <c r="BM9" i="15"/>
  <c r="BM10" i="15"/>
  <c r="BM11" i="15"/>
  <c r="BM12" i="15"/>
  <c r="BM13" i="15"/>
  <c r="BM16" i="15"/>
  <c r="BM95" i="15"/>
  <c r="BM90" i="15"/>
  <c r="BM17" i="15"/>
  <c r="BM18" i="15"/>
  <c r="BM19" i="15"/>
  <c r="BM22" i="15"/>
  <c r="BM23" i="15"/>
  <c r="BM24" i="15"/>
  <c r="BM25" i="15"/>
  <c r="BM52" i="15"/>
  <c r="BM31" i="15"/>
  <c r="BM26" i="15"/>
  <c r="BM27" i="15"/>
  <c r="BM94" i="15"/>
  <c r="BM28" i="15"/>
  <c r="BM29" i="15"/>
  <c r="BM30" i="15"/>
  <c r="BM32" i="15"/>
  <c r="BM33" i="15"/>
  <c r="BM34" i="15"/>
  <c r="BM35" i="15"/>
  <c r="BM36" i="15"/>
  <c r="BM39" i="15"/>
  <c r="BM42" i="15"/>
  <c r="BM43" i="15"/>
  <c r="BM44" i="15"/>
  <c r="BM89" i="15"/>
  <c r="BM45" i="15"/>
  <c r="BM46" i="15"/>
  <c r="BM47" i="15"/>
  <c r="BM68" i="15"/>
  <c r="BM48" i="15"/>
  <c r="BM49" i="15"/>
  <c r="BM50" i="15"/>
  <c r="BM51" i="15"/>
  <c r="BM53" i="15"/>
  <c r="BM54" i="15"/>
  <c r="BM55" i="15"/>
  <c r="BM56" i="15"/>
  <c r="BM57" i="15"/>
  <c r="BM58" i="15"/>
  <c r="BM59" i="15"/>
  <c r="BM62" i="15"/>
  <c r="BM63" i="15"/>
  <c r="BM64" i="15"/>
  <c r="BM65" i="15"/>
  <c r="BM67" i="15"/>
  <c r="BM70" i="15"/>
  <c r="BM71" i="15"/>
  <c r="BM105" i="15"/>
  <c r="BM72" i="15"/>
  <c r="BM74" i="15"/>
  <c r="BM75" i="15"/>
  <c r="BM76" i="15"/>
  <c r="BM77" i="15"/>
  <c r="BM78" i="15"/>
  <c r="BM79" i="15"/>
  <c r="BM80" i="15"/>
  <c r="BM81" i="15"/>
  <c r="BM82" i="15"/>
  <c r="BM83" i="15"/>
  <c r="BM84" i="15"/>
  <c r="BM85" i="15"/>
  <c r="BM86" i="15"/>
  <c r="BM87" i="15"/>
  <c r="BM100" i="15"/>
  <c r="BM91" i="15"/>
  <c r="BM92" i="15"/>
  <c r="BM93" i="15"/>
  <c r="BM96" i="15"/>
  <c r="BM97" i="15"/>
  <c r="BM98" i="15"/>
  <c r="BM99" i="15"/>
  <c r="BM101" i="15"/>
  <c r="BM102" i="15"/>
  <c r="BM104" i="15"/>
  <c r="BM106" i="15"/>
  <c r="BM107" i="15"/>
  <c r="BM109" i="15"/>
  <c r="BM110" i="15"/>
  <c r="BM111" i="15"/>
  <c r="BS88" i="15"/>
  <c r="BS61" i="15"/>
  <c r="BS4" i="15"/>
  <c r="BS5" i="15"/>
  <c r="BS6" i="15"/>
  <c r="BS108" i="15"/>
  <c r="BS7" i="15"/>
  <c r="BS8" i="15"/>
  <c r="BS9" i="15"/>
  <c r="BS10" i="15"/>
  <c r="BS11" i="15"/>
  <c r="BS12" i="15"/>
  <c r="BS13" i="15"/>
  <c r="BS16" i="15"/>
  <c r="BS95" i="15"/>
  <c r="BS90" i="15"/>
  <c r="BS17" i="15"/>
  <c r="BS18" i="15"/>
  <c r="BS19" i="15"/>
  <c r="BS22" i="15"/>
  <c r="BS23" i="15"/>
  <c r="BS24" i="15"/>
  <c r="BS25" i="15"/>
  <c r="BS52" i="15"/>
  <c r="BS31" i="15"/>
  <c r="BS26" i="15"/>
  <c r="BS27" i="15"/>
  <c r="BS94" i="15"/>
  <c r="BS38" i="15"/>
  <c r="BS28" i="15"/>
  <c r="BS29" i="15"/>
  <c r="BS30" i="15"/>
  <c r="BS32" i="15"/>
  <c r="BS33" i="15"/>
  <c r="BS34" i="15"/>
  <c r="BS35" i="15"/>
  <c r="BS36" i="15"/>
  <c r="BS37" i="15"/>
  <c r="BS39" i="15"/>
  <c r="BS40" i="15"/>
  <c r="BS41" i="15"/>
  <c r="BS42" i="15"/>
  <c r="BS43" i="15"/>
  <c r="BS44" i="15"/>
  <c r="BS89" i="15"/>
  <c r="BS45" i="15"/>
  <c r="BS46" i="15"/>
  <c r="BS68" i="15"/>
  <c r="BS48" i="15"/>
  <c r="BS49" i="15"/>
  <c r="BS50" i="15"/>
  <c r="BS51" i="15"/>
  <c r="BS53" i="15"/>
  <c r="BS54" i="15"/>
  <c r="BS55" i="15"/>
  <c r="BS56" i="15"/>
  <c r="BS57" i="15"/>
  <c r="BS58" i="15"/>
  <c r="BS59" i="15"/>
  <c r="BS62" i="15"/>
  <c r="BS63" i="15"/>
  <c r="BS65" i="15"/>
  <c r="BS67" i="15"/>
  <c r="BS69" i="15"/>
  <c r="BS70" i="15"/>
  <c r="BS71" i="15"/>
  <c r="BS105" i="15"/>
  <c r="BS72" i="15"/>
  <c r="BS74" i="15"/>
  <c r="BS75" i="15"/>
  <c r="BS76" i="15"/>
  <c r="BS77" i="15"/>
  <c r="BS79" i="15"/>
  <c r="BS80" i="15"/>
  <c r="BS82" i="15"/>
  <c r="BS83" i="15"/>
  <c r="BS84" i="15"/>
  <c r="BS86" i="15"/>
  <c r="BS87" i="15"/>
  <c r="BS100" i="15"/>
  <c r="BS91" i="15"/>
  <c r="BS93" i="15"/>
  <c r="BS96" i="15"/>
  <c r="BS97" i="15"/>
  <c r="BS98" i="15"/>
  <c r="BS99" i="15"/>
  <c r="BS101" i="15"/>
  <c r="BS102" i="15"/>
  <c r="BS104" i="15"/>
  <c r="BS106" i="15"/>
  <c r="BS107" i="15"/>
  <c r="BS109" i="15"/>
  <c r="BS110" i="15"/>
  <c r="BS111" i="15"/>
  <c r="BY88" i="15"/>
  <c r="BY4" i="15"/>
  <c r="BY5" i="15"/>
  <c r="BY6" i="15"/>
  <c r="BY108" i="15"/>
  <c r="BY7" i="15"/>
  <c r="BY8" i="15"/>
  <c r="BY9" i="15"/>
  <c r="BY10" i="15"/>
  <c r="BY11" i="15"/>
  <c r="BY13" i="15"/>
  <c r="BY14" i="15"/>
  <c r="BY15" i="15"/>
  <c r="BY16" i="15"/>
  <c r="BY95" i="15"/>
  <c r="BY90" i="15"/>
  <c r="BY17" i="15"/>
  <c r="BY18" i="15"/>
  <c r="BY19" i="15"/>
  <c r="BY22" i="15"/>
  <c r="BY23" i="15"/>
  <c r="BY24" i="15"/>
  <c r="BY25" i="15"/>
  <c r="BY52" i="15"/>
  <c r="BY31" i="15"/>
  <c r="BY26" i="15"/>
  <c r="BY27" i="15"/>
  <c r="BY94" i="15"/>
  <c r="BY28" i="15"/>
  <c r="BY29" i="15"/>
  <c r="BY30" i="15"/>
  <c r="BY32" i="15"/>
  <c r="BY33" i="15"/>
  <c r="BY34" i="15"/>
  <c r="BY36" i="15"/>
  <c r="BY37" i="15"/>
  <c r="BY39" i="15"/>
  <c r="BY41" i="15"/>
  <c r="BY42" i="15"/>
  <c r="BY43" i="15"/>
  <c r="BY89" i="15"/>
  <c r="BY45" i="15"/>
  <c r="BY46" i="15"/>
  <c r="BY68" i="15"/>
  <c r="BY49" i="15"/>
  <c r="BY50" i="15"/>
  <c r="BY51" i="15"/>
  <c r="BY53" i="15"/>
  <c r="BY54" i="15"/>
  <c r="BY55" i="15"/>
  <c r="BY56" i="15"/>
  <c r="BY57" i="15"/>
  <c r="BY58" i="15"/>
  <c r="BY59" i="15"/>
  <c r="BY60" i="15"/>
  <c r="BY62" i="15"/>
  <c r="BY63" i="15"/>
  <c r="BY64" i="15"/>
  <c r="BY65" i="15"/>
  <c r="BY66" i="15"/>
  <c r="BY67" i="15"/>
  <c r="BY69" i="15"/>
  <c r="BY70" i="15"/>
  <c r="BY71" i="15"/>
  <c r="BY105" i="15"/>
  <c r="BY74" i="15"/>
  <c r="BY75" i="15"/>
  <c r="BY76" i="15"/>
  <c r="BY77" i="15"/>
  <c r="BY78" i="15"/>
  <c r="BY79" i="15"/>
  <c r="BY80" i="15"/>
  <c r="BY81" i="15"/>
  <c r="BY82" i="15"/>
  <c r="BY83" i="15"/>
  <c r="BY84" i="15"/>
  <c r="BY86" i="15"/>
  <c r="BY87" i="15"/>
  <c r="BY100" i="15"/>
  <c r="BY91" i="15"/>
  <c r="BY92" i="15"/>
  <c r="BY93" i="15"/>
  <c r="BY96" i="15"/>
  <c r="BY97" i="15"/>
  <c r="BY98" i="15"/>
  <c r="BY99" i="15"/>
  <c r="BY101" i="15"/>
  <c r="BY104" i="15"/>
  <c r="BY106" i="15"/>
  <c r="BY107" i="15"/>
  <c r="BY109" i="15"/>
  <c r="BY110" i="15"/>
  <c r="BY111" i="15"/>
  <c r="CE88" i="15"/>
  <c r="CE4" i="15"/>
  <c r="CE6" i="15"/>
  <c r="CE108" i="15"/>
  <c r="CE7" i="15"/>
  <c r="CE8" i="15"/>
  <c r="CE9" i="15"/>
  <c r="CE10" i="15"/>
  <c r="CE11" i="15"/>
  <c r="CE12" i="15"/>
  <c r="CE13" i="15"/>
  <c r="CE16" i="15"/>
  <c r="CE95" i="15"/>
  <c r="CE90" i="15"/>
  <c r="CE17" i="15"/>
  <c r="CE18" i="15"/>
  <c r="CE19" i="15"/>
  <c r="CE22" i="15"/>
  <c r="CE23" i="15"/>
  <c r="CE24" i="15"/>
  <c r="CE25" i="15"/>
  <c r="CE52" i="15"/>
  <c r="CE31" i="15"/>
  <c r="CE26" i="15"/>
  <c r="CE27" i="15"/>
  <c r="CE94" i="15"/>
  <c r="CE28" i="15"/>
  <c r="CE29" i="15"/>
  <c r="CE30" i="15"/>
  <c r="CE32" i="15"/>
  <c r="CE33" i="15"/>
  <c r="CE34" i="15"/>
  <c r="CE35" i="15"/>
  <c r="CE36" i="15"/>
  <c r="CE37" i="15"/>
  <c r="CE39" i="15"/>
  <c r="CE40" i="15"/>
  <c r="CE42" i="15"/>
  <c r="CE43" i="15"/>
  <c r="CE89" i="15"/>
  <c r="CE45" i="15"/>
  <c r="CE46" i="15"/>
  <c r="CE47" i="15"/>
  <c r="CE68" i="15"/>
  <c r="CE48" i="15"/>
  <c r="CE49" i="15"/>
  <c r="CE50" i="15"/>
  <c r="CE51" i="15"/>
  <c r="CE53" i="15"/>
  <c r="CE54" i="15"/>
  <c r="CE55" i="15"/>
  <c r="CE56" i="15"/>
  <c r="CE57" i="15"/>
  <c r="CE58" i="15"/>
  <c r="CE59" i="15"/>
  <c r="CE62" i="15"/>
  <c r="CE63" i="15"/>
  <c r="CE64" i="15"/>
  <c r="CE65" i="15"/>
  <c r="CE66" i="15"/>
  <c r="CE67" i="15"/>
  <c r="CE69" i="15"/>
  <c r="CE70" i="15"/>
  <c r="CE71" i="15"/>
  <c r="CE105" i="15"/>
  <c r="CE74" i="15"/>
  <c r="CE75" i="15"/>
  <c r="CE76" i="15"/>
  <c r="CE77" i="15"/>
  <c r="CE78" i="15"/>
  <c r="CE79" i="15"/>
  <c r="CE80" i="15"/>
  <c r="CE81" i="15"/>
  <c r="CE82" i="15"/>
  <c r="CE83" i="15"/>
  <c r="CE84" i="15"/>
  <c r="CE85" i="15"/>
  <c r="CE86" i="15"/>
  <c r="CE100" i="15"/>
  <c r="CE91" i="15"/>
  <c r="CE92" i="15"/>
  <c r="CE93" i="15"/>
  <c r="CE96" i="15"/>
  <c r="CE97" i="15"/>
  <c r="CE112" i="15"/>
  <c r="CE99" i="15"/>
  <c r="CE101" i="15"/>
  <c r="CE102" i="15"/>
  <c r="CE104" i="15"/>
  <c r="CE106" i="15"/>
  <c r="CE107" i="15"/>
  <c r="CE109" i="15"/>
  <c r="CE111" i="15"/>
  <c r="CE3" i="15"/>
  <c r="CK88" i="15"/>
  <c r="CK4" i="15"/>
  <c r="CK5" i="15"/>
  <c r="CK6" i="15"/>
  <c r="CK108" i="15"/>
  <c r="CK7" i="15"/>
  <c r="CK8" i="15"/>
  <c r="CK10" i="15"/>
  <c r="CK11" i="15"/>
  <c r="CK12" i="15"/>
  <c r="CK13" i="15"/>
  <c r="CK14" i="15"/>
  <c r="CK16" i="15"/>
  <c r="CK95" i="15"/>
  <c r="CK90" i="15"/>
  <c r="CK17" i="15"/>
  <c r="CK18" i="15"/>
  <c r="CK19" i="15"/>
  <c r="CK22" i="15"/>
  <c r="CK23" i="15"/>
  <c r="CK24" i="15"/>
  <c r="CK25" i="15"/>
  <c r="CK52" i="15"/>
  <c r="CK31" i="15"/>
  <c r="CK26" i="15"/>
  <c r="CK27" i="15"/>
  <c r="CK94" i="15"/>
  <c r="CK38" i="15"/>
  <c r="CK28" i="15"/>
  <c r="CK29" i="15"/>
  <c r="CK32" i="15"/>
  <c r="CK33" i="15"/>
  <c r="CK36" i="15"/>
  <c r="CK37" i="15"/>
  <c r="CK39" i="15"/>
  <c r="CK40" i="15"/>
  <c r="CK41" i="15"/>
  <c r="CK42" i="15"/>
  <c r="CK43" i="15"/>
  <c r="CK44" i="15"/>
  <c r="CK89" i="15"/>
  <c r="CK45" i="15"/>
  <c r="CK46" i="15"/>
  <c r="CK47" i="15"/>
  <c r="CK68" i="15"/>
  <c r="CK48" i="15"/>
  <c r="CK49" i="15"/>
  <c r="CK50" i="15"/>
  <c r="CK51" i="15"/>
  <c r="CK53" i="15"/>
  <c r="CK54" i="15"/>
  <c r="CK55" i="15"/>
  <c r="CK56" i="15"/>
  <c r="CK58" i="15"/>
  <c r="CK59" i="15"/>
  <c r="CK60" i="15"/>
  <c r="CK62" i="15"/>
  <c r="CK63" i="15"/>
  <c r="CK64" i="15"/>
  <c r="CK65" i="15"/>
  <c r="CK66" i="15"/>
  <c r="CK69" i="15"/>
  <c r="CK70" i="15"/>
  <c r="CK71" i="15"/>
  <c r="CK105" i="15"/>
  <c r="CK74" i="15"/>
  <c r="CK75" i="15"/>
  <c r="CK77" i="15"/>
  <c r="CK78" i="15"/>
  <c r="CK80" i="15"/>
  <c r="CK81" i="15"/>
  <c r="CK82" i="15"/>
  <c r="CK83" i="15"/>
  <c r="CK84" i="15"/>
  <c r="CK85" i="15"/>
  <c r="CK86" i="15"/>
  <c r="CK87" i="15"/>
  <c r="CK100" i="15"/>
  <c r="CK91" i="15"/>
  <c r="CK92" i="15"/>
  <c r="CK93" i="15"/>
  <c r="CK96" i="15"/>
  <c r="CK97" i="15"/>
  <c r="CK112" i="15"/>
  <c r="CK98" i="15"/>
  <c r="CK99" i="15"/>
  <c r="CK101" i="15"/>
  <c r="CK102" i="15"/>
  <c r="CK106" i="15"/>
  <c r="CK107" i="15"/>
  <c r="CK109" i="15"/>
  <c r="CK110" i="15"/>
  <c r="CK111" i="15"/>
  <c r="CK3" i="15"/>
  <c r="BE88" i="15"/>
  <c r="BE100" i="15"/>
  <c r="BE91" i="15"/>
  <c r="BE92" i="15"/>
  <c r="BE93" i="15"/>
  <c r="BE96" i="15"/>
  <c r="BE97" i="15"/>
  <c r="BE98" i="15"/>
  <c r="BE99" i="15"/>
  <c r="BE101" i="15"/>
  <c r="BE102" i="15"/>
  <c r="BE104" i="15"/>
  <c r="BE106" i="15"/>
  <c r="BE107" i="15"/>
  <c r="BE109" i="15"/>
  <c r="BE110" i="15"/>
  <c r="BE111" i="15"/>
  <c r="BE60" i="15"/>
  <c r="BE62" i="15"/>
  <c r="BE63" i="15"/>
  <c r="BE65" i="15"/>
  <c r="BE66" i="15"/>
  <c r="BE67" i="15"/>
  <c r="BE69" i="15"/>
  <c r="BE70" i="15"/>
  <c r="BE71" i="15"/>
  <c r="BE105" i="15"/>
  <c r="BE72" i="15"/>
  <c r="BE74" i="15"/>
  <c r="BE75" i="15"/>
  <c r="BE76" i="15"/>
  <c r="BE77" i="15"/>
  <c r="BE79" i="15"/>
  <c r="BE80" i="15"/>
  <c r="BE81" i="15"/>
  <c r="BE82" i="15"/>
  <c r="BE83" i="15"/>
  <c r="BE84" i="15"/>
  <c r="BE85" i="15"/>
  <c r="BE86" i="15"/>
  <c r="BE87" i="15"/>
  <c r="BE20" i="15"/>
  <c r="BE4" i="15"/>
  <c r="BE5" i="15"/>
  <c r="BE6" i="15"/>
  <c r="BE7" i="15"/>
  <c r="BE8" i="15"/>
  <c r="BE9" i="15"/>
  <c r="BE10" i="15"/>
  <c r="BE11" i="15"/>
  <c r="BE12" i="15"/>
  <c r="BE16" i="15"/>
  <c r="BE95" i="15"/>
  <c r="BE90" i="15"/>
  <c r="BE18" i="15"/>
  <c r="BE19" i="15"/>
  <c r="BE22" i="15"/>
  <c r="BE23" i="15"/>
  <c r="BE24" i="15"/>
  <c r="BE25" i="15"/>
  <c r="BE52" i="15"/>
  <c r="BE31" i="15"/>
  <c r="BE26" i="15"/>
  <c r="BE27" i="15"/>
  <c r="BE94" i="15"/>
  <c r="BE38" i="15"/>
  <c r="BE28" i="15"/>
  <c r="BE29" i="15"/>
  <c r="BE32" i="15"/>
  <c r="BE33" i="15"/>
  <c r="BE34" i="15"/>
  <c r="BE35" i="15"/>
  <c r="BE37" i="15"/>
  <c r="BE39" i="15"/>
  <c r="BE41" i="15"/>
  <c r="BE42" i="15"/>
  <c r="BE43" i="15"/>
  <c r="BE44" i="15"/>
  <c r="BE89" i="15"/>
  <c r="BE45" i="15"/>
  <c r="BE46" i="15"/>
  <c r="BE47" i="15"/>
  <c r="BE68" i="15"/>
  <c r="BE49" i="15"/>
  <c r="BE50" i="15"/>
  <c r="BE51" i="15"/>
  <c r="BE53" i="15"/>
  <c r="BE54" i="15"/>
  <c r="BE55" i="15"/>
  <c r="BE56" i="15"/>
  <c r="BE57" i="15"/>
  <c r="BE58" i="15"/>
  <c r="BE59" i="15"/>
  <c r="BE3" i="15"/>
  <c r="BK88" i="15"/>
  <c r="BK100" i="15"/>
  <c r="BK91" i="15"/>
  <c r="BK92" i="15"/>
  <c r="BK93" i="15"/>
  <c r="BK96" i="15"/>
  <c r="BK97" i="15"/>
  <c r="BK98" i="15"/>
  <c r="BK99" i="15"/>
  <c r="BK101" i="15"/>
  <c r="BK102" i="15"/>
  <c r="BK104" i="15"/>
  <c r="BK106" i="15"/>
  <c r="BK107" i="15"/>
  <c r="BK109" i="15"/>
  <c r="BK110" i="15"/>
  <c r="BK111" i="15"/>
  <c r="BK61" i="15"/>
  <c r="BK62" i="15"/>
  <c r="BK63" i="15"/>
  <c r="BK64" i="15"/>
  <c r="BK65" i="15"/>
  <c r="BK67" i="15"/>
  <c r="BK70" i="15"/>
  <c r="BK71" i="15"/>
  <c r="BK105" i="15"/>
  <c r="BK72" i="15"/>
  <c r="BK74" i="15"/>
  <c r="BK75" i="15"/>
  <c r="BK76" i="15"/>
  <c r="BK77" i="15"/>
  <c r="BK78" i="15"/>
  <c r="BK79" i="15"/>
  <c r="BK80" i="15"/>
  <c r="BK81" i="15"/>
  <c r="BK82" i="15"/>
  <c r="BK83" i="15"/>
  <c r="BK84" i="15"/>
  <c r="BK85" i="15"/>
  <c r="BK86" i="15"/>
  <c r="BK87" i="15"/>
  <c r="BK20" i="15"/>
  <c r="BK4" i="15"/>
  <c r="BK5" i="15"/>
  <c r="BK6" i="15"/>
  <c r="BK108" i="15"/>
  <c r="BK7" i="15"/>
  <c r="BK8" i="15"/>
  <c r="BK9" i="15"/>
  <c r="BK10" i="15"/>
  <c r="BK11" i="15"/>
  <c r="BK12" i="15"/>
  <c r="BK16" i="15"/>
  <c r="BK95" i="15"/>
  <c r="BK90" i="15"/>
  <c r="BK17" i="15"/>
  <c r="BK18" i="15"/>
  <c r="BK19" i="15"/>
  <c r="BK22" i="15"/>
  <c r="BK23" i="15"/>
  <c r="BK24" i="15"/>
  <c r="BK25" i="15"/>
  <c r="BK52" i="15"/>
  <c r="BK31" i="15"/>
  <c r="BK26" i="15"/>
  <c r="BK27" i="15"/>
  <c r="BK94" i="15"/>
  <c r="BK28" i="15"/>
  <c r="BK29" i="15"/>
  <c r="BK30" i="15"/>
  <c r="BK32" i="15"/>
  <c r="BK33" i="15"/>
  <c r="BK34" i="15"/>
  <c r="BK35" i="15"/>
  <c r="BK39" i="15"/>
  <c r="BK41" i="15"/>
  <c r="BK42" i="15"/>
  <c r="BK43" i="15"/>
  <c r="BK44" i="15"/>
  <c r="BK89" i="15"/>
  <c r="BK45" i="15"/>
  <c r="BK46" i="15"/>
  <c r="BK47" i="15"/>
  <c r="BK68" i="15"/>
  <c r="BK48" i="15"/>
  <c r="BK49" i="15"/>
  <c r="BK50" i="15"/>
  <c r="BK53" i="15"/>
  <c r="BK54" i="15"/>
  <c r="BK55" i="15"/>
  <c r="BK56" i="15"/>
  <c r="BK57" i="15"/>
  <c r="BK58" i="15"/>
  <c r="BK59" i="15"/>
  <c r="BQ88" i="15"/>
  <c r="BQ61" i="15"/>
  <c r="BQ4" i="15"/>
  <c r="BQ5" i="15"/>
  <c r="BQ6" i="15"/>
  <c r="BQ108" i="15"/>
  <c r="BQ7" i="15"/>
  <c r="BQ8" i="15"/>
  <c r="BQ9" i="15"/>
  <c r="BQ10" i="15"/>
  <c r="BQ11" i="15"/>
  <c r="BQ12" i="15"/>
  <c r="BQ13" i="15"/>
  <c r="BQ16" i="15"/>
  <c r="BQ95" i="15"/>
  <c r="BQ90" i="15"/>
  <c r="BQ17" i="15"/>
  <c r="BQ18" i="15"/>
  <c r="BQ19" i="15"/>
  <c r="BQ22" i="15"/>
  <c r="BQ23" i="15"/>
  <c r="BQ24" i="15"/>
  <c r="BQ25" i="15"/>
  <c r="BQ52" i="15"/>
  <c r="BQ31" i="15"/>
  <c r="BQ26" i="15"/>
  <c r="BQ27" i="15"/>
  <c r="BQ38" i="15"/>
  <c r="BQ28" i="15"/>
  <c r="BQ29" i="15"/>
  <c r="BQ30" i="15"/>
  <c r="BQ32" i="15"/>
  <c r="BQ33" i="15"/>
  <c r="BQ34" i="15"/>
  <c r="BQ35" i="15"/>
  <c r="BQ36" i="15"/>
  <c r="BQ37" i="15"/>
  <c r="BQ39" i="15"/>
  <c r="BQ40" i="15"/>
  <c r="BQ41" i="15"/>
  <c r="BQ42" i="15"/>
  <c r="BQ43" i="15"/>
  <c r="BQ44" i="15"/>
  <c r="BQ89" i="15"/>
  <c r="BQ45" i="15"/>
  <c r="BQ46" i="15"/>
  <c r="BQ68" i="15"/>
  <c r="BQ49" i="15"/>
  <c r="BQ50" i="15"/>
  <c r="BQ51" i="15"/>
  <c r="BQ53" i="15"/>
  <c r="BQ54" i="15"/>
  <c r="BQ55" i="15"/>
  <c r="BQ56" i="15"/>
  <c r="BQ57" i="15"/>
  <c r="BQ58" i="15"/>
  <c r="BQ59" i="15"/>
  <c r="BQ62" i="15"/>
  <c r="BQ63" i="15"/>
  <c r="BQ65" i="15"/>
  <c r="BQ67" i="15"/>
  <c r="BQ69" i="15"/>
  <c r="BQ70" i="15"/>
  <c r="BQ71" i="15"/>
  <c r="BQ105" i="15"/>
  <c r="BQ72" i="15"/>
  <c r="BQ74" i="15"/>
  <c r="BQ75" i="15"/>
  <c r="BQ76" i="15"/>
  <c r="BQ77" i="15"/>
  <c r="BQ78" i="15"/>
  <c r="BQ79" i="15"/>
  <c r="BQ80" i="15"/>
  <c r="BQ82" i="15"/>
  <c r="BQ83" i="15"/>
  <c r="BQ84" i="15"/>
  <c r="BQ86" i="15"/>
  <c r="BQ87" i="15"/>
  <c r="BQ100" i="15"/>
  <c r="BQ91" i="15"/>
  <c r="BQ93" i="15"/>
  <c r="BQ96" i="15"/>
  <c r="BQ97" i="15"/>
  <c r="BQ98" i="15"/>
  <c r="BQ99" i="15"/>
  <c r="BQ101" i="15"/>
  <c r="BQ102" i="15"/>
  <c r="BQ104" i="15"/>
  <c r="BQ106" i="15"/>
  <c r="BQ107" i="15"/>
  <c r="BQ109" i="15"/>
  <c r="BQ110" i="15"/>
  <c r="BQ111" i="15"/>
  <c r="BW88" i="15"/>
  <c r="BW4" i="15"/>
  <c r="BW5" i="15"/>
  <c r="BW6" i="15"/>
  <c r="BW108" i="15"/>
  <c r="BW7" i="15"/>
  <c r="BW8" i="15"/>
  <c r="BW9" i="15"/>
  <c r="BW10" i="15"/>
  <c r="BW11" i="15"/>
  <c r="BW13" i="15"/>
  <c r="BW14" i="15"/>
  <c r="BW15" i="15"/>
  <c r="BW16" i="15"/>
  <c r="BW95" i="15"/>
  <c r="BW90" i="15"/>
  <c r="BW17" i="15"/>
  <c r="BW18" i="15"/>
  <c r="BW19" i="15"/>
  <c r="BW22" i="15"/>
  <c r="BW23" i="15"/>
  <c r="BW24" i="15"/>
  <c r="BW25" i="15"/>
  <c r="BW52" i="15"/>
  <c r="BW31" i="15"/>
  <c r="BW26" i="15"/>
  <c r="BW27" i="15"/>
  <c r="BW94" i="15"/>
  <c r="BW28" i="15"/>
  <c r="BW29" i="15"/>
  <c r="BW32" i="15"/>
  <c r="BW33" i="15"/>
  <c r="BW34" i="15"/>
  <c r="BW36" i="15"/>
  <c r="BW37" i="15"/>
  <c r="BW39" i="15"/>
  <c r="BW41" i="15"/>
  <c r="BW42" i="15"/>
  <c r="BW43" i="15"/>
  <c r="BW89" i="15"/>
  <c r="BW45" i="15"/>
  <c r="BW46" i="15"/>
  <c r="BW68" i="15"/>
  <c r="BW49" i="15"/>
  <c r="BW50" i="15"/>
  <c r="BW51" i="15"/>
  <c r="BW53" i="15"/>
  <c r="BW54" i="15"/>
  <c r="BW55" i="15"/>
  <c r="BW56" i="15"/>
  <c r="BW57" i="15"/>
  <c r="BW58" i="15"/>
  <c r="BW59" i="15"/>
  <c r="BW60" i="15"/>
  <c r="BW62" i="15"/>
  <c r="BW63" i="15"/>
  <c r="BW64" i="15"/>
  <c r="BW65" i="15"/>
  <c r="BW66" i="15"/>
  <c r="BW67" i="15"/>
  <c r="BW69" i="15"/>
  <c r="BW70" i="15"/>
  <c r="BW71" i="15"/>
  <c r="BW105" i="15"/>
  <c r="BW74" i="15"/>
  <c r="BW75" i="15"/>
  <c r="BW76" i="15"/>
  <c r="BW77" i="15"/>
  <c r="BW78" i="15"/>
  <c r="BW79" i="15"/>
  <c r="BW80" i="15"/>
  <c r="BW81" i="15"/>
  <c r="BW82" i="15"/>
  <c r="BW83" i="15"/>
  <c r="BW84" i="15"/>
  <c r="BW85" i="15"/>
  <c r="BW86" i="15"/>
  <c r="BW87" i="15"/>
  <c r="BW100" i="15"/>
  <c r="BW91" i="15"/>
  <c r="BW92" i="15"/>
  <c r="BW93" i="15"/>
  <c r="BW96" i="15"/>
  <c r="BW97" i="15"/>
  <c r="BW98" i="15"/>
  <c r="BW99" i="15"/>
  <c r="BW101" i="15"/>
  <c r="BW104" i="15"/>
  <c r="BW106" i="15"/>
  <c r="BW107" i="15"/>
  <c r="BW109" i="15"/>
  <c r="BW110" i="15"/>
  <c r="BW111" i="15"/>
  <c r="CC88" i="15"/>
  <c r="CC4" i="15"/>
  <c r="CC6" i="15"/>
  <c r="CC108" i="15"/>
  <c r="CC7" i="15"/>
  <c r="CC8" i="15"/>
  <c r="CC9" i="15"/>
  <c r="CC10" i="15"/>
  <c r="CC11" i="15"/>
  <c r="CC12" i="15"/>
  <c r="CC13" i="15"/>
  <c r="CC16" i="15"/>
  <c r="CC95" i="15"/>
  <c r="CC90" i="15"/>
  <c r="CC17" i="15"/>
  <c r="CC18" i="15"/>
  <c r="CC19" i="15"/>
  <c r="CC22" i="15"/>
  <c r="CC23" i="15"/>
  <c r="CC24" i="15"/>
  <c r="CC25" i="15"/>
  <c r="CC52" i="15"/>
  <c r="CC31" i="15"/>
  <c r="CC26" i="15"/>
  <c r="CC27" i="15"/>
  <c r="CC94" i="15"/>
  <c r="CC28" i="15"/>
  <c r="CC29" i="15"/>
  <c r="CC30" i="15"/>
  <c r="CC32" i="15"/>
  <c r="CC33" i="15"/>
  <c r="CC34" i="15"/>
  <c r="CC35" i="15"/>
  <c r="CC36" i="15"/>
  <c r="CC37" i="15"/>
  <c r="CC39" i="15"/>
  <c r="CC40" i="15"/>
  <c r="CC42" i="15"/>
  <c r="CC43" i="15"/>
  <c r="CC89" i="15"/>
  <c r="CC45" i="15"/>
  <c r="CC46" i="15"/>
  <c r="CC47" i="15"/>
  <c r="CC68" i="15"/>
  <c r="CC48" i="15"/>
  <c r="CC49" i="15"/>
  <c r="CC50" i="15"/>
  <c r="CC51" i="15"/>
  <c r="CC53" i="15"/>
  <c r="CC54" i="15"/>
  <c r="CC55" i="15"/>
  <c r="CC56" i="15"/>
  <c r="CC57" i="15"/>
  <c r="CC58" i="15"/>
  <c r="CC59" i="15"/>
  <c r="CC62" i="15"/>
  <c r="CC63" i="15"/>
  <c r="CC64" i="15"/>
  <c r="CC65" i="15"/>
  <c r="CC66" i="15"/>
  <c r="CC67" i="15"/>
  <c r="CC69" i="15"/>
  <c r="CC70" i="15"/>
  <c r="CC71" i="15"/>
  <c r="CC105" i="15"/>
  <c r="CC72" i="15"/>
  <c r="CC74" i="15"/>
  <c r="CC75" i="15"/>
  <c r="CC76" i="15"/>
  <c r="CC77" i="15"/>
  <c r="CC78" i="15"/>
  <c r="CC79" i="15"/>
  <c r="CC80" i="15"/>
  <c r="CC81" i="15"/>
  <c r="CC82" i="15"/>
  <c r="CC83" i="15"/>
  <c r="CC84" i="15"/>
  <c r="CC85" i="15"/>
  <c r="CC86" i="15"/>
  <c r="CC100" i="15"/>
  <c r="CC91" i="15"/>
  <c r="CC92" i="15"/>
  <c r="CC93" i="15"/>
  <c r="CC96" i="15"/>
  <c r="CC97" i="15"/>
  <c r="CC99" i="15"/>
  <c r="CC101" i="15"/>
  <c r="CC102" i="15"/>
  <c r="CC104" i="15"/>
  <c r="CC106" i="15"/>
  <c r="CC107" i="15"/>
  <c r="CC109" i="15"/>
  <c r="CC111" i="15"/>
  <c r="CC3" i="15"/>
  <c r="CI88" i="15"/>
  <c r="CI4" i="15"/>
  <c r="CI5" i="15"/>
  <c r="CI6" i="15"/>
  <c r="CI108" i="15"/>
  <c r="CI7" i="15"/>
  <c r="CI8" i="15"/>
  <c r="CI10" i="15"/>
  <c r="CI11" i="15"/>
  <c r="CI12" i="15"/>
  <c r="CI13" i="15"/>
  <c r="CI14" i="15"/>
  <c r="CI16" i="15"/>
  <c r="CI95" i="15"/>
  <c r="CI90" i="15"/>
  <c r="CI17" i="15"/>
  <c r="CI18" i="15"/>
  <c r="CI19" i="15"/>
  <c r="CI22" i="15"/>
  <c r="CI23" i="15"/>
  <c r="CI24" i="15"/>
  <c r="CI25" i="15"/>
  <c r="CI52" i="15"/>
  <c r="CI31" i="15"/>
  <c r="CI26" i="15"/>
  <c r="CI27" i="15"/>
  <c r="CI94" i="15"/>
  <c r="CI38" i="15"/>
  <c r="CI28" i="15"/>
  <c r="CI29" i="15"/>
  <c r="CI32" i="15"/>
  <c r="CI33" i="15"/>
  <c r="CI35" i="15"/>
  <c r="CI36" i="15"/>
  <c r="CI37" i="15"/>
  <c r="CI39" i="15"/>
  <c r="CI40" i="15"/>
  <c r="CI41" i="15"/>
  <c r="CI42" i="15"/>
  <c r="CI43" i="15"/>
  <c r="CI44" i="15"/>
  <c r="CI89" i="15"/>
  <c r="CI45" i="15"/>
  <c r="CI46" i="15"/>
  <c r="CI47" i="15"/>
  <c r="CI68" i="15"/>
  <c r="CI48" i="15"/>
  <c r="CI49" i="15"/>
  <c r="CI50" i="15"/>
  <c r="CI51" i="15"/>
  <c r="CI53" i="15"/>
  <c r="CI54" i="15"/>
  <c r="CI55" i="15"/>
  <c r="CI57" i="15"/>
  <c r="CI58" i="15"/>
  <c r="CI59" i="15"/>
  <c r="CI60" i="15"/>
  <c r="CI62" i="15"/>
  <c r="CI63" i="15"/>
  <c r="CI64" i="15"/>
  <c r="CI65" i="15"/>
  <c r="CI66" i="15"/>
  <c r="CI69" i="15"/>
  <c r="CI70" i="15"/>
  <c r="CI71" i="15"/>
  <c r="CI105" i="15"/>
  <c r="CI74" i="15"/>
  <c r="CI75" i="15"/>
  <c r="CI76" i="15"/>
  <c r="CI77" i="15"/>
  <c r="CI78" i="15"/>
  <c r="CI79" i="15"/>
  <c r="CI80" i="15"/>
  <c r="CI81" i="15"/>
  <c r="CI82" i="15"/>
  <c r="CI83" i="15"/>
  <c r="CI85" i="15"/>
  <c r="CI86" i="15"/>
  <c r="CI87" i="15"/>
  <c r="CI100" i="15"/>
  <c r="CI91" i="15"/>
  <c r="CI92" i="15"/>
  <c r="CI93" i="15"/>
  <c r="CI96" i="15"/>
  <c r="CI97" i="15"/>
  <c r="CI112" i="15"/>
  <c r="CI98" i="15"/>
  <c r="CI99" i="15"/>
  <c r="CI102" i="15"/>
  <c r="CI106" i="15"/>
  <c r="CI107" i="15"/>
  <c r="CI109" i="15"/>
  <c r="CI110" i="15"/>
  <c r="CI111" i="15"/>
  <c r="CI3" i="15"/>
  <c r="R88" i="15"/>
  <c r="Y88" i="15"/>
  <c r="Y61" i="15"/>
  <c r="Y4" i="15"/>
  <c r="Y5" i="15"/>
  <c r="Y6" i="15"/>
  <c r="Y108" i="15"/>
  <c r="Y7" i="15"/>
  <c r="Y9" i="15"/>
  <c r="Y10" i="15"/>
  <c r="Y11" i="15"/>
  <c r="Y12" i="15"/>
  <c r="Y13" i="15"/>
  <c r="Y14" i="15"/>
  <c r="Y15" i="15"/>
  <c r="Y95" i="15"/>
  <c r="Y18" i="15"/>
  <c r="Y19" i="15"/>
  <c r="Y22" i="15"/>
  <c r="Y23" i="15"/>
  <c r="Y24" i="15"/>
  <c r="Y25" i="15"/>
  <c r="Y52" i="15"/>
  <c r="Y31" i="15"/>
  <c r="Y26" i="15"/>
  <c r="Y27" i="15"/>
  <c r="Y94" i="15"/>
  <c r="Y38" i="15"/>
  <c r="Y28" i="15"/>
  <c r="Y29" i="15"/>
  <c r="Y30" i="15"/>
  <c r="Y34" i="15"/>
  <c r="Y35" i="15"/>
  <c r="Y36" i="15"/>
  <c r="Y39" i="15"/>
  <c r="Y40" i="15"/>
  <c r="Y41" i="15"/>
  <c r="Y42" i="15"/>
  <c r="Y43" i="15"/>
  <c r="Y44" i="15"/>
  <c r="Y89" i="15"/>
  <c r="Y45" i="15"/>
  <c r="Y46" i="15"/>
  <c r="Y47" i="15"/>
  <c r="Y49" i="15"/>
  <c r="Y50" i="15"/>
  <c r="Y54" i="15"/>
  <c r="Y55" i="15"/>
  <c r="Y56" i="15"/>
  <c r="Y57" i="15"/>
  <c r="Y58" i="15"/>
  <c r="Y60" i="15"/>
  <c r="Y62" i="15"/>
  <c r="Y63" i="15"/>
  <c r="Y67" i="15"/>
  <c r="Y69" i="15"/>
  <c r="Y70" i="15"/>
  <c r="Y105" i="15"/>
  <c r="Y74" i="15"/>
  <c r="Y77" i="15"/>
  <c r="Y78" i="15"/>
  <c r="Y79" i="15"/>
  <c r="Y80" i="15"/>
  <c r="Y81" i="15"/>
  <c r="Y84" i="15"/>
  <c r="Y86" i="15"/>
  <c r="Y87" i="15"/>
  <c r="Y100" i="15"/>
  <c r="Y91" i="15"/>
  <c r="Y92" i="15"/>
  <c r="Y93" i="15"/>
  <c r="Y96" i="15"/>
  <c r="Y97" i="15"/>
  <c r="Y99" i="15"/>
  <c r="Y101" i="15"/>
  <c r="Y102" i="15"/>
  <c r="Y106" i="15"/>
  <c r="Y107" i="15"/>
  <c r="Y110" i="15"/>
  <c r="Y111" i="15"/>
  <c r="AF88" i="15"/>
  <c r="AF61" i="15"/>
  <c r="AF5" i="15"/>
  <c r="AF6" i="15"/>
  <c r="AF108" i="15"/>
  <c r="AF7" i="15"/>
  <c r="AF9" i="15"/>
  <c r="AF10" i="15"/>
  <c r="AF11" i="15"/>
  <c r="AF12" i="15"/>
  <c r="AF15" i="15"/>
  <c r="AF16" i="15"/>
  <c r="AF95" i="15"/>
  <c r="AF90" i="15"/>
  <c r="AF17" i="15"/>
  <c r="AF18" i="15"/>
  <c r="AF22" i="15"/>
  <c r="AF23" i="15"/>
  <c r="AF24" i="15"/>
  <c r="AF25" i="15"/>
  <c r="AF52" i="15"/>
  <c r="AF31" i="15"/>
  <c r="AF94" i="15"/>
  <c r="AF38" i="15"/>
  <c r="AF28" i="15"/>
  <c r="AF29" i="15"/>
  <c r="AF30" i="15"/>
  <c r="AF34" i="15"/>
  <c r="AF35" i="15"/>
  <c r="AF36" i="15"/>
  <c r="AF37" i="15"/>
  <c r="AF39" i="15"/>
  <c r="AF40" i="15"/>
  <c r="AF41" i="15"/>
  <c r="AF43" i="15"/>
  <c r="AF44" i="15"/>
  <c r="AF89" i="15"/>
  <c r="AF45" i="15"/>
  <c r="AF46" i="15"/>
  <c r="AF68" i="15"/>
  <c r="AF48" i="15"/>
  <c r="AF49" i="15"/>
  <c r="AF50" i="15"/>
  <c r="AF51" i="15"/>
  <c r="AF53" i="15"/>
  <c r="AF54" i="15"/>
  <c r="AF55" i="15"/>
  <c r="AF56" i="15"/>
  <c r="AF57" i="15"/>
  <c r="AF58" i="15"/>
  <c r="AF62" i="15"/>
  <c r="AF63" i="15"/>
  <c r="AF66" i="15"/>
  <c r="AF67" i="15"/>
  <c r="AF69" i="15"/>
  <c r="AF70" i="15"/>
  <c r="AF105" i="15"/>
  <c r="AF72" i="15"/>
  <c r="AF75" i="15"/>
  <c r="AF79" i="15"/>
  <c r="AF80" i="15"/>
  <c r="AF84" i="15"/>
  <c r="AF86" i="15"/>
  <c r="AF87" i="15"/>
  <c r="AF100" i="15"/>
  <c r="AF91" i="15"/>
  <c r="AF92" i="15"/>
  <c r="AF93" i="15"/>
  <c r="AF96" i="15"/>
  <c r="AF97" i="15"/>
  <c r="AF112" i="15"/>
  <c r="AF98" i="15"/>
  <c r="AF101" i="15"/>
  <c r="AF102" i="15"/>
  <c r="AF104" i="15"/>
  <c r="AF107" i="15"/>
  <c r="AF111" i="15"/>
  <c r="AF64" i="15"/>
  <c r="AM88" i="15"/>
  <c r="AM61" i="15"/>
  <c r="AM5" i="15"/>
  <c r="AM6" i="15"/>
  <c r="AM108" i="15"/>
  <c r="AM7" i="15"/>
  <c r="AM8" i="15"/>
  <c r="AM9" i="15"/>
  <c r="AM10" i="15"/>
  <c r="AM11" i="15"/>
  <c r="AM12" i="15"/>
  <c r="AM13" i="15"/>
  <c r="AM14" i="15"/>
  <c r="AM15" i="15"/>
  <c r="AM16" i="15"/>
  <c r="AM95" i="15"/>
  <c r="AM17" i="15"/>
  <c r="AM18" i="15"/>
  <c r="AM22" i="15"/>
  <c r="AM23" i="15"/>
  <c r="AM24" i="15"/>
  <c r="AM25" i="15"/>
  <c r="AM52" i="15"/>
  <c r="AM31" i="15"/>
  <c r="AM26" i="15"/>
  <c r="AM27" i="15"/>
  <c r="AM94" i="15"/>
  <c r="AM38" i="15"/>
  <c r="AM28" i="15"/>
  <c r="AM29" i="15"/>
  <c r="AM33" i="15"/>
  <c r="AM34" i="15"/>
  <c r="AM35" i="15"/>
  <c r="AM36" i="15"/>
  <c r="AM39" i="15"/>
  <c r="AM40" i="15"/>
  <c r="AM41" i="15"/>
  <c r="AM89" i="15"/>
  <c r="AM45" i="15"/>
  <c r="AM46" i="15"/>
  <c r="AM47" i="15"/>
  <c r="AM48" i="15"/>
  <c r="AM50" i="15"/>
  <c r="AM51" i="15"/>
  <c r="AM53" i="15"/>
  <c r="AM54" i="15"/>
  <c r="AM55" i="15"/>
  <c r="AM56" i="15"/>
  <c r="AM57" i="15"/>
  <c r="AM58" i="15"/>
  <c r="AM59" i="15"/>
  <c r="AM60" i="15"/>
  <c r="AM62" i="15"/>
  <c r="AM65" i="15"/>
  <c r="AM66" i="15"/>
  <c r="AM71" i="15"/>
  <c r="AM105" i="15"/>
  <c r="AM75" i="15"/>
  <c r="AM76" i="15"/>
  <c r="AM78" i="15"/>
  <c r="AM79" i="15"/>
  <c r="AM80" i="15"/>
  <c r="AM81" i="15"/>
  <c r="AM84" i="15"/>
  <c r="AM85" i="15"/>
  <c r="AM86" i="15"/>
  <c r="AM87" i="15"/>
  <c r="AM91" i="15"/>
  <c r="AM92" i="15"/>
  <c r="AM93" i="15"/>
  <c r="AM97" i="15"/>
  <c r="AM98" i="15"/>
  <c r="AM101" i="15"/>
  <c r="AM102" i="15"/>
  <c r="AM104" i="15"/>
  <c r="AM106" i="15"/>
  <c r="AM107" i="15"/>
  <c r="AM109" i="15"/>
  <c r="AM110" i="15"/>
  <c r="AM111" i="15"/>
  <c r="AM3" i="15"/>
  <c r="AM63" i="15"/>
  <c r="AT88" i="15"/>
  <c r="AT61" i="15"/>
  <c r="AT6" i="15"/>
  <c r="AT108" i="15"/>
  <c r="AT7" i="15"/>
  <c r="AT8" i="15"/>
  <c r="AT9" i="15"/>
  <c r="AT11" i="15"/>
  <c r="AT12" i="15"/>
  <c r="AT13" i="15"/>
  <c r="AT14" i="15"/>
  <c r="AT15" i="15"/>
  <c r="AT95" i="15"/>
  <c r="AT90" i="15"/>
  <c r="AT17" i="15"/>
  <c r="AT18" i="15"/>
  <c r="AT19" i="15"/>
  <c r="AT22" i="15"/>
  <c r="AT23" i="15"/>
  <c r="AT24" i="15"/>
  <c r="AT25" i="15"/>
  <c r="AT52" i="15"/>
  <c r="AT26" i="15"/>
  <c r="AT27" i="15"/>
  <c r="AT94" i="15"/>
  <c r="AT38" i="15"/>
  <c r="AT28" i="15"/>
  <c r="AT30" i="15"/>
  <c r="AT34" i="15"/>
  <c r="AT35" i="15"/>
  <c r="AT36" i="15"/>
  <c r="AT37" i="15"/>
  <c r="AT39" i="15"/>
  <c r="AT40" i="15"/>
  <c r="AT43" i="15"/>
  <c r="AT89" i="15"/>
  <c r="AT45" i="15"/>
  <c r="AT47" i="15"/>
  <c r="AT68" i="15"/>
  <c r="AT48" i="15"/>
  <c r="AT50" i="15"/>
  <c r="AT51" i="15"/>
  <c r="AT53" i="15"/>
  <c r="AT54" i="15"/>
  <c r="AT55" i="15"/>
  <c r="AT56" i="15"/>
  <c r="AT57" i="15"/>
  <c r="AT58" i="15"/>
  <c r="AT59" i="15"/>
  <c r="AT62" i="15"/>
  <c r="AT63" i="15"/>
  <c r="AT65" i="15"/>
  <c r="AT66" i="15"/>
  <c r="AT67" i="15"/>
  <c r="AT69" i="15"/>
  <c r="AT70" i="15"/>
  <c r="AT71" i="15"/>
  <c r="AT105" i="15"/>
  <c r="AT72" i="15"/>
  <c r="AT74" i="15"/>
  <c r="AT79" i="15"/>
  <c r="AT80" i="15"/>
  <c r="AT81" i="15"/>
  <c r="AT82" i="15"/>
  <c r="AT84" i="15"/>
  <c r="AT85" i="15"/>
  <c r="AT87" i="15"/>
  <c r="AT100" i="15"/>
  <c r="AT91" i="15"/>
  <c r="AT92" i="15"/>
  <c r="AT93" i="15"/>
  <c r="AT96" i="15"/>
  <c r="AT97" i="15"/>
  <c r="AT99" i="15"/>
  <c r="AT101" i="15"/>
  <c r="AT102" i="15"/>
  <c r="AT104" i="15"/>
  <c r="AT106" i="15"/>
  <c r="AT107" i="15"/>
  <c r="AT109" i="15"/>
  <c r="AT110" i="15"/>
  <c r="AT111" i="15"/>
  <c r="AT3" i="15"/>
  <c r="BA61" i="15"/>
  <c r="BA4" i="15"/>
  <c r="BA6" i="15"/>
  <c r="BA108" i="15"/>
  <c r="BA7" i="15"/>
  <c r="BA9" i="15"/>
  <c r="BA11" i="15"/>
  <c r="BA13" i="15"/>
  <c r="BA14" i="15"/>
  <c r="BA15" i="15"/>
  <c r="BA16" i="15"/>
  <c r="BA95" i="15"/>
  <c r="BA90" i="15"/>
  <c r="BA17" i="15"/>
  <c r="BA18" i="15"/>
  <c r="BA19" i="15"/>
  <c r="BA22" i="15"/>
  <c r="BA24" i="15"/>
  <c r="BA25" i="15"/>
  <c r="BA52" i="15"/>
  <c r="BA31" i="15"/>
  <c r="BA26" i="15"/>
  <c r="BA27" i="15"/>
  <c r="BA38" i="15"/>
  <c r="BA28" i="15"/>
  <c r="BA29" i="15"/>
  <c r="BA30" i="15"/>
  <c r="BA32" i="15"/>
  <c r="BA33" i="15"/>
  <c r="BA34" i="15"/>
  <c r="BA35" i="15"/>
  <c r="BA36" i="15"/>
  <c r="BA37" i="15"/>
  <c r="BA39" i="15"/>
  <c r="BA41" i="15"/>
  <c r="BA42" i="15"/>
  <c r="BA43" i="15"/>
  <c r="BA44" i="15"/>
  <c r="BA89" i="15"/>
  <c r="BA45" i="15"/>
  <c r="BA46" i="15"/>
  <c r="BA47" i="15"/>
  <c r="BA68" i="15"/>
  <c r="BA48" i="15"/>
  <c r="BA53" i="15"/>
  <c r="BA57" i="15"/>
  <c r="BA58" i="15"/>
  <c r="BA59" i="15"/>
  <c r="BA60" i="15"/>
  <c r="BA62" i="15"/>
  <c r="BA63" i="15"/>
  <c r="BA64" i="15"/>
  <c r="BA65" i="15"/>
  <c r="BA66" i="15"/>
  <c r="BA67" i="15"/>
  <c r="BA69" i="15"/>
  <c r="BA70" i="15"/>
  <c r="BA71" i="15"/>
  <c r="BA72" i="15"/>
  <c r="BA75" i="15"/>
  <c r="BA76" i="15"/>
  <c r="BA77" i="15"/>
  <c r="BA78" i="15"/>
  <c r="BA79" i="15"/>
  <c r="BA80" i="15"/>
  <c r="BA81" i="15"/>
  <c r="BA82" i="15"/>
  <c r="BA85" i="15"/>
  <c r="BA86" i="15"/>
  <c r="BA87" i="15"/>
  <c r="BA100" i="15"/>
  <c r="BA91" i="15"/>
  <c r="BA92" i="15"/>
  <c r="BA93" i="15"/>
  <c r="BA96" i="15"/>
  <c r="BA97" i="15"/>
  <c r="BA98" i="15"/>
  <c r="BA99" i="15"/>
  <c r="BA102" i="15"/>
  <c r="BA106" i="15"/>
  <c r="BA107" i="15"/>
  <c r="BA109" i="15"/>
  <c r="BA111" i="15"/>
  <c r="BA3" i="15"/>
  <c r="BA56" i="15"/>
  <c r="AY88" i="15"/>
  <c r="AY61" i="15"/>
  <c r="AY4" i="15"/>
  <c r="AY5" i="15"/>
  <c r="AY6" i="15"/>
  <c r="AY108" i="15"/>
  <c r="AY7" i="15"/>
  <c r="AY8" i="15"/>
  <c r="AY9" i="15"/>
  <c r="AY11" i="15"/>
  <c r="AY13" i="15"/>
  <c r="AY14" i="15"/>
  <c r="AY15" i="15"/>
  <c r="AY16" i="15"/>
  <c r="AY95" i="15"/>
  <c r="AY90" i="15"/>
  <c r="AY17" i="15"/>
  <c r="AY18" i="15"/>
  <c r="AY22" i="15"/>
  <c r="AY24" i="15"/>
  <c r="AY25" i="15"/>
  <c r="AY52" i="15"/>
  <c r="AY26" i="15"/>
  <c r="AY27" i="15"/>
  <c r="AY38" i="15"/>
  <c r="AY28" i="15"/>
  <c r="AY29" i="15"/>
  <c r="AY30" i="15"/>
  <c r="AY32" i="15"/>
  <c r="AY33" i="15"/>
  <c r="AY35" i="15"/>
  <c r="AY36" i="15"/>
  <c r="AY37" i="15"/>
  <c r="AY39" i="15"/>
  <c r="AY41" i="15"/>
  <c r="AY42" i="15"/>
  <c r="AY43" i="15"/>
  <c r="AY44" i="15"/>
  <c r="AY89" i="15"/>
  <c r="AY45" i="15"/>
  <c r="AY46" i="15"/>
  <c r="AY47" i="15"/>
  <c r="AY68" i="15"/>
  <c r="AY48" i="15"/>
  <c r="AY51" i="15"/>
  <c r="AY53" i="15"/>
  <c r="AY56" i="15"/>
  <c r="AY58" i="15"/>
  <c r="AY59" i="15"/>
  <c r="AY60" i="15"/>
  <c r="AY62" i="15"/>
  <c r="AY63" i="15"/>
  <c r="AY64" i="15"/>
  <c r="AY65" i="15"/>
  <c r="AY66" i="15"/>
  <c r="AY67" i="15"/>
  <c r="AY69" i="15"/>
  <c r="AY70" i="15"/>
  <c r="AY71" i="15"/>
  <c r="AY72" i="15"/>
  <c r="AY74" i="15"/>
  <c r="AY75" i="15"/>
  <c r="AY76" i="15"/>
  <c r="AY77" i="15"/>
  <c r="AY78" i="15"/>
  <c r="AY80" i="15"/>
  <c r="AY81" i="15"/>
  <c r="AY82" i="15"/>
  <c r="AY84" i="15"/>
  <c r="AY85" i="15"/>
  <c r="AY86" i="15"/>
  <c r="AY87" i="15"/>
  <c r="AY100" i="15"/>
  <c r="AY91" i="15"/>
  <c r="AY92" i="15"/>
  <c r="AY93" i="15"/>
  <c r="AY96" i="15"/>
  <c r="AY97" i="15"/>
  <c r="AY98" i="15"/>
  <c r="AY101" i="15"/>
  <c r="AY102" i="15"/>
  <c r="AY106" i="15"/>
  <c r="AY107" i="15"/>
  <c r="AY109" i="15"/>
  <c r="AY110" i="15"/>
  <c r="AY111" i="15"/>
  <c r="AY3" i="15"/>
  <c r="R108" i="15"/>
  <c r="R18" i="15"/>
  <c r="R23" i="15"/>
  <c r="R94" i="15"/>
  <c r="R35" i="15"/>
  <c r="R40" i="15"/>
  <c r="R50" i="15"/>
  <c r="R54" i="15"/>
  <c r="R62" i="15"/>
  <c r="R65" i="15"/>
  <c r="R67" i="15"/>
  <c r="R105" i="15"/>
  <c r="R75" i="15"/>
  <c r="R84" i="15"/>
  <c r="R101" i="15"/>
  <c r="R107" i="15"/>
  <c r="R3" i="15"/>
  <c r="R10" i="15"/>
  <c r="R13" i="15"/>
  <c r="R95" i="15"/>
  <c r="R38" i="15"/>
  <c r="R36" i="15"/>
  <c r="R41" i="15"/>
  <c r="R89" i="15"/>
  <c r="R68" i="15"/>
  <c r="R55" i="15"/>
  <c r="R58" i="15"/>
  <c r="R63" i="15"/>
  <c r="R66" i="15"/>
  <c r="R69" i="15"/>
  <c r="R72" i="15"/>
  <c r="R76" i="15"/>
  <c r="R79" i="15"/>
  <c r="R81" i="15"/>
  <c r="R85" i="15"/>
  <c r="R100" i="15"/>
  <c r="R102" i="15"/>
  <c r="R7" i="15"/>
  <c r="R11" i="15"/>
  <c r="R14" i="15"/>
  <c r="R90" i="15"/>
  <c r="R25" i="15"/>
  <c r="R26" i="15"/>
  <c r="R28" i="15"/>
  <c r="R37" i="15"/>
  <c r="R42" i="15"/>
  <c r="R45" i="15"/>
  <c r="R48" i="15"/>
  <c r="R56" i="15"/>
  <c r="R59" i="15"/>
  <c r="R70" i="15"/>
  <c r="R77" i="15"/>
  <c r="R80" i="15"/>
  <c r="R86" i="15"/>
  <c r="R91" i="15"/>
  <c r="R97" i="15"/>
  <c r="R98" i="15"/>
  <c r="R104" i="15"/>
  <c r="R110" i="15"/>
  <c r="R6" i="15"/>
  <c r="R8" i="15"/>
  <c r="R15" i="15"/>
  <c r="R17" i="15"/>
  <c r="R52" i="15"/>
  <c r="R27" i="15"/>
  <c r="R29" i="15"/>
  <c r="R34" i="15"/>
  <c r="R39" i="15"/>
  <c r="R43" i="15"/>
  <c r="R49" i="15"/>
  <c r="R57" i="15"/>
  <c r="R71" i="15"/>
  <c r="R74" i="15"/>
  <c r="R83" i="15"/>
  <c r="R87" i="15"/>
  <c r="R92" i="15"/>
  <c r="R96" i="15"/>
  <c r="R112" i="15"/>
  <c r="R99" i="15"/>
  <c r="R106" i="15"/>
  <c r="M121" i="23"/>
  <c r="L121" i="23"/>
  <c r="K121" i="23"/>
  <c r="J121" i="23"/>
  <c r="I121" i="23"/>
  <c r="H121" i="23"/>
  <c r="G121" i="23"/>
  <c r="F121" i="23"/>
  <c r="E121" i="23"/>
  <c r="D121" i="23"/>
  <c r="C121" i="23"/>
  <c r="B121" i="23"/>
  <c r="M114" i="23"/>
  <c r="L114" i="23"/>
  <c r="K114" i="23"/>
  <c r="J114" i="23"/>
  <c r="I114" i="23"/>
  <c r="H114" i="23"/>
  <c r="G114" i="23"/>
  <c r="F114" i="23"/>
  <c r="E114" i="23"/>
  <c r="D114" i="23"/>
  <c r="C114" i="23"/>
  <c r="B114" i="23"/>
  <c r="M107" i="23"/>
  <c r="L107" i="23"/>
  <c r="K107" i="23"/>
  <c r="J107" i="23"/>
  <c r="I107" i="23"/>
  <c r="H107" i="23"/>
  <c r="G107" i="23"/>
  <c r="F107" i="23"/>
  <c r="E107" i="23"/>
  <c r="D107" i="23"/>
  <c r="C107" i="23"/>
  <c r="B107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M9" i="23"/>
  <c r="L9" i="23"/>
  <c r="K9" i="23"/>
  <c r="J9" i="23"/>
  <c r="I9" i="23"/>
  <c r="H9" i="23"/>
  <c r="G9" i="23"/>
  <c r="F9" i="23"/>
  <c r="E9" i="23"/>
  <c r="D9" i="23"/>
  <c r="C9" i="23"/>
  <c r="B9" i="23"/>
  <c r="M2" i="23"/>
  <c r="L2" i="23"/>
  <c r="K2" i="23"/>
  <c r="K128" i="23" s="1"/>
  <c r="J2" i="23"/>
  <c r="I2" i="23"/>
  <c r="I128" i="23" s="1"/>
  <c r="H2" i="23"/>
  <c r="G2" i="23"/>
  <c r="F2" i="23"/>
  <c r="E2" i="23"/>
  <c r="D2" i="23"/>
  <c r="C2" i="23"/>
  <c r="C128" i="23" s="1"/>
  <c r="B2" i="23"/>
  <c r="M128" i="23" l="1"/>
  <c r="E128" i="23"/>
  <c r="G128" i="23"/>
  <c r="CT115" i="15"/>
  <c r="CT114" i="15"/>
  <c r="CT113" i="15"/>
  <c r="CT21" i="15"/>
  <c r="DA115" i="15"/>
  <c r="DA114" i="15"/>
  <c r="DA113" i="15"/>
  <c r="DA21" i="15"/>
  <c r="DH115" i="15"/>
  <c r="DH114" i="15"/>
  <c r="DH113" i="15"/>
  <c r="DH21" i="15"/>
  <c r="DO115" i="15"/>
  <c r="DO114" i="15"/>
  <c r="DO113" i="15"/>
  <c r="DO21" i="15"/>
  <c r="DV115" i="15"/>
  <c r="DV114" i="15"/>
  <c r="DV113" i="15"/>
  <c r="DV21" i="15"/>
  <c r="EC115" i="15"/>
  <c r="EC114" i="15"/>
  <c r="EC113" i="15"/>
  <c r="EC21" i="15"/>
  <c r="A128" i="23"/>
  <c r="CT88" i="15"/>
  <c r="CT61" i="15"/>
  <c r="CT31" i="15"/>
  <c r="CT52" i="15"/>
  <c r="CT9" i="15"/>
  <c r="CT4" i="15"/>
  <c r="CT5" i="15"/>
  <c r="CT6" i="15"/>
  <c r="CT108" i="15"/>
  <c r="CT7" i="15"/>
  <c r="CT8" i="15"/>
  <c r="CT10" i="15"/>
  <c r="CT11" i="15"/>
  <c r="CT12" i="15"/>
  <c r="CT13" i="15"/>
  <c r="CT14" i="15"/>
  <c r="CT15" i="15"/>
  <c r="CT16" i="15"/>
  <c r="CT95" i="15"/>
  <c r="CT90" i="15"/>
  <c r="CT17" i="15"/>
  <c r="CT18" i="15"/>
  <c r="CT19" i="15"/>
  <c r="CT22" i="15"/>
  <c r="CT23" i="15"/>
  <c r="CT24" i="15"/>
  <c r="CT25" i="15"/>
  <c r="CT26" i="15"/>
  <c r="CT27" i="15"/>
  <c r="CT94" i="15"/>
  <c r="CT38" i="15"/>
  <c r="CT28" i="15"/>
  <c r="CT29" i="15"/>
  <c r="CT30" i="15"/>
  <c r="CT32" i="15"/>
  <c r="CT33" i="15"/>
  <c r="CT34" i="15"/>
  <c r="CT35" i="15"/>
  <c r="CT36" i="15"/>
  <c r="CT37" i="15"/>
  <c r="CT39" i="15"/>
  <c r="CT40" i="15"/>
  <c r="CT41" i="15"/>
  <c r="CT42" i="15"/>
  <c r="CT43" i="15"/>
  <c r="CT44" i="15"/>
  <c r="CT89" i="15"/>
  <c r="CT45" i="15"/>
  <c r="CT46" i="15"/>
  <c r="CT47" i="15"/>
  <c r="CT68" i="15"/>
  <c r="CT48" i="15"/>
  <c r="CT49" i="15"/>
  <c r="CT50" i="15"/>
  <c r="CT51" i="15"/>
  <c r="CT53" i="15"/>
  <c r="CT54" i="15"/>
  <c r="CT55" i="15"/>
  <c r="CT56" i="15"/>
  <c r="CT57" i="15"/>
  <c r="CT58" i="15"/>
  <c r="CT59" i="15"/>
  <c r="CT60" i="15"/>
  <c r="CT62" i="15"/>
  <c r="CT63" i="15"/>
  <c r="CT64" i="15"/>
  <c r="CT65" i="15"/>
  <c r="CT66" i="15"/>
  <c r="CT73" i="15"/>
  <c r="CT67" i="15"/>
  <c r="CT69" i="15"/>
  <c r="CT70" i="15"/>
  <c r="CT71" i="15"/>
  <c r="CT105" i="15"/>
  <c r="CT72" i="15"/>
  <c r="CT74" i="15"/>
  <c r="CT75" i="15"/>
  <c r="CT76" i="15"/>
  <c r="CT77" i="15"/>
  <c r="CT78" i="15"/>
  <c r="CT79" i="15"/>
  <c r="CT80" i="15"/>
  <c r="CT81" i="15"/>
  <c r="CT82" i="15"/>
  <c r="CT83" i="15"/>
  <c r="CT84" i="15"/>
  <c r="CT85" i="15"/>
  <c r="CT86" i="15"/>
  <c r="CT87" i="15"/>
  <c r="CT100" i="15"/>
  <c r="CT91" i="15"/>
  <c r="CT92" i="15"/>
  <c r="CT93" i="15"/>
  <c r="CT96" i="15"/>
  <c r="CT103" i="15"/>
  <c r="CT97" i="15"/>
  <c r="CT112" i="15"/>
  <c r="CT98" i="15"/>
  <c r="CT99" i="15"/>
  <c r="CT101" i="15"/>
  <c r="CT102" i="15"/>
  <c r="CT104" i="15"/>
  <c r="CT106" i="15"/>
  <c r="CT107" i="15"/>
  <c r="CT109" i="15"/>
  <c r="CT110" i="15"/>
  <c r="CT111" i="15"/>
  <c r="CT3" i="15"/>
  <c r="DA88" i="15"/>
  <c r="DA61" i="15"/>
  <c r="DA4" i="15"/>
  <c r="DA5" i="15"/>
  <c r="DA6" i="15"/>
  <c r="DA108" i="15"/>
  <c r="DA7" i="15"/>
  <c r="DA8" i="15"/>
  <c r="DA9" i="15"/>
  <c r="DA10" i="15"/>
  <c r="DA11" i="15"/>
  <c r="DA12" i="15"/>
  <c r="DA13" i="15"/>
  <c r="DA14" i="15"/>
  <c r="DA15" i="15"/>
  <c r="DA16" i="15"/>
  <c r="DA95" i="15"/>
  <c r="DA90" i="15"/>
  <c r="DA17" i="15"/>
  <c r="DA18" i="15"/>
  <c r="DA19" i="15"/>
  <c r="DA22" i="15"/>
  <c r="DA23" i="15"/>
  <c r="DA24" i="15"/>
  <c r="DA25" i="15"/>
  <c r="DA52" i="15"/>
  <c r="DA31" i="15"/>
  <c r="DA26" i="15"/>
  <c r="DA27" i="15"/>
  <c r="DA94" i="15"/>
  <c r="DA38" i="15"/>
  <c r="DA28" i="15"/>
  <c r="DA29" i="15"/>
  <c r="DA30" i="15"/>
  <c r="DA32" i="15"/>
  <c r="DA33" i="15"/>
  <c r="DA34" i="15"/>
  <c r="DA35" i="15"/>
  <c r="DA36" i="15"/>
  <c r="DA37" i="15"/>
  <c r="DA39" i="15"/>
  <c r="DA40" i="15"/>
  <c r="DA41" i="15"/>
  <c r="DA42" i="15"/>
  <c r="DA43" i="15"/>
  <c r="DA44" i="15"/>
  <c r="DA89" i="15"/>
  <c r="DA45" i="15"/>
  <c r="DA46" i="15"/>
  <c r="DA47" i="15"/>
  <c r="DA68" i="15"/>
  <c r="DA48" i="15"/>
  <c r="DA49" i="15"/>
  <c r="DA50" i="15"/>
  <c r="DA51" i="15"/>
  <c r="DA53" i="15"/>
  <c r="DA54" i="15"/>
  <c r="DA55" i="15"/>
  <c r="DA56" i="15"/>
  <c r="DA57" i="15"/>
  <c r="DA58" i="15"/>
  <c r="DA59" i="15"/>
  <c r="DA60" i="15"/>
  <c r="DA62" i="15"/>
  <c r="DA63" i="15"/>
  <c r="DA64" i="15"/>
  <c r="DA65" i="15"/>
  <c r="DA66" i="15"/>
  <c r="DA73" i="15"/>
  <c r="DA67" i="15"/>
  <c r="DA69" i="15"/>
  <c r="DA70" i="15"/>
  <c r="DA71" i="15"/>
  <c r="DA105" i="15"/>
  <c r="DA72" i="15"/>
  <c r="DA74" i="15"/>
  <c r="DA75" i="15"/>
  <c r="DA76" i="15"/>
  <c r="DA77" i="15"/>
  <c r="DA78" i="15"/>
  <c r="DA79" i="15"/>
  <c r="DA80" i="15"/>
  <c r="DA81" i="15"/>
  <c r="DA82" i="15"/>
  <c r="DA83" i="15"/>
  <c r="DA84" i="15"/>
  <c r="DA85" i="15"/>
  <c r="DA86" i="15"/>
  <c r="DA87" i="15"/>
  <c r="DA100" i="15"/>
  <c r="DA91" i="15"/>
  <c r="DA92" i="15"/>
  <c r="DA93" i="15"/>
  <c r="DA96" i="15"/>
  <c r="DA103" i="15"/>
  <c r="DA97" i="15"/>
  <c r="DA112" i="15"/>
  <c r="DA98" i="15"/>
  <c r="DA99" i="15"/>
  <c r="DA101" i="15"/>
  <c r="DA102" i="15"/>
  <c r="DA104" i="15"/>
  <c r="DA106" i="15"/>
  <c r="DA107" i="15"/>
  <c r="DA109" i="15"/>
  <c r="DA110" i="15"/>
  <c r="DA111" i="15"/>
  <c r="DA3" i="15"/>
  <c r="DH88" i="15"/>
  <c r="DH61" i="15"/>
  <c r="DH4" i="15"/>
  <c r="DH5" i="15"/>
  <c r="DH6" i="15"/>
  <c r="DH108" i="15"/>
  <c r="DH7" i="15"/>
  <c r="DH8" i="15"/>
  <c r="DH9" i="15"/>
  <c r="DH10" i="15"/>
  <c r="DH11" i="15"/>
  <c r="DH12" i="15"/>
  <c r="DH13" i="15"/>
  <c r="DH14" i="15"/>
  <c r="DH15" i="15"/>
  <c r="DH16" i="15"/>
  <c r="DH95" i="15"/>
  <c r="DH90" i="15"/>
  <c r="DH17" i="15"/>
  <c r="DH18" i="15"/>
  <c r="DH19" i="15"/>
  <c r="DH22" i="15"/>
  <c r="DH23" i="15"/>
  <c r="DH24" i="15"/>
  <c r="DH25" i="15"/>
  <c r="DH52" i="15"/>
  <c r="DH31" i="15"/>
  <c r="DH26" i="15"/>
  <c r="DH27" i="15"/>
  <c r="DH94" i="15"/>
  <c r="DH38" i="15"/>
  <c r="DH28" i="15"/>
  <c r="DH29" i="15"/>
  <c r="DH30" i="15"/>
  <c r="DH32" i="15"/>
  <c r="DH33" i="15"/>
  <c r="DH34" i="15"/>
  <c r="DH35" i="15"/>
  <c r="DH36" i="15"/>
  <c r="DH37" i="15"/>
  <c r="DH39" i="15"/>
  <c r="DH40" i="15"/>
  <c r="DH41" i="15"/>
  <c r="DH42" i="15"/>
  <c r="DH43" i="15"/>
  <c r="DH44" i="15"/>
  <c r="DH89" i="15"/>
  <c r="DH45" i="15"/>
  <c r="DH46" i="15"/>
  <c r="DH47" i="15"/>
  <c r="DH68" i="15"/>
  <c r="DH48" i="15"/>
  <c r="DH49" i="15"/>
  <c r="DH50" i="15"/>
  <c r="DH51" i="15"/>
  <c r="DH53" i="15"/>
  <c r="DH54" i="15"/>
  <c r="DH55" i="15"/>
  <c r="DH56" i="15"/>
  <c r="DH57" i="15"/>
  <c r="DH58" i="15"/>
  <c r="DH59" i="15"/>
  <c r="DH60" i="15"/>
  <c r="DH62" i="15"/>
  <c r="DH63" i="15"/>
  <c r="DH64" i="15"/>
  <c r="DH65" i="15"/>
  <c r="DH66" i="15"/>
  <c r="DH73" i="15"/>
  <c r="DH67" i="15"/>
  <c r="DH69" i="15"/>
  <c r="DH70" i="15"/>
  <c r="DH71" i="15"/>
  <c r="DH105" i="15"/>
  <c r="DH72" i="15"/>
  <c r="DH74" i="15"/>
  <c r="DH75" i="15"/>
  <c r="DH76" i="15"/>
  <c r="DH77" i="15"/>
  <c r="DH78" i="15"/>
  <c r="DH79" i="15"/>
  <c r="DH80" i="15"/>
  <c r="DH81" i="15"/>
  <c r="DH82" i="15"/>
  <c r="DH83" i="15"/>
  <c r="DH84" i="15"/>
  <c r="DH85" i="15"/>
  <c r="DH86" i="15"/>
  <c r="DH87" i="15"/>
  <c r="DH100" i="15"/>
  <c r="DH91" i="15"/>
  <c r="DH92" i="15"/>
  <c r="DH93" i="15"/>
  <c r="DH96" i="15"/>
  <c r="DH103" i="15"/>
  <c r="DH97" i="15"/>
  <c r="DH112" i="15"/>
  <c r="DH98" i="15"/>
  <c r="DH99" i="15"/>
  <c r="DH101" i="15"/>
  <c r="DH102" i="15"/>
  <c r="DH104" i="15"/>
  <c r="DH106" i="15"/>
  <c r="DH107" i="15"/>
  <c r="DH109" i="15"/>
  <c r="DH110" i="15"/>
  <c r="DH111" i="15"/>
  <c r="DH3" i="15"/>
  <c r="DO88" i="15"/>
  <c r="DO61" i="15"/>
  <c r="DO4" i="15"/>
  <c r="DO5" i="15"/>
  <c r="DO6" i="15"/>
  <c r="DO108" i="15"/>
  <c r="DO7" i="15"/>
  <c r="DO8" i="15"/>
  <c r="DO9" i="15"/>
  <c r="DO10" i="15"/>
  <c r="DO11" i="15"/>
  <c r="DO12" i="15"/>
  <c r="DO13" i="15"/>
  <c r="DO14" i="15"/>
  <c r="DO15" i="15"/>
  <c r="DO16" i="15"/>
  <c r="DO95" i="15"/>
  <c r="DO90" i="15"/>
  <c r="DO17" i="15"/>
  <c r="DO18" i="15"/>
  <c r="DO19" i="15"/>
  <c r="DO22" i="15"/>
  <c r="DO23" i="15"/>
  <c r="DO24" i="15"/>
  <c r="DO25" i="15"/>
  <c r="DO52" i="15"/>
  <c r="DO31" i="15"/>
  <c r="DO26" i="15"/>
  <c r="DO27" i="15"/>
  <c r="DO94" i="15"/>
  <c r="DO38" i="15"/>
  <c r="DO28" i="15"/>
  <c r="DO29" i="15"/>
  <c r="DO30" i="15"/>
  <c r="DO32" i="15"/>
  <c r="DO33" i="15"/>
  <c r="DO34" i="15"/>
  <c r="DO35" i="15"/>
  <c r="DO36" i="15"/>
  <c r="DO37" i="15"/>
  <c r="DO39" i="15"/>
  <c r="DO40" i="15"/>
  <c r="DO41" i="15"/>
  <c r="DO42" i="15"/>
  <c r="DO43" i="15"/>
  <c r="DO44" i="15"/>
  <c r="DO89" i="15"/>
  <c r="DO45" i="15"/>
  <c r="DO46" i="15"/>
  <c r="DO47" i="15"/>
  <c r="DO68" i="15"/>
  <c r="DO48" i="15"/>
  <c r="DO49" i="15"/>
  <c r="DO50" i="15"/>
  <c r="DO51" i="15"/>
  <c r="DO53" i="15"/>
  <c r="DO54" i="15"/>
  <c r="DO55" i="15"/>
  <c r="DO56" i="15"/>
  <c r="DO57" i="15"/>
  <c r="DO58" i="15"/>
  <c r="DO59" i="15"/>
  <c r="DO60" i="15"/>
  <c r="DO62" i="15"/>
  <c r="DO63" i="15"/>
  <c r="DO64" i="15"/>
  <c r="DO65" i="15"/>
  <c r="DO66" i="15"/>
  <c r="DO73" i="15"/>
  <c r="DO67" i="15"/>
  <c r="DO69" i="15"/>
  <c r="DO70" i="15"/>
  <c r="DO71" i="15"/>
  <c r="DO105" i="15"/>
  <c r="DO72" i="15"/>
  <c r="DO74" i="15"/>
  <c r="DO75" i="15"/>
  <c r="DO76" i="15"/>
  <c r="DO77" i="15"/>
  <c r="DO78" i="15"/>
  <c r="DO79" i="15"/>
  <c r="DO80" i="15"/>
  <c r="DO81" i="15"/>
  <c r="DO82" i="15"/>
  <c r="DO83" i="15"/>
  <c r="DO84" i="15"/>
  <c r="DO85" i="15"/>
  <c r="DO86" i="15"/>
  <c r="DO87" i="15"/>
  <c r="DO100" i="15"/>
  <c r="DO91" i="15"/>
  <c r="DO92" i="15"/>
  <c r="DO93" i="15"/>
  <c r="DO96" i="15"/>
  <c r="DO103" i="15"/>
  <c r="DO97" i="15"/>
  <c r="DO112" i="15"/>
  <c r="DO98" i="15"/>
  <c r="DO99" i="15"/>
  <c r="DO101" i="15"/>
  <c r="DO102" i="15"/>
  <c r="DO104" i="15"/>
  <c r="DO106" i="15"/>
  <c r="DO107" i="15"/>
  <c r="DO109" i="15"/>
  <c r="DO110" i="15"/>
  <c r="DO111" i="15"/>
  <c r="DO3" i="15"/>
  <c r="DV88" i="15"/>
  <c r="DV61" i="15"/>
  <c r="DV4" i="15"/>
  <c r="DV5" i="15"/>
  <c r="DV6" i="15"/>
  <c r="DV108" i="15"/>
  <c r="DV7" i="15"/>
  <c r="DV8" i="15"/>
  <c r="DV9" i="15"/>
  <c r="DV10" i="15"/>
  <c r="DV11" i="15"/>
  <c r="DV12" i="15"/>
  <c r="DV13" i="15"/>
  <c r="DV14" i="15"/>
  <c r="DV15" i="15"/>
  <c r="DV16" i="15"/>
  <c r="DV95" i="15"/>
  <c r="DV90" i="15"/>
  <c r="DV17" i="15"/>
  <c r="DV18" i="15"/>
  <c r="DV19" i="15"/>
  <c r="DV22" i="15"/>
  <c r="DV23" i="15"/>
  <c r="DV24" i="15"/>
  <c r="DV25" i="15"/>
  <c r="DV52" i="15"/>
  <c r="DV31" i="15"/>
  <c r="DV26" i="15"/>
  <c r="DV27" i="15"/>
  <c r="DV94" i="15"/>
  <c r="DV38" i="15"/>
  <c r="DV28" i="15"/>
  <c r="DV29" i="15"/>
  <c r="DV30" i="15"/>
  <c r="DV32" i="15"/>
  <c r="DV33" i="15"/>
  <c r="DV34" i="15"/>
  <c r="DV35" i="15"/>
  <c r="DV36" i="15"/>
  <c r="DV37" i="15"/>
  <c r="DV39" i="15"/>
  <c r="DV40" i="15"/>
  <c r="DV41" i="15"/>
  <c r="DV42" i="15"/>
  <c r="DV43" i="15"/>
  <c r="DV44" i="15"/>
  <c r="DV89" i="15"/>
  <c r="DV45" i="15"/>
  <c r="DV46" i="15"/>
  <c r="DV47" i="15"/>
  <c r="DV68" i="15"/>
  <c r="DV48" i="15"/>
  <c r="DV49" i="15"/>
  <c r="DV50" i="15"/>
  <c r="DV51" i="15"/>
  <c r="DV53" i="15"/>
  <c r="DV54" i="15"/>
  <c r="DV55" i="15"/>
  <c r="DV56" i="15"/>
  <c r="DV57" i="15"/>
  <c r="DV58" i="15"/>
  <c r="DV59" i="15"/>
  <c r="DV60" i="15"/>
  <c r="DV62" i="15"/>
  <c r="DV63" i="15"/>
  <c r="DV64" i="15"/>
  <c r="DV65" i="15"/>
  <c r="DV66" i="15"/>
  <c r="DV73" i="15"/>
  <c r="DV67" i="15"/>
  <c r="DV69" i="15"/>
  <c r="DV70" i="15"/>
  <c r="DV71" i="15"/>
  <c r="DV105" i="15"/>
  <c r="DV72" i="15"/>
  <c r="DV74" i="15"/>
  <c r="DV75" i="15"/>
  <c r="DV76" i="15"/>
  <c r="DV77" i="15"/>
  <c r="DV78" i="15"/>
  <c r="DV79" i="15"/>
  <c r="DV80" i="15"/>
  <c r="DV81" i="15"/>
  <c r="DV82" i="15"/>
  <c r="DV83" i="15"/>
  <c r="DV84" i="15"/>
  <c r="DV85" i="15"/>
  <c r="DV86" i="15"/>
  <c r="DV87" i="15"/>
  <c r="DV100" i="15"/>
  <c r="DV91" i="15"/>
  <c r="DV92" i="15"/>
  <c r="DV93" i="15"/>
  <c r="DV96" i="15"/>
  <c r="DV103" i="15"/>
  <c r="DV97" i="15"/>
  <c r="DV112" i="15"/>
  <c r="DV98" i="15"/>
  <c r="DV99" i="15"/>
  <c r="DV101" i="15"/>
  <c r="DV102" i="15"/>
  <c r="DV104" i="15"/>
  <c r="DV106" i="15"/>
  <c r="DV107" i="15"/>
  <c r="DV109" i="15"/>
  <c r="DV110" i="15"/>
  <c r="DV111" i="15"/>
  <c r="DV3" i="15"/>
  <c r="EC88" i="15"/>
  <c r="EC61" i="15"/>
  <c r="EC4" i="15"/>
  <c r="EC5" i="15"/>
  <c r="EC6" i="15"/>
  <c r="EC108" i="15"/>
  <c r="EC7" i="15"/>
  <c r="EC8" i="15"/>
  <c r="EC9" i="15"/>
  <c r="EC10" i="15"/>
  <c r="EC11" i="15"/>
  <c r="EC12" i="15"/>
  <c r="EC13" i="15"/>
  <c r="EC14" i="15"/>
  <c r="EC15" i="15"/>
  <c r="EC16" i="15"/>
  <c r="EC95" i="15"/>
  <c r="EC90" i="15"/>
  <c r="EC17" i="15"/>
  <c r="EC18" i="15"/>
  <c r="EC19" i="15"/>
  <c r="EC22" i="15"/>
  <c r="EC23" i="15"/>
  <c r="EC24" i="15"/>
  <c r="EC25" i="15"/>
  <c r="EC52" i="15"/>
  <c r="EC31" i="15"/>
  <c r="EC26" i="15"/>
  <c r="EC27" i="15"/>
  <c r="EC94" i="15"/>
  <c r="EC38" i="15"/>
  <c r="EC28" i="15"/>
  <c r="EC29" i="15"/>
  <c r="EC30" i="15"/>
  <c r="EC32" i="15"/>
  <c r="EC33" i="15"/>
  <c r="EC34" i="15"/>
  <c r="EC35" i="15"/>
  <c r="EC36" i="15"/>
  <c r="EC37" i="15"/>
  <c r="EC39" i="15"/>
  <c r="EC40" i="15"/>
  <c r="EC41" i="15"/>
  <c r="EC42" i="15"/>
  <c r="EC43" i="15"/>
  <c r="EC44" i="15"/>
  <c r="EC89" i="15"/>
  <c r="EC45" i="15"/>
  <c r="EC46" i="15"/>
  <c r="EC47" i="15"/>
  <c r="EC68" i="15"/>
  <c r="EC48" i="15"/>
  <c r="EC49" i="15"/>
  <c r="EC50" i="15"/>
  <c r="EC51" i="15"/>
  <c r="EC53" i="15"/>
  <c r="EC54" i="15"/>
  <c r="EC55" i="15"/>
  <c r="EC56" i="15"/>
  <c r="EC57" i="15"/>
  <c r="EC58" i="15"/>
  <c r="EC59" i="15"/>
  <c r="EC60" i="15"/>
  <c r="EC62" i="15"/>
  <c r="EC63" i="15"/>
  <c r="EC64" i="15"/>
  <c r="EC65" i="15"/>
  <c r="EC66" i="15"/>
  <c r="EC73" i="15"/>
  <c r="EC67" i="15"/>
  <c r="EC69" i="15"/>
  <c r="EC70" i="15"/>
  <c r="EC71" i="15"/>
  <c r="EC105" i="15"/>
  <c r="EC72" i="15"/>
  <c r="EC74" i="15"/>
  <c r="EC75" i="15"/>
  <c r="EC76" i="15"/>
  <c r="EC77" i="15"/>
  <c r="EC78" i="15"/>
  <c r="EC79" i="15"/>
  <c r="EC80" i="15"/>
  <c r="EC81" i="15"/>
  <c r="EC82" i="15"/>
  <c r="EC83" i="15"/>
  <c r="EC84" i="15"/>
  <c r="EC85" i="15"/>
  <c r="EC86" i="15"/>
  <c r="EC87" i="15"/>
  <c r="EC100" i="15"/>
  <c r="EC91" i="15"/>
  <c r="EC92" i="15"/>
  <c r="EC93" i="15"/>
  <c r="EC96" i="15"/>
  <c r="EC103" i="15"/>
  <c r="EC97" i="15"/>
  <c r="EC112" i="15"/>
  <c r="EC98" i="15"/>
  <c r="EC99" i="15"/>
  <c r="EC101" i="15"/>
  <c r="EC102" i="15"/>
  <c r="EC104" i="15"/>
  <c r="EC106" i="15"/>
  <c r="EC107" i="15"/>
  <c r="EC109" i="15"/>
  <c r="EC110" i="15"/>
  <c r="EC111" i="15"/>
  <c r="EC3" i="15"/>
  <c r="I95" i="15"/>
  <c r="I10" i="15"/>
  <c r="I11" i="15"/>
  <c r="I12" i="15"/>
  <c r="I13" i="15"/>
  <c r="I14" i="15"/>
  <c r="I15" i="15"/>
  <c r="I16" i="15"/>
  <c r="I90" i="15"/>
  <c r="I17" i="15"/>
  <c r="I18" i="15"/>
  <c r="I19" i="15"/>
  <c r="I22" i="15"/>
  <c r="I23" i="15"/>
  <c r="I24" i="15"/>
  <c r="I25" i="15"/>
  <c r="I26" i="15"/>
  <c r="I27" i="15"/>
  <c r="I94" i="15"/>
  <c r="I38" i="15"/>
  <c r="I28" i="15"/>
  <c r="I29" i="15"/>
  <c r="I30" i="15"/>
  <c r="I32" i="15"/>
  <c r="I33" i="15"/>
  <c r="I34" i="15"/>
  <c r="I35" i="15"/>
  <c r="I36" i="15"/>
  <c r="I37" i="15"/>
  <c r="I39" i="15"/>
  <c r="I40" i="15"/>
  <c r="I41" i="15"/>
  <c r="I42" i="15"/>
  <c r="I43" i="15"/>
  <c r="I44" i="15"/>
  <c r="I89" i="15"/>
  <c r="I45" i="15"/>
  <c r="I46" i="15"/>
  <c r="I47" i="15"/>
  <c r="I68" i="15"/>
  <c r="I48" i="15"/>
  <c r="I49" i="15"/>
  <c r="I50" i="15"/>
  <c r="I51" i="15"/>
  <c r="I53" i="15"/>
  <c r="I54" i="15"/>
  <c r="I55" i="15"/>
  <c r="I56" i="15"/>
  <c r="I57" i="15"/>
  <c r="I58" i="15"/>
  <c r="I59" i="15"/>
  <c r="I60" i="15"/>
  <c r="I62" i="15"/>
  <c r="I63" i="15"/>
  <c r="I64" i="15"/>
  <c r="I65" i="15"/>
  <c r="I66" i="15"/>
  <c r="I73" i="15"/>
  <c r="I67" i="15"/>
  <c r="I69" i="15"/>
  <c r="I70" i="15"/>
  <c r="I71" i="15"/>
  <c r="I105" i="15"/>
  <c r="I72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100" i="15"/>
  <c r="I91" i="15"/>
  <c r="I92" i="15"/>
  <c r="I93" i="15"/>
  <c r="I96" i="15"/>
  <c r="I103" i="15"/>
  <c r="I97" i="15"/>
  <c r="I112" i="15"/>
  <c r="I98" i="15"/>
  <c r="I99" i="15"/>
  <c r="I101" i="15"/>
  <c r="I102" i="15"/>
  <c r="I104" i="15"/>
  <c r="I106" i="15"/>
  <c r="I107" i="15"/>
  <c r="I109" i="15"/>
  <c r="I110" i="15"/>
  <c r="I111" i="15"/>
  <c r="I3" i="15"/>
  <c r="J7" i="22"/>
  <c r="EF4" i="15" l="1"/>
  <c r="EF5" i="15"/>
  <c r="EF6" i="15"/>
  <c r="EF108" i="15"/>
  <c r="EF7" i="15"/>
  <c r="EF8" i="15"/>
  <c r="EE100" i="15"/>
  <c r="EE91" i="15"/>
  <c r="EE92" i="15"/>
  <c r="EE93" i="15"/>
  <c r="EE96" i="15"/>
  <c r="EE103" i="15"/>
  <c r="EE97" i="15"/>
  <c r="EE112" i="15"/>
  <c r="EE98" i="15"/>
  <c r="EE99" i="15"/>
  <c r="EE101" i="15"/>
  <c r="EE102" i="15"/>
  <c r="EE104" i="15"/>
  <c r="EE106" i="15"/>
  <c r="EE107" i="15"/>
  <c r="EE109" i="15"/>
  <c r="EE110" i="15"/>
  <c r="EE111" i="15"/>
  <c r="EE67" i="15"/>
  <c r="EE69" i="15"/>
  <c r="EE70" i="15"/>
  <c r="EE71" i="15"/>
  <c r="EE105" i="15"/>
  <c r="EE72" i="15"/>
  <c r="EE74" i="15"/>
  <c r="EE75" i="15"/>
  <c r="EE76" i="15"/>
  <c r="EE77" i="15"/>
  <c r="EE78" i="15"/>
  <c r="EE79" i="15"/>
  <c r="EE80" i="15"/>
  <c r="EE81" i="15"/>
  <c r="EE82" i="15"/>
  <c r="EE83" i="15"/>
  <c r="EE84" i="15"/>
  <c r="EE85" i="15"/>
  <c r="EE86" i="15"/>
  <c r="EE87" i="15"/>
  <c r="EE51" i="15"/>
  <c r="EE53" i="15"/>
  <c r="EE54" i="15"/>
  <c r="EE55" i="15"/>
  <c r="EE56" i="15"/>
  <c r="EE57" i="15"/>
  <c r="EE58" i="15"/>
  <c r="EE59" i="15"/>
  <c r="EE50" i="15"/>
  <c r="EE27" i="15"/>
  <c r="EE94" i="15"/>
  <c r="EE38" i="15"/>
  <c r="EE28" i="15"/>
  <c r="EE29" i="15"/>
  <c r="EE30" i="15"/>
  <c r="EE32" i="15"/>
  <c r="EE33" i="15"/>
  <c r="EE34" i="15"/>
  <c r="EE35" i="15"/>
  <c r="EE36" i="15"/>
  <c r="EE37" i="15"/>
  <c r="EE39" i="15"/>
  <c r="EE40" i="15"/>
  <c r="EE41" i="15"/>
  <c r="EE42" i="15"/>
  <c r="EE43" i="15"/>
  <c r="EE44" i="15"/>
  <c r="EE89" i="15"/>
  <c r="EE45" i="15"/>
  <c r="EE46" i="15"/>
  <c r="EE47" i="15"/>
  <c r="EE68" i="15"/>
  <c r="EE48" i="15"/>
  <c r="EE49" i="15"/>
  <c r="EE26" i="15"/>
  <c r="EE25" i="15"/>
  <c r="EE23" i="15"/>
  <c r="EE24" i="15"/>
  <c r="EE4" i="15"/>
  <c r="EE5" i="15"/>
  <c r="EE6" i="15"/>
  <c r="EE108" i="15"/>
  <c r="EE7" i="15"/>
  <c r="EE8" i="15"/>
  <c r="EE10" i="15"/>
  <c r="EE11" i="15"/>
  <c r="EE12" i="15"/>
  <c r="EE13" i="15"/>
  <c r="EE14" i="15"/>
  <c r="EE15" i="15"/>
  <c r="EE16" i="15"/>
  <c r="EE95" i="15"/>
  <c r="EE90" i="15"/>
  <c r="EE17" i="15"/>
  <c r="EE18" i="15"/>
  <c r="EE19" i="15"/>
  <c r="EE22" i="15"/>
  <c r="F3" i="7" l="1"/>
  <c r="EF3" i="15" l="1"/>
  <c r="EE3" i="15"/>
  <c r="M127" i="22" l="1"/>
  <c r="M126" i="22"/>
  <c r="M125" i="22"/>
  <c r="M124" i="22"/>
  <c r="M123" i="22"/>
  <c r="M122" i="22"/>
  <c r="M121" i="22"/>
  <c r="L127" i="22"/>
  <c r="L126" i="22"/>
  <c r="L125" i="22"/>
  <c r="L124" i="22"/>
  <c r="L123" i="22"/>
  <c r="L122" i="22"/>
  <c r="L121" i="22"/>
  <c r="K127" i="22"/>
  <c r="K126" i="22"/>
  <c r="K125" i="22"/>
  <c r="K124" i="22"/>
  <c r="K123" i="22"/>
  <c r="K122" i="22"/>
  <c r="K121" i="22"/>
  <c r="J127" i="22"/>
  <c r="J126" i="22"/>
  <c r="J125" i="22"/>
  <c r="J124" i="22"/>
  <c r="J123" i="22"/>
  <c r="J122" i="22"/>
  <c r="J121" i="22"/>
  <c r="I127" i="22"/>
  <c r="I126" i="22"/>
  <c r="I125" i="22"/>
  <c r="I124" i="22"/>
  <c r="I123" i="22"/>
  <c r="I122" i="22"/>
  <c r="I121" i="22"/>
  <c r="H127" i="22"/>
  <c r="H126" i="22"/>
  <c r="H125" i="22"/>
  <c r="H124" i="22"/>
  <c r="H123" i="22"/>
  <c r="H122" i="22"/>
  <c r="H121" i="22"/>
  <c r="G127" i="22"/>
  <c r="G126" i="22"/>
  <c r="G125" i="22"/>
  <c r="G124" i="22"/>
  <c r="G123" i="22"/>
  <c r="G122" i="22"/>
  <c r="G121" i="22"/>
  <c r="F127" i="22"/>
  <c r="F126" i="22"/>
  <c r="F125" i="22"/>
  <c r="F124" i="22"/>
  <c r="F123" i="22"/>
  <c r="F122" i="22"/>
  <c r="F121" i="22"/>
  <c r="E127" i="22"/>
  <c r="E126" i="22"/>
  <c r="E125" i="22"/>
  <c r="E124" i="22"/>
  <c r="E123" i="22"/>
  <c r="E122" i="22"/>
  <c r="E121" i="22"/>
  <c r="D127" i="22"/>
  <c r="D126" i="22"/>
  <c r="D125" i="22"/>
  <c r="D124" i="22"/>
  <c r="D123" i="22"/>
  <c r="D122" i="22"/>
  <c r="D121" i="22"/>
  <c r="C127" i="22"/>
  <c r="C126" i="22"/>
  <c r="C125" i="22"/>
  <c r="C124" i="22"/>
  <c r="C123" i="22"/>
  <c r="C122" i="22"/>
  <c r="C121" i="22"/>
  <c r="B127" i="22"/>
  <c r="B126" i="22"/>
  <c r="B125" i="22"/>
  <c r="B124" i="22"/>
  <c r="B123" i="22"/>
  <c r="B122" i="22"/>
  <c r="B121" i="22"/>
  <c r="M120" i="22"/>
  <c r="M119" i="22"/>
  <c r="M118" i="22"/>
  <c r="M117" i="22"/>
  <c r="M116" i="22"/>
  <c r="M115" i="22"/>
  <c r="M114" i="22"/>
  <c r="L120" i="22"/>
  <c r="L119" i="22"/>
  <c r="L118" i="22"/>
  <c r="L117" i="22"/>
  <c r="L116" i="22"/>
  <c r="L115" i="22"/>
  <c r="L114" i="22"/>
  <c r="K120" i="22"/>
  <c r="K119" i="22"/>
  <c r="K118" i="22"/>
  <c r="K117" i="22"/>
  <c r="K116" i="22"/>
  <c r="K115" i="22"/>
  <c r="K114" i="22"/>
  <c r="J120" i="22"/>
  <c r="J119" i="22"/>
  <c r="J118" i="22"/>
  <c r="J117" i="22"/>
  <c r="J116" i="22"/>
  <c r="J115" i="22"/>
  <c r="J114" i="22"/>
  <c r="I120" i="22"/>
  <c r="I119" i="22"/>
  <c r="I118" i="22"/>
  <c r="I117" i="22"/>
  <c r="I116" i="22"/>
  <c r="I115" i="22"/>
  <c r="I114" i="22"/>
  <c r="H120" i="22"/>
  <c r="H119" i="22"/>
  <c r="H118" i="22"/>
  <c r="H117" i="22"/>
  <c r="H116" i="22"/>
  <c r="H115" i="22"/>
  <c r="H114" i="22"/>
  <c r="G120" i="22"/>
  <c r="G119" i="22"/>
  <c r="G118" i="22"/>
  <c r="G117" i="22"/>
  <c r="G116" i="22"/>
  <c r="G115" i="22"/>
  <c r="G114" i="22"/>
  <c r="F120" i="22"/>
  <c r="F119" i="22"/>
  <c r="F118" i="22"/>
  <c r="F117" i="22"/>
  <c r="F116" i="22"/>
  <c r="F115" i="22"/>
  <c r="F114" i="22"/>
  <c r="E120" i="22"/>
  <c r="E119" i="22"/>
  <c r="E118" i="22"/>
  <c r="E117" i="22"/>
  <c r="E116" i="22"/>
  <c r="E115" i="22"/>
  <c r="E114" i="22"/>
  <c r="D120" i="22"/>
  <c r="D119" i="22"/>
  <c r="D118" i="22"/>
  <c r="D117" i="22"/>
  <c r="D116" i="22"/>
  <c r="D115" i="22"/>
  <c r="D114" i="22"/>
  <c r="C120" i="22"/>
  <c r="C119" i="22"/>
  <c r="C118" i="22"/>
  <c r="C117" i="22"/>
  <c r="C116" i="22"/>
  <c r="C115" i="22"/>
  <c r="C114" i="22"/>
  <c r="B120" i="22"/>
  <c r="B119" i="22"/>
  <c r="B118" i="22"/>
  <c r="B117" i="22"/>
  <c r="B116" i="22"/>
  <c r="B115" i="22"/>
  <c r="B114" i="22"/>
  <c r="M113" i="22"/>
  <c r="M112" i="22"/>
  <c r="M111" i="22"/>
  <c r="M110" i="22"/>
  <c r="M109" i="22"/>
  <c r="M108" i="22"/>
  <c r="M107" i="22"/>
  <c r="L113" i="22"/>
  <c r="L112" i="22"/>
  <c r="L111" i="22"/>
  <c r="L110" i="22"/>
  <c r="L109" i="22"/>
  <c r="L108" i="22"/>
  <c r="L107" i="22"/>
  <c r="K113" i="22"/>
  <c r="K112" i="22"/>
  <c r="K111" i="22"/>
  <c r="K110" i="22"/>
  <c r="K109" i="22"/>
  <c r="K108" i="22"/>
  <c r="K107" i="22"/>
  <c r="J113" i="22"/>
  <c r="J112" i="22"/>
  <c r="J111" i="22"/>
  <c r="J110" i="22"/>
  <c r="J109" i="22"/>
  <c r="J108" i="22"/>
  <c r="J107" i="22"/>
  <c r="I113" i="22"/>
  <c r="I112" i="22"/>
  <c r="I111" i="22"/>
  <c r="I110" i="22"/>
  <c r="I109" i="22"/>
  <c r="I108" i="22"/>
  <c r="I107" i="22"/>
  <c r="H113" i="22"/>
  <c r="H112" i="22"/>
  <c r="H111" i="22"/>
  <c r="H110" i="22"/>
  <c r="H109" i="22"/>
  <c r="H108" i="22"/>
  <c r="H107" i="22"/>
  <c r="G113" i="22"/>
  <c r="G112" i="22"/>
  <c r="G111" i="22"/>
  <c r="G110" i="22"/>
  <c r="G109" i="22"/>
  <c r="G108" i="22"/>
  <c r="G107" i="22"/>
  <c r="F113" i="22"/>
  <c r="F112" i="22"/>
  <c r="F111" i="22"/>
  <c r="F110" i="22"/>
  <c r="F109" i="22"/>
  <c r="F108" i="22"/>
  <c r="F107" i="22"/>
  <c r="E113" i="22"/>
  <c r="E112" i="22"/>
  <c r="E111" i="22"/>
  <c r="E110" i="22"/>
  <c r="E109" i="22"/>
  <c r="E108" i="22"/>
  <c r="E107" i="22"/>
  <c r="D113" i="22"/>
  <c r="D112" i="22"/>
  <c r="D111" i="22"/>
  <c r="D110" i="22"/>
  <c r="D109" i="22"/>
  <c r="D108" i="22"/>
  <c r="D107" i="22"/>
  <c r="C113" i="22"/>
  <c r="C112" i="22"/>
  <c r="C111" i="22"/>
  <c r="C110" i="22"/>
  <c r="C109" i="22"/>
  <c r="C108" i="22"/>
  <c r="C107" i="22"/>
  <c r="B113" i="22"/>
  <c r="B112" i="22"/>
  <c r="B111" i="22"/>
  <c r="B110" i="22"/>
  <c r="B109" i="22"/>
  <c r="B108" i="22"/>
  <c r="B107" i="22"/>
  <c r="M106" i="22"/>
  <c r="M105" i="22"/>
  <c r="M104" i="22"/>
  <c r="M103" i="22"/>
  <c r="M102" i="22"/>
  <c r="M101" i="22"/>
  <c r="M100" i="22"/>
  <c r="L106" i="22"/>
  <c r="L105" i="22"/>
  <c r="L104" i="22"/>
  <c r="L103" i="22"/>
  <c r="L102" i="22"/>
  <c r="L101" i="22"/>
  <c r="L100" i="22"/>
  <c r="K106" i="22"/>
  <c r="K105" i="22"/>
  <c r="K104" i="22"/>
  <c r="K103" i="22"/>
  <c r="K102" i="22"/>
  <c r="K101" i="22"/>
  <c r="K100" i="22"/>
  <c r="J106" i="22"/>
  <c r="J105" i="22"/>
  <c r="J104" i="22"/>
  <c r="J103" i="22"/>
  <c r="J102" i="22"/>
  <c r="J101" i="22"/>
  <c r="J100" i="22"/>
  <c r="I106" i="22"/>
  <c r="I105" i="22"/>
  <c r="I104" i="22"/>
  <c r="I103" i="22"/>
  <c r="I102" i="22"/>
  <c r="I101" i="22"/>
  <c r="I100" i="22"/>
  <c r="H106" i="22"/>
  <c r="H105" i="22"/>
  <c r="H104" i="22"/>
  <c r="H103" i="22"/>
  <c r="H102" i="22"/>
  <c r="H101" i="22"/>
  <c r="H100" i="22"/>
  <c r="G106" i="22"/>
  <c r="G105" i="22"/>
  <c r="G104" i="22"/>
  <c r="G103" i="22"/>
  <c r="G102" i="22"/>
  <c r="G101" i="22"/>
  <c r="G100" i="22"/>
  <c r="F106" i="22"/>
  <c r="F105" i="22"/>
  <c r="F104" i="22"/>
  <c r="F103" i="22"/>
  <c r="F102" i="22"/>
  <c r="F101" i="22"/>
  <c r="F100" i="22"/>
  <c r="E106" i="22"/>
  <c r="E105" i="22"/>
  <c r="E104" i="22"/>
  <c r="E103" i="22"/>
  <c r="E102" i="22"/>
  <c r="E101" i="22"/>
  <c r="E100" i="22"/>
  <c r="D106" i="22"/>
  <c r="D105" i="22"/>
  <c r="D104" i="22"/>
  <c r="D103" i="22"/>
  <c r="D102" i="22"/>
  <c r="D101" i="22"/>
  <c r="D100" i="22"/>
  <c r="C106" i="22"/>
  <c r="C105" i="22"/>
  <c r="C104" i="22"/>
  <c r="C103" i="22"/>
  <c r="C102" i="22"/>
  <c r="C101" i="22"/>
  <c r="C100" i="22"/>
  <c r="B106" i="22"/>
  <c r="B105" i="22"/>
  <c r="B104" i="22"/>
  <c r="B103" i="22"/>
  <c r="B102" i="22"/>
  <c r="B101" i="22"/>
  <c r="B100" i="22"/>
  <c r="M99" i="22"/>
  <c r="M98" i="22"/>
  <c r="M97" i="22"/>
  <c r="M96" i="22"/>
  <c r="M95" i="22"/>
  <c r="M94" i="22"/>
  <c r="M93" i="22"/>
  <c r="L99" i="22"/>
  <c r="L98" i="22"/>
  <c r="L97" i="22"/>
  <c r="L96" i="22"/>
  <c r="L95" i="22"/>
  <c r="L94" i="22"/>
  <c r="L93" i="22"/>
  <c r="K99" i="22"/>
  <c r="K98" i="22"/>
  <c r="K97" i="22"/>
  <c r="K96" i="22"/>
  <c r="K95" i="22"/>
  <c r="K94" i="22"/>
  <c r="K93" i="22"/>
  <c r="J99" i="22"/>
  <c r="J98" i="22"/>
  <c r="J97" i="22"/>
  <c r="J96" i="22"/>
  <c r="J95" i="22"/>
  <c r="J94" i="22"/>
  <c r="J93" i="22"/>
  <c r="K95" i="26" l="1"/>
  <c r="K96" i="40"/>
  <c r="K97" i="27"/>
  <c r="K98" i="41"/>
  <c r="K99" i="42"/>
  <c r="M95" i="26"/>
  <c r="EA99" i="15" s="1"/>
  <c r="M96" i="40"/>
  <c r="DZ84" i="15" s="1"/>
  <c r="M97" i="27"/>
  <c r="DY84" i="15" s="1"/>
  <c r="M98" i="41"/>
  <c r="M99" i="42"/>
  <c r="C102" i="26"/>
  <c r="CR12" i="15" s="1"/>
  <c r="C103" i="40"/>
  <c r="CQ12" i="15" s="1"/>
  <c r="C104" i="27"/>
  <c r="CP12" i="15" s="1"/>
  <c r="C105" i="41"/>
  <c r="C106" i="42"/>
  <c r="E102" i="26"/>
  <c r="CY67" i="15" s="1"/>
  <c r="E103" i="40"/>
  <c r="CX67" i="15" s="1"/>
  <c r="E104" i="27"/>
  <c r="CW67" i="15" s="1"/>
  <c r="E105" i="41"/>
  <c r="E106" i="42"/>
  <c r="G102" i="26"/>
  <c r="G103" i="40"/>
  <c r="G104" i="27"/>
  <c r="DE53" i="15" s="1"/>
  <c r="G105" i="41"/>
  <c r="G106" i="42"/>
  <c r="I102" i="26"/>
  <c r="DM51" i="15" s="1"/>
  <c r="I103" i="40"/>
  <c r="DL42" i="15" s="1"/>
  <c r="I104" i="27"/>
  <c r="DK42" i="15" s="1"/>
  <c r="I105" i="41"/>
  <c r="I106" i="42"/>
  <c r="K101" i="39"/>
  <c r="DU62" i="15" s="1"/>
  <c r="K102" i="26"/>
  <c r="DT62" i="15" s="1"/>
  <c r="K103" i="40"/>
  <c r="DS62" i="15" s="1"/>
  <c r="K104" i="27"/>
  <c r="DR62" i="15" s="1"/>
  <c r="K105" i="41"/>
  <c r="K106" i="42"/>
  <c r="M101" i="39"/>
  <c r="EB22" i="15" s="1"/>
  <c r="M102" i="26"/>
  <c r="EA22" i="15" s="1"/>
  <c r="M103" i="40"/>
  <c r="DZ22" i="15" s="1"/>
  <c r="M104" i="27"/>
  <c r="DY22" i="15" s="1"/>
  <c r="M105" i="41"/>
  <c r="M106" i="42"/>
  <c r="C108" i="39"/>
  <c r="CS67" i="15" s="1"/>
  <c r="C109" i="26"/>
  <c r="CR67" i="15" s="1"/>
  <c r="C110" i="40"/>
  <c r="CQ67" i="15" s="1"/>
  <c r="C111" i="27"/>
  <c r="CP67" i="15" s="1"/>
  <c r="C112" i="41"/>
  <c r="C113" i="42"/>
  <c r="E108" i="39"/>
  <c r="CZ93" i="15" s="1"/>
  <c r="E109" i="26"/>
  <c r="CY93" i="15" s="1"/>
  <c r="E110" i="40"/>
  <c r="CX93" i="15" s="1"/>
  <c r="E111" i="27"/>
  <c r="CW93" i="15" s="1"/>
  <c r="E112" i="41"/>
  <c r="E113" i="42"/>
  <c r="G108" i="39"/>
  <c r="DG6" i="15" s="1"/>
  <c r="G109" i="26"/>
  <c r="DF6" i="15" s="1"/>
  <c r="G110" i="40"/>
  <c r="G111" i="27"/>
  <c r="DE91" i="15" s="1"/>
  <c r="G112" i="41"/>
  <c r="G113" i="42"/>
  <c r="I108" i="39"/>
  <c r="DN69" i="15" s="1"/>
  <c r="I109" i="26"/>
  <c r="DM69" i="15" s="1"/>
  <c r="I110" i="40"/>
  <c r="DL69" i="15" s="1"/>
  <c r="I111" i="27"/>
  <c r="DK69" i="15" s="1"/>
  <c r="I112" i="41"/>
  <c r="I113" i="42"/>
  <c r="K108" i="39"/>
  <c r="K109" i="26"/>
  <c r="K110" i="40"/>
  <c r="DS56" i="15" s="1"/>
  <c r="K111" i="27"/>
  <c r="DR56" i="15" s="1"/>
  <c r="K112" i="41"/>
  <c r="K113" i="42"/>
  <c r="M108" i="39"/>
  <c r="M109" i="26"/>
  <c r="M110" i="40"/>
  <c r="DZ80" i="15" s="1"/>
  <c r="M111" i="27"/>
  <c r="DY80" i="15" s="1"/>
  <c r="M112" i="41"/>
  <c r="DX80" i="15" s="1"/>
  <c r="M113" i="42"/>
  <c r="DW80" i="15" s="1"/>
  <c r="C115" i="39"/>
  <c r="CS38" i="15" s="1"/>
  <c r="C116" i="26"/>
  <c r="CR38" i="15" s="1"/>
  <c r="C117" i="40"/>
  <c r="CQ38" i="15" s="1"/>
  <c r="C118" i="27"/>
  <c r="CP38" i="15" s="1"/>
  <c r="C119" i="41"/>
  <c r="C120" i="42"/>
  <c r="E115" i="39"/>
  <c r="CZ91" i="15" s="1"/>
  <c r="E116" i="26"/>
  <c r="CY91" i="15" s="1"/>
  <c r="E117" i="40"/>
  <c r="CX91" i="15" s="1"/>
  <c r="E118" i="27"/>
  <c r="CW91" i="15" s="1"/>
  <c r="E119" i="41"/>
  <c r="E120" i="42"/>
  <c r="G115" i="39"/>
  <c r="DG91" i="15" s="1"/>
  <c r="G116" i="26"/>
  <c r="DF91" i="15" s="1"/>
  <c r="G117" i="40"/>
  <c r="G118" i="27"/>
  <c r="DE77" i="15" s="1"/>
  <c r="G119" i="41"/>
  <c r="G120" i="42"/>
  <c r="I115" i="39"/>
  <c r="DN95" i="15" s="1"/>
  <c r="I116" i="26"/>
  <c r="DM95" i="15" s="1"/>
  <c r="I117" i="40"/>
  <c r="DL51" i="15" s="1"/>
  <c r="I118" i="27"/>
  <c r="DK51" i="15" s="1"/>
  <c r="I119" i="41"/>
  <c r="I120" i="42"/>
  <c r="K115" i="39"/>
  <c r="K116" i="26"/>
  <c r="K117" i="40"/>
  <c r="K118" i="27"/>
  <c r="K119" i="41"/>
  <c r="K120" i="42"/>
  <c r="M115" i="39"/>
  <c r="EB91" i="15" s="1"/>
  <c r="M116" i="26"/>
  <c r="EA91" i="15" s="1"/>
  <c r="M117" i="40"/>
  <c r="DZ91" i="15" s="1"/>
  <c r="M118" i="27"/>
  <c r="DY91" i="15" s="1"/>
  <c r="M119" i="41"/>
  <c r="M120" i="42"/>
  <c r="C122" i="39"/>
  <c r="CS46" i="15" s="1"/>
  <c r="C123" i="26"/>
  <c r="CR46" i="15" s="1"/>
  <c r="C124" i="40"/>
  <c r="CQ46" i="15" s="1"/>
  <c r="C125" i="40"/>
  <c r="C125" i="27"/>
  <c r="CP46" i="15" s="1"/>
  <c r="C126" i="41"/>
  <c r="C126" i="40"/>
  <c r="C127" i="42"/>
  <c r="C127" i="40"/>
  <c r="E122" i="39"/>
  <c r="CZ80" i="15" s="1"/>
  <c r="E123" i="26"/>
  <c r="CY80" i="15" s="1"/>
  <c r="E124" i="40"/>
  <c r="CX80" i="15" s="1"/>
  <c r="E125" i="40"/>
  <c r="E125" i="27"/>
  <c r="CW80" i="15" s="1"/>
  <c r="E126" i="41"/>
  <c r="E126" i="40"/>
  <c r="E127" i="42"/>
  <c r="E127" i="40"/>
  <c r="G122" i="39"/>
  <c r="DG77" i="15" s="1"/>
  <c r="G123" i="26"/>
  <c r="DF77" i="15" s="1"/>
  <c r="G124" i="40"/>
  <c r="G125" i="40"/>
  <c r="G125" i="27"/>
  <c r="G126" i="41"/>
  <c r="G126" i="40"/>
  <c r="G127" i="42"/>
  <c r="G127" i="40"/>
  <c r="I122" i="39"/>
  <c r="DN56" i="15" s="1"/>
  <c r="I123" i="26"/>
  <c r="DM56" i="15" s="1"/>
  <c r="I124" i="40"/>
  <c r="DL56" i="15" s="1"/>
  <c r="I125" i="40"/>
  <c r="I125" i="27"/>
  <c r="DK56" i="15" s="1"/>
  <c r="I126" i="41"/>
  <c r="I126" i="40"/>
  <c r="I127" i="42"/>
  <c r="I127" i="40"/>
  <c r="K122" i="39"/>
  <c r="DU16" i="15" s="1"/>
  <c r="K123" i="26"/>
  <c r="DT16" i="15" s="1"/>
  <c r="K124" i="40"/>
  <c r="DS16" i="15" s="1"/>
  <c r="K125" i="40"/>
  <c r="K125" i="27"/>
  <c r="DR16" i="15" s="1"/>
  <c r="K126" i="41"/>
  <c r="K126" i="40"/>
  <c r="K127" i="42"/>
  <c r="K127" i="40"/>
  <c r="M122" i="39"/>
  <c r="EB18" i="15" s="1"/>
  <c r="M123" i="26"/>
  <c r="EA18" i="15" s="1"/>
  <c r="M124" i="40"/>
  <c r="DZ18" i="15" s="1"/>
  <c r="M125" i="40"/>
  <c r="M125" i="27"/>
  <c r="DY18" i="15" s="1"/>
  <c r="M126" i="41"/>
  <c r="M126" i="40"/>
  <c r="M127" i="42"/>
  <c r="M127" i="40"/>
  <c r="I99" i="22"/>
  <c r="I98" i="22"/>
  <c r="I97" i="22"/>
  <c r="I96" i="22"/>
  <c r="I95" i="22"/>
  <c r="I94" i="22"/>
  <c r="I93" i="22"/>
  <c r="H99" i="22"/>
  <c r="H98" i="22"/>
  <c r="H97" i="22"/>
  <c r="H96" i="22"/>
  <c r="H95" i="22"/>
  <c r="H94" i="22"/>
  <c r="H93" i="22"/>
  <c r="G99" i="22"/>
  <c r="G98" i="22"/>
  <c r="G97" i="22"/>
  <c r="G96" i="22"/>
  <c r="G95" i="22"/>
  <c r="G94" i="22"/>
  <c r="G93" i="22"/>
  <c r="F99" i="22"/>
  <c r="F98" i="22"/>
  <c r="F97" i="22"/>
  <c r="F96" i="22"/>
  <c r="F95" i="22"/>
  <c r="F94" i="22"/>
  <c r="F93" i="22"/>
  <c r="E99" i="22"/>
  <c r="E98" i="22"/>
  <c r="E97" i="22"/>
  <c r="E96" i="22"/>
  <c r="E95" i="22"/>
  <c r="E94" i="22"/>
  <c r="E93" i="22"/>
  <c r="D99" i="22"/>
  <c r="D98" i="22"/>
  <c r="D97" i="22"/>
  <c r="D96" i="22"/>
  <c r="D95" i="22"/>
  <c r="D94" i="22"/>
  <c r="D93" i="22"/>
  <c r="C99" i="22"/>
  <c r="C98" i="22"/>
  <c r="C97" i="22"/>
  <c r="C96" i="22"/>
  <c r="C95" i="22"/>
  <c r="C94" i="22"/>
  <c r="C93" i="22"/>
  <c r="B99" i="22"/>
  <c r="B98" i="22"/>
  <c r="B97" i="22"/>
  <c r="B96" i="22"/>
  <c r="B95" i="22"/>
  <c r="B94" i="22"/>
  <c r="B93" i="22"/>
  <c r="G92" i="22"/>
  <c r="G91" i="22"/>
  <c r="G90" i="22"/>
  <c r="G89" i="22"/>
  <c r="G88" i="22"/>
  <c r="G87" i="22"/>
  <c r="G86" i="22"/>
  <c r="M92" i="22"/>
  <c r="M91" i="22"/>
  <c r="M90" i="22"/>
  <c r="M89" i="22"/>
  <c r="M88" i="22"/>
  <c r="M87" i="22"/>
  <c r="M86" i="22"/>
  <c r="L92" i="22"/>
  <c r="L91" i="22"/>
  <c r="L90" i="22"/>
  <c r="L89" i="22"/>
  <c r="L88" i="22"/>
  <c r="L87" i="22"/>
  <c r="L86" i="22"/>
  <c r="K92" i="22"/>
  <c r="K91" i="22"/>
  <c r="K90" i="22"/>
  <c r="K89" i="22"/>
  <c r="K88" i="22"/>
  <c r="K87" i="22"/>
  <c r="K86" i="22"/>
  <c r="J92" i="22"/>
  <c r="J91" i="22"/>
  <c r="J90" i="22"/>
  <c r="J89" i="22"/>
  <c r="J88" i="22"/>
  <c r="J87" i="22"/>
  <c r="J86" i="22"/>
  <c r="I92" i="22"/>
  <c r="I91" i="22"/>
  <c r="I90" i="22"/>
  <c r="I89" i="22"/>
  <c r="I88" i="22"/>
  <c r="I87" i="22"/>
  <c r="I86" i="22"/>
  <c r="H92" i="22"/>
  <c r="H91" i="22"/>
  <c r="H90" i="22"/>
  <c r="H89" i="22"/>
  <c r="H88" i="22"/>
  <c r="H87" i="22"/>
  <c r="H86" i="22"/>
  <c r="F92" i="22"/>
  <c r="F91" i="22"/>
  <c r="F90" i="22"/>
  <c r="F89" i="22"/>
  <c r="F88" i="22"/>
  <c r="F87" i="22"/>
  <c r="F86" i="22"/>
  <c r="E92" i="22"/>
  <c r="E91" i="22"/>
  <c r="E90" i="22"/>
  <c r="E89" i="22"/>
  <c r="E88" i="22"/>
  <c r="E87" i="22"/>
  <c r="E86" i="22"/>
  <c r="D92" i="22"/>
  <c r="D91" i="22"/>
  <c r="D90" i="22"/>
  <c r="D89" i="22"/>
  <c r="D88" i="22"/>
  <c r="D87" i="22"/>
  <c r="D86" i="22"/>
  <c r="C92" i="22"/>
  <c r="C91" i="22"/>
  <c r="C90" i="22"/>
  <c r="C89" i="22"/>
  <c r="C88" i="22"/>
  <c r="C87" i="22"/>
  <c r="C86" i="22"/>
  <c r="B92" i="22"/>
  <c r="B91" i="22"/>
  <c r="B90" i="22"/>
  <c r="B89" i="22"/>
  <c r="B88" i="22"/>
  <c r="B87" i="22"/>
  <c r="B86" i="22"/>
  <c r="M85" i="22"/>
  <c r="M84" i="22"/>
  <c r="M83" i="22"/>
  <c r="M82" i="22"/>
  <c r="M81" i="22"/>
  <c r="M80" i="22"/>
  <c r="M79" i="22"/>
  <c r="L85" i="22"/>
  <c r="L84" i="22"/>
  <c r="L83" i="22"/>
  <c r="L82" i="22"/>
  <c r="L81" i="22"/>
  <c r="L80" i="22"/>
  <c r="L79" i="22"/>
  <c r="K85" i="22"/>
  <c r="K84" i="22"/>
  <c r="K83" i="22"/>
  <c r="K82" i="22"/>
  <c r="K81" i="22"/>
  <c r="K80" i="22"/>
  <c r="K79" i="22"/>
  <c r="J85" i="22"/>
  <c r="J84" i="22"/>
  <c r="J83" i="22"/>
  <c r="J82" i="22"/>
  <c r="J81" i="22"/>
  <c r="J80" i="22"/>
  <c r="J79" i="22"/>
  <c r="I85" i="22"/>
  <c r="I84" i="22"/>
  <c r="I83" i="22"/>
  <c r="I82" i="22"/>
  <c r="I81" i="22"/>
  <c r="I80" i="22"/>
  <c r="I79" i="22"/>
  <c r="H85" i="22"/>
  <c r="H84" i="22"/>
  <c r="H83" i="22"/>
  <c r="H82" i="22"/>
  <c r="H81" i="22"/>
  <c r="H80" i="22"/>
  <c r="H79" i="22"/>
  <c r="G85" i="22"/>
  <c r="G84" i="22"/>
  <c r="G83" i="22"/>
  <c r="G82" i="22"/>
  <c r="G81" i="22"/>
  <c r="G80" i="22"/>
  <c r="G79" i="22"/>
  <c r="F85" i="22"/>
  <c r="F84" i="22"/>
  <c r="F83" i="22"/>
  <c r="F82" i="22"/>
  <c r="F81" i="22"/>
  <c r="F80" i="22"/>
  <c r="F79" i="22"/>
  <c r="E85" i="22"/>
  <c r="E84" i="22"/>
  <c r="E83" i="22"/>
  <c r="E82" i="22"/>
  <c r="E81" i="22"/>
  <c r="E80" i="22"/>
  <c r="E79" i="22"/>
  <c r="D85" i="22"/>
  <c r="D84" i="22"/>
  <c r="D83" i="22"/>
  <c r="D82" i="22"/>
  <c r="D81" i="22"/>
  <c r="D80" i="22"/>
  <c r="D79" i="22"/>
  <c r="C85" i="22"/>
  <c r="C84" i="22"/>
  <c r="C83" i="22"/>
  <c r="C82" i="22"/>
  <c r="C81" i="22"/>
  <c r="C80" i="22"/>
  <c r="C79" i="22"/>
  <c r="B85" i="22"/>
  <c r="B84" i="22"/>
  <c r="B83" i="22"/>
  <c r="B82" i="22"/>
  <c r="B81" i="22"/>
  <c r="B80" i="22"/>
  <c r="B79" i="22"/>
  <c r="M78" i="22"/>
  <c r="M77" i="22"/>
  <c r="M76" i="22"/>
  <c r="M75" i="22"/>
  <c r="M74" i="22"/>
  <c r="M73" i="22"/>
  <c r="M72" i="22"/>
  <c r="L78" i="22"/>
  <c r="L77" i="22"/>
  <c r="L76" i="22"/>
  <c r="L75" i="22"/>
  <c r="L74" i="22"/>
  <c r="L73" i="22"/>
  <c r="L72" i="22"/>
  <c r="K78" i="22"/>
  <c r="K77" i="22"/>
  <c r="K76" i="22"/>
  <c r="K75" i="22"/>
  <c r="K74" i="22"/>
  <c r="K73" i="22"/>
  <c r="K72" i="22"/>
  <c r="J78" i="22"/>
  <c r="J77" i="22"/>
  <c r="J76" i="22"/>
  <c r="J75" i="22"/>
  <c r="J74" i="22"/>
  <c r="J73" i="22"/>
  <c r="J72" i="22"/>
  <c r="I78" i="22"/>
  <c r="I77" i="22"/>
  <c r="I76" i="22"/>
  <c r="I75" i="22"/>
  <c r="I74" i="22"/>
  <c r="I73" i="22"/>
  <c r="I72" i="22"/>
  <c r="H78" i="22"/>
  <c r="H77" i="22"/>
  <c r="H76" i="22"/>
  <c r="H75" i="22"/>
  <c r="H74" i="22"/>
  <c r="H73" i="22"/>
  <c r="H72" i="22"/>
  <c r="G78" i="22"/>
  <c r="G77" i="22"/>
  <c r="G76" i="22"/>
  <c r="G75" i="22"/>
  <c r="G74" i="22"/>
  <c r="G73" i="22"/>
  <c r="G72" i="22"/>
  <c r="F78" i="22"/>
  <c r="F77" i="22"/>
  <c r="F76" i="22"/>
  <c r="F75" i="22"/>
  <c r="F74" i="22"/>
  <c r="F73" i="22"/>
  <c r="F72" i="22"/>
  <c r="E78" i="22"/>
  <c r="E77" i="22"/>
  <c r="E76" i="22"/>
  <c r="E75" i="22"/>
  <c r="E74" i="22"/>
  <c r="E73" i="22"/>
  <c r="E72" i="22"/>
  <c r="D78" i="22"/>
  <c r="D77" i="22"/>
  <c r="D76" i="22"/>
  <c r="D75" i="22"/>
  <c r="D74" i="22"/>
  <c r="D73" i="22"/>
  <c r="D72" i="22"/>
  <c r="C78" i="22"/>
  <c r="C77" i="22"/>
  <c r="C76" i="22"/>
  <c r="C75" i="22"/>
  <c r="C74" i="22"/>
  <c r="C73" i="22"/>
  <c r="C72" i="22"/>
  <c r="B78" i="22"/>
  <c r="B77" i="22"/>
  <c r="B76" i="22"/>
  <c r="B75" i="22"/>
  <c r="B74" i="22"/>
  <c r="B73" i="22"/>
  <c r="B72" i="22"/>
  <c r="M71" i="22"/>
  <c r="M70" i="22"/>
  <c r="M69" i="22"/>
  <c r="M68" i="22"/>
  <c r="M67" i="22"/>
  <c r="M66" i="22"/>
  <c r="M65" i="22"/>
  <c r="L71" i="22"/>
  <c r="L70" i="22"/>
  <c r="L69" i="22"/>
  <c r="L68" i="22"/>
  <c r="L67" i="22"/>
  <c r="L66" i="22"/>
  <c r="L65" i="22"/>
  <c r="K71" i="22"/>
  <c r="K70" i="22"/>
  <c r="K69" i="22"/>
  <c r="K68" i="22"/>
  <c r="K67" i="22"/>
  <c r="K66" i="22"/>
  <c r="K65" i="22"/>
  <c r="J71" i="22"/>
  <c r="J70" i="22"/>
  <c r="J69" i="22"/>
  <c r="J68" i="22"/>
  <c r="J67" i="22"/>
  <c r="J66" i="22"/>
  <c r="J65" i="22"/>
  <c r="I71" i="22"/>
  <c r="I70" i="22"/>
  <c r="I69" i="22"/>
  <c r="I68" i="22"/>
  <c r="I67" i="22"/>
  <c r="I66" i="22"/>
  <c r="I65" i="22"/>
  <c r="H71" i="22"/>
  <c r="H70" i="22"/>
  <c r="H69" i="22"/>
  <c r="H68" i="22"/>
  <c r="H67" i="22"/>
  <c r="H66" i="22"/>
  <c r="H65" i="22"/>
  <c r="G71" i="22"/>
  <c r="G70" i="22"/>
  <c r="G69" i="22"/>
  <c r="G68" i="22"/>
  <c r="G67" i="22"/>
  <c r="G66" i="22"/>
  <c r="G65" i="22"/>
  <c r="F71" i="22"/>
  <c r="F70" i="22"/>
  <c r="F69" i="22"/>
  <c r="F68" i="22"/>
  <c r="F67" i="22"/>
  <c r="F66" i="22"/>
  <c r="F65" i="22"/>
  <c r="E71" i="22"/>
  <c r="E70" i="22"/>
  <c r="E69" i="22"/>
  <c r="E68" i="22"/>
  <c r="E67" i="22"/>
  <c r="E66" i="22"/>
  <c r="E65" i="22"/>
  <c r="D71" i="22"/>
  <c r="D70" i="22"/>
  <c r="D69" i="22"/>
  <c r="D68" i="22"/>
  <c r="D67" i="22"/>
  <c r="D66" i="22"/>
  <c r="D65" i="22"/>
  <c r="C71" i="22"/>
  <c r="C70" i="22"/>
  <c r="C69" i="22"/>
  <c r="C68" i="22"/>
  <c r="C67" i="22"/>
  <c r="C66" i="22"/>
  <c r="C65" i="22"/>
  <c r="B71" i="22"/>
  <c r="B70" i="22"/>
  <c r="B69" i="22"/>
  <c r="B68" i="22"/>
  <c r="B67" i="22"/>
  <c r="B66" i="22"/>
  <c r="B65" i="22"/>
  <c r="M64" i="22"/>
  <c r="M63" i="22"/>
  <c r="M62" i="22"/>
  <c r="M61" i="22"/>
  <c r="M60" i="22"/>
  <c r="M59" i="22"/>
  <c r="M58" i="22"/>
  <c r="L64" i="22"/>
  <c r="L63" i="22"/>
  <c r="L62" i="22"/>
  <c r="L61" i="22"/>
  <c r="L60" i="22"/>
  <c r="L59" i="22"/>
  <c r="L58" i="22"/>
  <c r="K64" i="22"/>
  <c r="K63" i="22"/>
  <c r="K62" i="22"/>
  <c r="K61" i="22"/>
  <c r="K60" i="22"/>
  <c r="K59" i="22"/>
  <c r="K58" i="22"/>
  <c r="J64" i="22"/>
  <c r="J63" i="22"/>
  <c r="J62" i="22"/>
  <c r="J61" i="22"/>
  <c r="J60" i="22"/>
  <c r="J59" i="22"/>
  <c r="J58" i="22"/>
  <c r="I64" i="22"/>
  <c r="I63" i="22"/>
  <c r="I62" i="22"/>
  <c r="I61" i="22"/>
  <c r="I60" i="22"/>
  <c r="I59" i="22"/>
  <c r="I58" i="22"/>
  <c r="H64" i="22"/>
  <c r="H63" i="22"/>
  <c r="H62" i="22"/>
  <c r="H61" i="22"/>
  <c r="H60" i="22"/>
  <c r="H59" i="22"/>
  <c r="H58" i="22"/>
  <c r="G64" i="22"/>
  <c r="G63" i="22"/>
  <c r="G62" i="22"/>
  <c r="G61" i="22"/>
  <c r="G60" i="22"/>
  <c r="G59" i="22"/>
  <c r="G58" i="22"/>
  <c r="F64" i="22"/>
  <c r="F63" i="22"/>
  <c r="F62" i="22"/>
  <c r="F61" i="22"/>
  <c r="F60" i="22"/>
  <c r="F59" i="22"/>
  <c r="F58" i="22"/>
  <c r="E64" i="22"/>
  <c r="E63" i="22"/>
  <c r="E62" i="22"/>
  <c r="E61" i="22"/>
  <c r="E60" i="22"/>
  <c r="E59" i="22"/>
  <c r="E58" i="22"/>
  <c r="D64" i="22"/>
  <c r="D63" i="22"/>
  <c r="D62" i="22"/>
  <c r="D61" i="22"/>
  <c r="D60" i="22"/>
  <c r="D59" i="22"/>
  <c r="D58" i="22"/>
  <c r="C64" i="22"/>
  <c r="C63" i="22"/>
  <c r="C62" i="22"/>
  <c r="C61" i="22"/>
  <c r="C60" i="22"/>
  <c r="C59" i="22"/>
  <c r="C58" i="22"/>
  <c r="B64" i="22"/>
  <c r="B63" i="22"/>
  <c r="B62" i="22"/>
  <c r="B61" i="22"/>
  <c r="B60" i="22"/>
  <c r="B59" i="22"/>
  <c r="B58" i="22"/>
  <c r="M57" i="22"/>
  <c r="M56" i="22"/>
  <c r="M55" i="22"/>
  <c r="M54" i="22"/>
  <c r="M53" i="22"/>
  <c r="M52" i="22"/>
  <c r="M51" i="22"/>
  <c r="L57" i="22"/>
  <c r="L56" i="22"/>
  <c r="L55" i="22"/>
  <c r="L54" i="22"/>
  <c r="L53" i="22"/>
  <c r="L52" i="22"/>
  <c r="L51" i="22"/>
  <c r="K57" i="22"/>
  <c r="K56" i="22"/>
  <c r="K55" i="22"/>
  <c r="K54" i="22"/>
  <c r="K53" i="22"/>
  <c r="K52" i="22"/>
  <c r="K51" i="22"/>
  <c r="J57" i="22"/>
  <c r="J56" i="22"/>
  <c r="J55" i="22"/>
  <c r="J54" i="22"/>
  <c r="J53" i="22"/>
  <c r="J52" i="22"/>
  <c r="J51" i="22"/>
  <c r="I57" i="22"/>
  <c r="I56" i="22"/>
  <c r="I55" i="22"/>
  <c r="I54" i="22"/>
  <c r="I53" i="22"/>
  <c r="I52" i="22"/>
  <c r="I51" i="22"/>
  <c r="H57" i="22"/>
  <c r="H56" i="22"/>
  <c r="H55" i="22"/>
  <c r="H54" i="22"/>
  <c r="H53" i="22"/>
  <c r="H52" i="22"/>
  <c r="H51" i="22"/>
  <c r="G57" i="22"/>
  <c r="G56" i="22"/>
  <c r="G55" i="22"/>
  <c r="G54" i="22"/>
  <c r="G53" i="22"/>
  <c r="G52" i="22"/>
  <c r="G51" i="22"/>
  <c r="F57" i="22"/>
  <c r="F56" i="22"/>
  <c r="F55" i="22"/>
  <c r="F54" i="22"/>
  <c r="F53" i="22"/>
  <c r="F52" i="22"/>
  <c r="F51" i="22"/>
  <c r="E57" i="22"/>
  <c r="E56" i="22"/>
  <c r="E55" i="22"/>
  <c r="E54" i="22"/>
  <c r="E53" i="22"/>
  <c r="E52" i="22"/>
  <c r="E51" i="22"/>
  <c r="D57" i="22"/>
  <c r="D56" i="22"/>
  <c r="D55" i="22"/>
  <c r="D54" i="22"/>
  <c r="D53" i="22"/>
  <c r="D52" i="22"/>
  <c r="D51" i="22"/>
  <c r="C57" i="22"/>
  <c r="C56" i="22"/>
  <c r="C55" i="22"/>
  <c r="C54" i="22"/>
  <c r="C53" i="22"/>
  <c r="C52" i="22"/>
  <c r="C51" i="22"/>
  <c r="B57" i="22"/>
  <c r="B56" i="22"/>
  <c r="B55" i="22"/>
  <c r="B54" i="22"/>
  <c r="B53" i="22"/>
  <c r="B52" i="22"/>
  <c r="B51" i="22"/>
  <c r="M50" i="22"/>
  <c r="M49" i="22"/>
  <c r="M48" i="22"/>
  <c r="M47" i="22"/>
  <c r="M46" i="22"/>
  <c r="M45" i="22"/>
  <c r="M44" i="22"/>
  <c r="L50" i="22"/>
  <c r="L49" i="22"/>
  <c r="L48" i="22"/>
  <c r="L47" i="22"/>
  <c r="L46" i="22"/>
  <c r="L45" i="22"/>
  <c r="L44" i="22"/>
  <c r="K50" i="22"/>
  <c r="K49" i="22"/>
  <c r="K48" i="22"/>
  <c r="K47" i="22"/>
  <c r="K46" i="22"/>
  <c r="K45" i="22"/>
  <c r="K44" i="22"/>
  <c r="J50" i="22"/>
  <c r="J49" i="22"/>
  <c r="J48" i="22"/>
  <c r="J47" i="22"/>
  <c r="J46" i="22"/>
  <c r="J45" i="22"/>
  <c r="J44" i="22"/>
  <c r="I50" i="22"/>
  <c r="I49" i="22"/>
  <c r="I48" i="22"/>
  <c r="I47" i="22"/>
  <c r="I46" i="22"/>
  <c r="I45" i="22"/>
  <c r="I44" i="22"/>
  <c r="H50" i="22"/>
  <c r="H49" i="22"/>
  <c r="H48" i="22"/>
  <c r="H47" i="22"/>
  <c r="H46" i="22"/>
  <c r="H45" i="22"/>
  <c r="H44" i="22"/>
  <c r="G50" i="22"/>
  <c r="G49" i="22"/>
  <c r="G48" i="22"/>
  <c r="G47" i="22"/>
  <c r="G46" i="22"/>
  <c r="G45" i="22"/>
  <c r="G44" i="22"/>
  <c r="F50" i="22"/>
  <c r="F49" i="22"/>
  <c r="F48" i="22"/>
  <c r="F47" i="22"/>
  <c r="F46" i="22"/>
  <c r="F45" i="22"/>
  <c r="F44" i="22"/>
  <c r="E50" i="22"/>
  <c r="E49" i="22"/>
  <c r="E48" i="22"/>
  <c r="E47" i="22"/>
  <c r="E46" i="22"/>
  <c r="E45" i="22"/>
  <c r="E44" i="22"/>
  <c r="D50" i="22"/>
  <c r="D49" i="22"/>
  <c r="D48" i="22"/>
  <c r="D47" i="22"/>
  <c r="D46" i="22"/>
  <c r="D45" i="22"/>
  <c r="D44" i="22"/>
  <c r="C50" i="22"/>
  <c r="C49" i="22"/>
  <c r="C48" i="22"/>
  <c r="C47" i="22"/>
  <c r="C46" i="22"/>
  <c r="C45" i="22"/>
  <c r="C44" i="22"/>
  <c r="B50" i="22"/>
  <c r="B49" i="22"/>
  <c r="B48" i="22"/>
  <c r="B47" i="22"/>
  <c r="B46" i="22"/>
  <c r="B45" i="22"/>
  <c r="B44" i="22"/>
  <c r="M43" i="22"/>
  <c r="M42" i="22"/>
  <c r="M41" i="22"/>
  <c r="M40" i="22"/>
  <c r="M39" i="22"/>
  <c r="M38" i="22"/>
  <c r="M37" i="22"/>
  <c r="L43" i="22"/>
  <c r="L42" i="22"/>
  <c r="L41" i="22"/>
  <c r="L40" i="22"/>
  <c r="L39" i="22"/>
  <c r="L38" i="22"/>
  <c r="L37" i="22"/>
  <c r="K43" i="22"/>
  <c r="K42" i="22"/>
  <c r="K41" i="22"/>
  <c r="K40" i="22"/>
  <c r="K39" i="22"/>
  <c r="K38" i="22"/>
  <c r="K37" i="22"/>
  <c r="J43" i="22"/>
  <c r="J42" i="22"/>
  <c r="J41" i="22"/>
  <c r="J40" i="22"/>
  <c r="J39" i="22"/>
  <c r="J38" i="22"/>
  <c r="J37" i="22"/>
  <c r="I43" i="22"/>
  <c r="I42" i="22"/>
  <c r="I41" i="22"/>
  <c r="I40" i="22"/>
  <c r="I39" i="22"/>
  <c r="I38" i="22"/>
  <c r="I37" i="22"/>
  <c r="H43" i="22"/>
  <c r="H42" i="22"/>
  <c r="H41" i="22"/>
  <c r="H40" i="22"/>
  <c r="H39" i="22"/>
  <c r="H38" i="22"/>
  <c r="H37" i="22"/>
  <c r="G43" i="22"/>
  <c r="G42" i="22"/>
  <c r="G41" i="22"/>
  <c r="G40" i="22"/>
  <c r="G39" i="22"/>
  <c r="G38" i="22"/>
  <c r="G37" i="22"/>
  <c r="F43" i="22"/>
  <c r="F42" i="22"/>
  <c r="F41" i="22"/>
  <c r="F40" i="22"/>
  <c r="F39" i="22"/>
  <c r="F38" i="22"/>
  <c r="F37" i="22"/>
  <c r="E43" i="22"/>
  <c r="E42" i="22"/>
  <c r="E41" i="22"/>
  <c r="E40" i="22"/>
  <c r="E39" i="22"/>
  <c r="E38" i="22"/>
  <c r="E37" i="22"/>
  <c r="D43" i="22"/>
  <c r="D42" i="22"/>
  <c r="D41" i="22"/>
  <c r="D40" i="22"/>
  <c r="D39" i="22"/>
  <c r="D38" i="22"/>
  <c r="D37" i="22"/>
  <c r="C43" i="22"/>
  <c r="C42" i="22"/>
  <c r="C41" i="22"/>
  <c r="C40" i="22"/>
  <c r="C39" i="22"/>
  <c r="C38" i="22"/>
  <c r="C37" i="22"/>
  <c r="B43" i="22"/>
  <c r="B42" i="22"/>
  <c r="B41" i="22"/>
  <c r="B40" i="22"/>
  <c r="B39" i="22"/>
  <c r="B38" i="22"/>
  <c r="B37" i="22"/>
  <c r="M36" i="22"/>
  <c r="M35" i="22"/>
  <c r="M34" i="22"/>
  <c r="M33" i="22"/>
  <c r="M32" i="22"/>
  <c r="M31" i="22"/>
  <c r="M30" i="22"/>
  <c r="L36" i="22"/>
  <c r="L35" i="22"/>
  <c r="L34" i="22"/>
  <c r="L33" i="22"/>
  <c r="L32" i="22"/>
  <c r="L31" i="22"/>
  <c r="L30" i="22"/>
  <c r="K36" i="22"/>
  <c r="K35" i="22"/>
  <c r="K34" i="22"/>
  <c r="K33" i="22"/>
  <c r="K32" i="22"/>
  <c r="K31" i="22"/>
  <c r="K30" i="22"/>
  <c r="J36" i="22"/>
  <c r="J35" i="22"/>
  <c r="J34" i="22"/>
  <c r="J33" i="22"/>
  <c r="J32" i="22"/>
  <c r="J31" i="22"/>
  <c r="J30" i="22"/>
  <c r="I36" i="22"/>
  <c r="I35" i="22"/>
  <c r="I34" i="22"/>
  <c r="I33" i="22"/>
  <c r="I32" i="22"/>
  <c r="I31" i="22"/>
  <c r="I30" i="22"/>
  <c r="H36" i="22"/>
  <c r="H35" i="22"/>
  <c r="H34" i="22"/>
  <c r="H33" i="22"/>
  <c r="H32" i="22"/>
  <c r="H31" i="22"/>
  <c r="H30" i="22"/>
  <c r="G36" i="22"/>
  <c r="G35" i="22"/>
  <c r="G34" i="22"/>
  <c r="G33" i="22"/>
  <c r="G32" i="22"/>
  <c r="G31" i="22"/>
  <c r="G30" i="22"/>
  <c r="F36" i="22"/>
  <c r="F35" i="22"/>
  <c r="F34" i="22"/>
  <c r="F33" i="22"/>
  <c r="F32" i="22"/>
  <c r="F31" i="22"/>
  <c r="F30" i="22"/>
  <c r="E36" i="22"/>
  <c r="E35" i="22"/>
  <c r="E34" i="22"/>
  <c r="E33" i="22"/>
  <c r="E32" i="22"/>
  <c r="E31" i="22"/>
  <c r="E30" i="22"/>
  <c r="D36" i="22"/>
  <c r="D35" i="22"/>
  <c r="D34" i="22"/>
  <c r="D33" i="22"/>
  <c r="D32" i="22"/>
  <c r="D31" i="22"/>
  <c r="D30" i="22"/>
  <c r="C36" i="22"/>
  <c r="C35" i="22"/>
  <c r="C34" i="22"/>
  <c r="C33" i="22"/>
  <c r="C32" i="22"/>
  <c r="C31" i="22"/>
  <c r="C30" i="22"/>
  <c r="B36" i="22"/>
  <c r="B35" i="22"/>
  <c r="B34" i="22"/>
  <c r="B33" i="22"/>
  <c r="B32" i="22"/>
  <c r="B31" i="22"/>
  <c r="B30" i="22"/>
  <c r="M29" i="22"/>
  <c r="M28" i="22"/>
  <c r="M27" i="22"/>
  <c r="M26" i="22"/>
  <c r="M25" i="22"/>
  <c r="M24" i="22"/>
  <c r="M23" i="22"/>
  <c r="L29" i="22"/>
  <c r="L28" i="22"/>
  <c r="L27" i="22"/>
  <c r="L26" i="22"/>
  <c r="L25" i="22"/>
  <c r="L24" i="22"/>
  <c r="L23" i="22"/>
  <c r="K29" i="22"/>
  <c r="K28" i="22"/>
  <c r="K27" i="22"/>
  <c r="K26" i="22"/>
  <c r="K25" i="22"/>
  <c r="K24" i="22"/>
  <c r="K23" i="22"/>
  <c r="J29" i="22"/>
  <c r="J28" i="22"/>
  <c r="J27" i="22"/>
  <c r="J26" i="22"/>
  <c r="J25" i="22"/>
  <c r="J24" i="22"/>
  <c r="J23" i="22"/>
  <c r="I29" i="22"/>
  <c r="I28" i="22"/>
  <c r="I27" i="22"/>
  <c r="I26" i="22"/>
  <c r="I25" i="22"/>
  <c r="I24" i="22"/>
  <c r="I23" i="22"/>
  <c r="H29" i="22"/>
  <c r="H28" i="22"/>
  <c r="H27" i="22"/>
  <c r="H26" i="22"/>
  <c r="H25" i="22"/>
  <c r="H24" i="22"/>
  <c r="H23" i="22"/>
  <c r="G29" i="22"/>
  <c r="G28" i="22"/>
  <c r="G27" i="22"/>
  <c r="G26" i="22"/>
  <c r="G25" i="22"/>
  <c r="G24" i="22"/>
  <c r="G23" i="22"/>
  <c r="F29" i="22"/>
  <c r="F28" i="22"/>
  <c r="F27" i="22"/>
  <c r="F26" i="22"/>
  <c r="F25" i="22"/>
  <c r="F24" i="22"/>
  <c r="F23" i="22"/>
  <c r="E28" i="22"/>
  <c r="E29" i="22"/>
  <c r="E27" i="22"/>
  <c r="E26" i="22"/>
  <c r="E25" i="22"/>
  <c r="E24" i="22"/>
  <c r="E23" i="22"/>
  <c r="D29" i="22"/>
  <c r="D28" i="22"/>
  <c r="D27" i="22"/>
  <c r="D26" i="22"/>
  <c r="D25" i="22"/>
  <c r="D24" i="22"/>
  <c r="D23" i="22"/>
  <c r="C29" i="22"/>
  <c r="C28" i="22"/>
  <c r="C27" i="22"/>
  <c r="C26" i="22"/>
  <c r="C25" i="22"/>
  <c r="C24" i="22"/>
  <c r="C23" i="22"/>
  <c r="B29" i="22"/>
  <c r="B28" i="22"/>
  <c r="B27" i="22"/>
  <c r="B26" i="22"/>
  <c r="B25" i="22"/>
  <c r="B24" i="22"/>
  <c r="B23" i="22"/>
  <c r="M22" i="22"/>
  <c r="M21" i="22"/>
  <c r="M20" i="22"/>
  <c r="M19" i="22"/>
  <c r="M18" i="22"/>
  <c r="M17" i="22"/>
  <c r="M16" i="22"/>
  <c r="L22" i="22"/>
  <c r="L21" i="22"/>
  <c r="L20" i="22"/>
  <c r="L19" i="22"/>
  <c r="L18" i="22"/>
  <c r="L17" i="22"/>
  <c r="L16" i="22"/>
  <c r="K22" i="22"/>
  <c r="K21" i="22"/>
  <c r="K20" i="22"/>
  <c r="K19" i="22"/>
  <c r="K18" i="22"/>
  <c r="K17" i="22"/>
  <c r="K16" i="22"/>
  <c r="J22" i="22"/>
  <c r="J21" i="22"/>
  <c r="J20" i="22"/>
  <c r="J19" i="22"/>
  <c r="J18" i="22"/>
  <c r="J17" i="22"/>
  <c r="J16" i="22"/>
  <c r="I22" i="22"/>
  <c r="I21" i="22"/>
  <c r="I20" i="22"/>
  <c r="I19" i="22"/>
  <c r="I18" i="22"/>
  <c r="I17" i="22"/>
  <c r="I16" i="22"/>
  <c r="H22" i="22"/>
  <c r="H21" i="22"/>
  <c r="H20" i="22"/>
  <c r="H19" i="22"/>
  <c r="H18" i="22"/>
  <c r="H17" i="22"/>
  <c r="H16" i="22"/>
  <c r="G22" i="22"/>
  <c r="G21" i="22"/>
  <c r="G20" i="22"/>
  <c r="G19" i="22"/>
  <c r="G18" i="22"/>
  <c r="G17" i="22"/>
  <c r="G16" i="22"/>
  <c r="F22" i="22"/>
  <c r="F21" i="22"/>
  <c r="F20" i="22"/>
  <c r="F19" i="22"/>
  <c r="F18" i="22"/>
  <c r="F17" i="22"/>
  <c r="F16" i="22"/>
  <c r="E22" i="22"/>
  <c r="E21" i="22"/>
  <c r="E20" i="22"/>
  <c r="E19" i="22"/>
  <c r="E18" i="22"/>
  <c r="E17" i="22"/>
  <c r="E16" i="22"/>
  <c r="D22" i="22"/>
  <c r="D21" i="22"/>
  <c r="D20" i="22"/>
  <c r="D19" i="22"/>
  <c r="D18" i="22"/>
  <c r="D17" i="22"/>
  <c r="D16" i="22"/>
  <c r="C22" i="22"/>
  <c r="C21" i="22"/>
  <c r="C20" i="22"/>
  <c r="C19" i="22"/>
  <c r="C18" i="22"/>
  <c r="C17" i="22"/>
  <c r="C16" i="22"/>
  <c r="B22" i="22"/>
  <c r="B21" i="22"/>
  <c r="B20" i="22"/>
  <c r="B19" i="22"/>
  <c r="B18" i="22"/>
  <c r="B17" i="22"/>
  <c r="B16" i="22"/>
  <c r="M15" i="22"/>
  <c r="M14" i="22"/>
  <c r="M13" i="22"/>
  <c r="M12" i="22"/>
  <c r="M11" i="22"/>
  <c r="M10" i="22"/>
  <c r="M9" i="22"/>
  <c r="L15" i="22"/>
  <c r="L14" i="22"/>
  <c r="L13" i="22"/>
  <c r="L12" i="22"/>
  <c r="L11" i="22"/>
  <c r="L10" i="22"/>
  <c r="L9" i="22"/>
  <c r="K15" i="22"/>
  <c r="K14" i="22"/>
  <c r="K13" i="22"/>
  <c r="K12" i="22"/>
  <c r="K11" i="22"/>
  <c r="K10" i="22"/>
  <c r="K9" i="22"/>
  <c r="J15" i="22"/>
  <c r="J14" i="22"/>
  <c r="J13" i="22"/>
  <c r="J12" i="22"/>
  <c r="J11" i="22"/>
  <c r="J10" i="22"/>
  <c r="J9" i="22"/>
  <c r="I15" i="22"/>
  <c r="I14" i="22"/>
  <c r="I13" i="22"/>
  <c r="I12" i="22"/>
  <c r="I11" i="22"/>
  <c r="I10" i="22"/>
  <c r="I9" i="22"/>
  <c r="H15" i="22"/>
  <c r="H14" i="22"/>
  <c r="H13" i="22"/>
  <c r="H12" i="22"/>
  <c r="H11" i="22"/>
  <c r="H10" i="22"/>
  <c r="H9" i="22"/>
  <c r="G15" i="22"/>
  <c r="G14" i="22"/>
  <c r="G13" i="22"/>
  <c r="G12" i="22"/>
  <c r="G11" i="22"/>
  <c r="G10" i="22"/>
  <c r="G9" i="22"/>
  <c r="F15" i="22"/>
  <c r="F14" i="22"/>
  <c r="F13" i="22"/>
  <c r="F12" i="22"/>
  <c r="F11" i="22"/>
  <c r="F10" i="22"/>
  <c r="F9" i="22"/>
  <c r="E15" i="22"/>
  <c r="E14" i="22"/>
  <c r="E13" i="22"/>
  <c r="E12" i="22"/>
  <c r="E11" i="22"/>
  <c r="E10" i="22"/>
  <c r="E9" i="22"/>
  <c r="D15" i="22"/>
  <c r="D14" i="22"/>
  <c r="D13" i="22"/>
  <c r="D12" i="22"/>
  <c r="D11" i="22"/>
  <c r="D10" i="22"/>
  <c r="D9" i="22"/>
  <c r="C15" i="22"/>
  <c r="C14" i="22"/>
  <c r="C13" i="22"/>
  <c r="C12" i="22"/>
  <c r="C11" i="22"/>
  <c r="C10" i="22"/>
  <c r="C9" i="22"/>
  <c r="B15" i="22"/>
  <c r="B14" i="22"/>
  <c r="B13" i="22"/>
  <c r="B12" i="22"/>
  <c r="B11" i="22"/>
  <c r="B10" i="22"/>
  <c r="B9" i="22"/>
  <c r="M8" i="22"/>
  <c r="M7" i="22"/>
  <c r="M6" i="22"/>
  <c r="M5" i="22"/>
  <c r="M4" i="22"/>
  <c r="M3" i="22"/>
  <c r="M2" i="22"/>
  <c r="L8" i="22"/>
  <c r="L7" i="22"/>
  <c r="L6" i="22"/>
  <c r="L5" i="22"/>
  <c r="L4" i="22"/>
  <c r="L3" i="22"/>
  <c r="L2" i="22"/>
  <c r="K8" i="22"/>
  <c r="K7" i="22"/>
  <c r="K6" i="22"/>
  <c r="K5" i="22"/>
  <c r="K4" i="22"/>
  <c r="K3" i="22"/>
  <c r="K2" i="22"/>
  <c r="J6" i="22"/>
  <c r="J5" i="22"/>
  <c r="J4" i="22"/>
  <c r="J3" i="22"/>
  <c r="J2" i="22"/>
  <c r="I8" i="22"/>
  <c r="I7" i="22"/>
  <c r="I6" i="22"/>
  <c r="I5" i="22"/>
  <c r="I4" i="22"/>
  <c r="I3" i="22"/>
  <c r="I2" i="22"/>
  <c r="H8" i="22"/>
  <c r="H7" i="22"/>
  <c r="H6" i="22"/>
  <c r="H5" i="22"/>
  <c r="H4" i="22"/>
  <c r="H3" i="22"/>
  <c r="H2" i="22"/>
  <c r="G8" i="22"/>
  <c r="G7" i="22"/>
  <c r="G6" i="22"/>
  <c r="G5" i="22"/>
  <c r="G4" i="22"/>
  <c r="G3" i="22"/>
  <c r="G2" i="22"/>
  <c r="F8" i="22"/>
  <c r="F7" i="22"/>
  <c r="F6" i="22"/>
  <c r="F5" i="22"/>
  <c r="F4" i="22"/>
  <c r="F3" i="22"/>
  <c r="F2" i="22"/>
  <c r="E8" i="22"/>
  <c r="E7" i="22"/>
  <c r="E6" i="22"/>
  <c r="E5" i="22"/>
  <c r="E4" i="22"/>
  <c r="E3" i="22"/>
  <c r="E2" i="22"/>
  <c r="D8" i="22"/>
  <c r="D7" i="22"/>
  <c r="D6" i="22"/>
  <c r="D5" i="22"/>
  <c r="D4" i="22"/>
  <c r="D3" i="22"/>
  <c r="D2" i="22"/>
  <c r="C8" i="22"/>
  <c r="C7" i="22"/>
  <c r="C6" i="22"/>
  <c r="C5" i="22"/>
  <c r="C4" i="22"/>
  <c r="C3" i="22"/>
  <c r="C2" i="22"/>
  <c r="B8" i="22"/>
  <c r="B7" i="22"/>
  <c r="B6" i="22"/>
  <c r="B5" i="22"/>
  <c r="B4" i="22"/>
  <c r="B3" i="22"/>
  <c r="B2" i="22"/>
  <c r="M73" i="21"/>
  <c r="M72" i="21"/>
  <c r="M71" i="21"/>
  <c r="M70" i="21"/>
  <c r="M69" i="21"/>
  <c r="M68" i="21"/>
  <c r="L73" i="21"/>
  <c r="L72" i="21"/>
  <c r="L71" i="21"/>
  <c r="L70" i="21"/>
  <c r="L69" i="21"/>
  <c r="L68" i="21"/>
  <c r="K73" i="21"/>
  <c r="K72" i="21"/>
  <c r="K71" i="21"/>
  <c r="K70" i="21"/>
  <c r="K69" i="21"/>
  <c r="K68" i="21"/>
  <c r="J73" i="21"/>
  <c r="J72" i="21"/>
  <c r="J71" i="21"/>
  <c r="J70" i="21"/>
  <c r="J69" i="21"/>
  <c r="J68" i="21"/>
  <c r="I73" i="21"/>
  <c r="I72" i="21"/>
  <c r="I71" i="21"/>
  <c r="I70" i="21"/>
  <c r="I69" i="21"/>
  <c r="I68" i="21"/>
  <c r="H73" i="21"/>
  <c r="H72" i="21"/>
  <c r="H71" i="21"/>
  <c r="H70" i="21"/>
  <c r="H69" i="21"/>
  <c r="H68" i="21"/>
  <c r="G73" i="21"/>
  <c r="G72" i="21"/>
  <c r="G71" i="21"/>
  <c r="G70" i="21"/>
  <c r="G69" i="21"/>
  <c r="G68" i="21"/>
  <c r="F73" i="21"/>
  <c r="F72" i="21"/>
  <c r="F71" i="21"/>
  <c r="F70" i="21"/>
  <c r="F69" i="21"/>
  <c r="F68" i="21"/>
  <c r="E73" i="21"/>
  <c r="E72" i="21"/>
  <c r="E71" i="21"/>
  <c r="E70" i="21"/>
  <c r="E69" i="21"/>
  <c r="E68" i="21"/>
  <c r="D73" i="21"/>
  <c r="D72" i="21"/>
  <c r="D71" i="21"/>
  <c r="D70" i="21"/>
  <c r="D69" i="21"/>
  <c r="D68" i="21"/>
  <c r="C73" i="21"/>
  <c r="C72" i="21"/>
  <c r="C71" i="21"/>
  <c r="C70" i="21"/>
  <c r="C69" i="21"/>
  <c r="C68" i="21"/>
  <c r="B73" i="21"/>
  <c r="B72" i="21"/>
  <c r="B71" i="21"/>
  <c r="B70" i="21"/>
  <c r="B69" i="21"/>
  <c r="B68" i="21"/>
  <c r="M67" i="21"/>
  <c r="M66" i="21"/>
  <c r="M65" i="21"/>
  <c r="M64" i="21"/>
  <c r="M63" i="21"/>
  <c r="M62" i="21"/>
  <c r="L67" i="21"/>
  <c r="L66" i="21"/>
  <c r="L65" i="21"/>
  <c r="L64" i="21"/>
  <c r="L63" i="21"/>
  <c r="L62" i="21"/>
  <c r="K67" i="21"/>
  <c r="K66" i="21"/>
  <c r="K65" i="21"/>
  <c r="K64" i="21"/>
  <c r="K63" i="21"/>
  <c r="K62" i="21"/>
  <c r="J67" i="21"/>
  <c r="J66" i="21"/>
  <c r="J65" i="21"/>
  <c r="J64" i="21"/>
  <c r="J63" i="21"/>
  <c r="J62" i="21"/>
  <c r="I67" i="21"/>
  <c r="I66" i="21"/>
  <c r="I65" i="21"/>
  <c r="I64" i="21"/>
  <c r="I63" i="21"/>
  <c r="I62" i="21"/>
  <c r="H67" i="21"/>
  <c r="H66" i="21"/>
  <c r="H65" i="21"/>
  <c r="H64" i="21"/>
  <c r="H63" i="21"/>
  <c r="H62" i="21"/>
  <c r="G67" i="21"/>
  <c r="G66" i="21"/>
  <c r="G65" i="21"/>
  <c r="G64" i="21"/>
  <c r="G63" i="21"/>
  <c r="G62" i="21"/>
  <c r="F67" i="21"/>
  <c r="F66" i="21"/>
  <c r="F65" i="21"/>
  <c r="F64" i="21"/>
  <c r="F63" i="21"/>
  <c r="F62" i="21"/>
  <c r="E67" i="21"/>
  <c r="E66" i="21"/>
  <c r="E65" i="21"/>
  <c r="E64" i="21"/>
  <c r="E63" i="21"/>
  <c r="E62" i="21"/>
  <c r="D67" i="21"/>
  <c r="D66" i="21"/>
  <c r="D65" i="21"/>
  <c r="D64" i="21"/>
  <c r="D63" i="21"/>
  <c r="D62" i="21"/>
  <c r="C67" i="21"/>
  <c r="C66" i="21"/>
  <c r="C65" i="21"/>
  <c r="C64" i="21"/>
  <c r="C63" i="21"/>
  <c r="C62" i="21"/>
  <c r="B67" i="21"/>
  <c r="B66" i="21"/>
  <c r="B65" i="21"/>
  <c r="B64" i="21"/>
  <c r="B63" i="21"/>
  <c r="B62" i="21"/>
  <c r="M61" i="21"/>
  <c r="M60" i="21"/>
  <c r="M59" i="21"/>
  <c r="M58" i="21"/>
  <c r="M57" i="21"/>
  <c r="M56" i="21"/>
  <c r="L61" i="21"/>
  <c r="L60" i="21"/>
  <c r="L59" i="21"/>
  <c r="L58" i="21"/>
  <c r="L57" i="21"/>
  <c r="L56" i="21"/>
  <c r="K61" i="21"/>
  <c r="K60" i="21"/>
  <c r="K59" i="21"/>
  <c r="K58" i="21"/>
  <c r="K57" i="21"/>
  <c r="K56" i="21"/>
  <c r="J61" i="21"/>
  <c r="J60" i="21"/>
  <c r="J59" i="21"/>
  <c r="J58" i="21"/>
  <c r="J57" i="21"/>
  <c r="J56" i="21"/>
  <c r="I61" i="21"/>
  <c r="I60" i="21"/>
  <c r="I59" i="21"/>
  <c r="I58" i="21"/>
  <c r="I57" i="21"/>
  <c r="I56" i="21"/>
  <c r="H61" i="21"/>
  <c r="H60" i="21"/>
  <c r="H59" i="21"/>
  <c r="H58" i="21"/>
  <c r="H57" i="21"/>
  <c r="H56" i="21"/>
  <c r="G61" i="21"/>
  <c r="G60" i="21"/>
  <c r="G59" i="21"/>
  <c r="G58" i="21"/>
  <c r="G57" i="21"/>
  <c r="G56" i="21"/>
  <c r="F61" i="21"/>
  <c r="F60" i="21"/>
  <c r="F59" i="21"/>
  <c r="F58" i="21"/>
  <c r="F57" i="21"/>
  <c r="F56" i="21"/>
  <c r="E61" i="21"/>
  <c r="E60" i="21"/>
  <c r="E59" i="21"/>
  <c r="E58" i="21"/>
  <c r="E57" i="21"/>
  <c r="E56" i="21"/>
  <c r="D61" i="21"/>
  <c r="D60" i="21"/>
  <c r="D59" i="21"/>
  <c r="D58" i="21"/>
  <c r="D57" i="21"/>
  <c r="D56" i="21"/>
  <c r="C61" i="21"/>
  <c r="C60" i="21"/>
  <c r="C59" i="21"/>
  <c r="C58" i="21"/>
  <c r="C57" i="21"/>
  <c r="C56" i="21"/>
  <c r="B61" i="21"/>
  <c r="B60" i="21"/>
  <c r="B59" i="21"/>
  <c r="B58" i="21"/>
  <c r="B57" i="21"/>
  <c r="B56" i="21"/>
  <c r="M55" i="21"/>
  <c r="M54" i="21"/>
  <c r="M53" i="21"/>
  <c r="M52" i="21"/>
  <c r="M51" i="21"/>
  <c r="M50" i="21"/>
  <c r="L53" i="21"/>
  <c r="L55" i="21"/>
  <c r="L54" i="21"/>
  <c r="L52" i="21"/>
  <c r="L51" i="21"/>
  <c r="L50" i="21"/>
  <c r="K55" i="21"/>
  <c r="K54" i="21"/>
  <c r="K53" i="21"/>
  <c r="K52" i="21"/>
  <c r="K51" i="21"/>
  <c r="K50" i="21"/>
  <c r="J55" i="21"/>
  <c r="J54" i="21"/>
  <c r="J53" i="21"/>
  <c r="J52" i="21"/>
  <c r="J51" i="21"/>
  <c r="J50" i="21"/>
  <c r="I55" i="21"/>
  <c r="I54" i="21"/>
  <c r="I53" i="21"/>
  <c r="I52" i="21"/>
  <c r="I51" i="21"/>
  <c r="I50" i="21"/>
  <c r="H55" i="21"/>
  <c r="H54" i="21"/>
  <c r="H53" i="21"/>
  <c r="H52" i="21"/>
  <c r="H51" i="21"/>
  <c r="H50" i="21"/>
  <c r="G55" i="21"/>
  <c r="G54" i="21"/>
  <c r="G53" i="21"/>
  <c r="G52" i="21"/>
  <c r="G51" i="21"/>
  <c r="G50" i="21"/>
  <c r="F55" i="21"/>
  <c r="F54" i="21"/>
  <c r="F53" i="21"/>
  <c r="F52" i="21"/>
  <c r="F51" i="21"/>
  <c r="F50" i="21"/>
  <c r="E55" i="21"/>
  <c r="E54" i="21"/>
  <c r="E53" i="21"/>
  <c r="E52" i="21"/>
  <c r="E51" i="21"/>
  <c r="E50" i="21"/>
  <c r="D55" i="21"/>
  <c r="D54" i="21"/>
  <c r="D53" i="21"/>
  <c r="D52" i="21"/>
  <c r="D51" i="21"/>
  <c r="D50" i="21"/>
  <c r="C55" i="21"/>
  <c r="C54" i="21"/>
  <c r="C53" i="21"/>
  <c r="C52" i="21"/>
  <c r="C51" i="21"/>
  <c r="C50" i="21"/>
  <c r="B55" i="21"/>
  <c r="B54" i="21"/>
  <c r="B53" i="21"/>
  <c r="B52" i="21"/>
  <c r="B51" i="21"/>
  <c r="B50" i="21"/>
  <c r="M49" i="21"/>
  <c r="M48" i="21"/>
  <c r="M47" i="21"/>
  <c r="M46" i="21"/>
  <c r="M45" i="21"/>
  <c r="M44" i="21"/>
  <c r="L49" i="21"/>
  <c r="L48" i="21"/>
  <c r="L47" i="21"/>
  <c r="L46" i="21"/>
  <c r="L45" i="21"/>
  <c r="L44" i="21"/>
  <c r="K49" i="21"/>
  <c r="K48" i="21"/>
  <c r="K47" i="21"/>
  <c r="K46" i="21"/>
  <c r="K45" i="21"/>
  <c r="K44" i="21"/>
  <c r="J49" i="21"/>
  <c r="J48" i="21"/>
  <c r="J47" i="21"/>
  <c r="J46" i="21"/>
  <c r="J45" i="21"/>
  <c r="J44" i="21"/>
  <c r="I49" i="21"/>
  <c r="I48" i="21"/>
  <c r="I47" i="21"/>
  <c r="I46" i="21"/>
  <c r="I45" i="21"/>
  <c r="I44" i="21"/>
  <c r="H49" i="21"/>
  <c r="H48" i="21"/>
  <c r="H47" i="21"/>
  <c r="H46" i="21"/>
  <c r="H45" i="21"/>
  <c r="H44" i="21"/>
  <c r="G49" i="21"/>
  <c r="G48" i="21"/>
  <c r="G47" i="21"/>
  <c r="G46" i="21"/>
  <c r="G45" i="21"/>
  <c r="G44" i="21"/>
  <c r="F49" i="21"/>
  <c r="F48" i="21"/>
  <c r="F47" i="21"/>
  <c r="F46" i="21"/>
  <c r="F45" i="21"/>
  <c r="F44" i="21"/>
  <c r="E49" i="21"/>
  <c r="E48" i="21"/>
  <c r="E47" i="21"/>
  <c r="E46" i="21"/>
  <c r="E45" i="21"/>
  <c r="E44" i="21"/>
  <c r="D49" i="21"/>
  <c r="D48" i="21"/>
  <c r="D47" i="21"/>
  <c r="D46" i="21"/>
  <c r="D45" i="21"/>
  <c r="D44" i="21"/>
  <c r="C49" i="21"/>
  <c r="C48" i="21"/>
  <c r="C47" i="21"/>
  <c r="C46" i="21"/>
  <c r="C45" i="21"/>
  <c r="C44" i="21"/>
  <c r="B49" i="21"/>
  <c r="B48" i="21"/>
  <c r="B47" i="21"/>
  <c r="B46" i="21"/>
  <c r="B45" i="21"/>
  <c r="B44" i="21"/>
  <c r="C46" i="28" l="1"/>
  <c r="C47" i="37"/>
  <c r="C48" i="30"/>
  <c r="C49" i="38"/>
  <c r="E46" i="28"/>
  <c r="E47" i="37"/>
  <c r="E48" i="30"/>
  <c r="E49" i="38"/>
  <c r="G46" i="28"/>
  <c r="BS64" i="15" s="1"/>
  <c r="G47" i="37"/>
  <c r="BR64" i="15" s="1"/>
  <c r="G48" i="30"/>
  <c r="BQ64" i="15" s="1"/>
  <c r="G49" i="38"/>
  <c r="I46" i="28"/>
  <c r="I47" i="37"/>
  <c r="I48" i="30"/>
  <c r="I49" i="38"/>
  <c r="K46" i="28"/>
  <c r="K47" i="37"/>
  <c r="K48" i="30"/>
  <c r="K49" i="38"/>
  <c r="M46" i="28"/>
  <c r="M47" i="37"/>
  <c r="CJ101" i="15" s="1"/>
  <c r="M48" i="30"/>
  <c r="CI101" i="15" s="1"/>
  <c r="M49" i="38"/>
  <c r="C51" i="36"/>
  <c r="C52" i="28"/>
  <c r="C53" i="37"/>
  <c r="C54" i="30"/>
  <c r="C55" i="38"/>
  <c r="E51" i="36"/>
  <c r="BN37" i="15" s="1"/>
  <c r="E52" i="28"/>
  <c r="BM37" i="15" s="1"/>
  <c r="E53" i="37"/>
  <c r="BL51" i="15" s="1"/>
  <c r="E54" i="30"/>
  <c r="BK51" i="15" s="1"/>
  <c r="E55" i="38"/>
  <c r="G51" i="36"/>
  <c r="BT66" i="15" s="1"/>
  <c r="G52" i="28"/>
  <c r="BS66" i="15" s="1"/>
  <c r="G53" i="37"/>
  <c r="BR66" i="15" s="1"/>
  <c r="G54" i="30"/>
  <c r="BQ66" i="15" s="1"/>
  <c r="G55" i="38"/>
  <c r="I51" i="36"/>
  <c r="BZ102" i="15" s="1"/>
  <c r="I52" i="28"/>
  <c r="BY102" i="15" s="1"/>
  <c r="I53" i="37"/>
  <c r="BX102" i="15" s="1"/>
  <c r="I54" i="30"/>
  <c r="BW102" i="15" s="1"/>
  <c r="I55" i="38"/>
  <c r="K51" i="36"/>
  <c r="CF38" i="15" s="1"/>
  <c r="K52" i="28"/>
  <c r="CE38" i="15" s="1"/>
  <c r="K53" i="37"/>
  <c r="CD38" i="15" s="1"/>
  <c r="K54" i="30"/>
  <c r="CC38" i="15" s="1"/>
  <c r="K55" i="38"/>
  <c r="M51" i="36"/>
  <c r="CL9" i="15" s="1"/>
  <c r="M52" i="28"/>
  <c r="CK9" i="15" s="1"/>
  <c r="M53" i="37"/>
  <c r="CJ9" i="15" s="1"/>
  <c r="M54" i="30"/>
  <c r="CI9" i="15" s="1"/>
  <c r="M55" i="38"/>
  <c r="C57" i="36"/>
  <c r="BH64" i="15" s="1"/>
  <c r="C58" i="28"/>
  <c r="BG64" i="15" s="1"/>
  <c r="C59" i="37"/>
  <c r="BF64" i="15" s="1"/>
  <c r="C60" i="30"/>
  <c r="BE64" i="15" s="1"/>
  <c r="C61" i="38"/>
  <c r="E57" i="36"/>
  <c r="BN3" i="15" s="1"/>
  <c r="E58" i="28"/>
  <c r="BM3" i="15" s="1"/>
  <c r="E59" i="37"/>
  <c r="E60" i="30"/>
  <c r="E61" i="38"/>
  <c r="G57" i="36"/>
  <c r="BT47" i="15" s="1"/>
  <c r="G58" i="28"/>
  <c r="BS47" i="15" s="1"/>
  <c r="G59" i="37"/>
  <c r="BR47" i="15" s="1"/>
  <c r="G60" i="30"/>
  <c r="BQ47" i="15" s="1"/>
  <c r="G61" i="38"/>
  <c r="I57" i="36"/>
  <c r="BZ3" i="15" s="1"/>
  <c r="I58" i="28"/>
  <c r="BY3" i="15" s="1"/>
  <c r="I59" i="37"/>
  <c r="BX3" i="15" s="1"/>
  <c r="I60" i="30"/>
  <c r="BW3" i="15" s="1"/>
  <c r="I61" i="38"/>
  <c r="K57" i="36"/>
  <c r="K58" i="28"/>
  <c r="K59" i="37"/>
  <c r="K60" i="30"/>
  <c r="K61" i="38"/>
  <c r="M57" i="36"/>
  <c r="CL76" i="15" s="1"/>
  <c r="M58" i="28"/>
  <c r="CK76" i="15" s="1"/>
  <c r="M59" i="37"/>
  <c r="CJ56" i="15" s="1"/>
  <c r="M60" i="30"/>
  <c r="CI56" i="15" s="1"/>
  <c r="M61" i="38"/>
  <c r="C63" i="36"/>
  <c r="BH48" i="15" s="1"/>
  <c r="C64" i="28"/>
  <c r="BG48" i="15" s="1"/>
  <c r="C65" i="37"/>
  <c r="BF48" i="15" s="1"/>
  <c r="C66" i="30"/>
  <c r="BE48" i="15" s="1"/>
  <c r="C67" i="38"/>
  <c r="E63" i="36"/>
  <c r="E64" i="28"/>
  <c r="BM66" i="15" s="1"/>
  <c r="E65" i="37"/>
  <c r="BL36" i="15" s="1"/>
  <c r="E66" i="30"/>
  <c r="BK36" i="15" s="1"/>
  <c r="E67" i="38"/>
  <c r="G63" i="36"/>
  <c r="G64" i="28"/>
  <c r="G65" i="37"/>
  <c r="BR48" i="15" s="1"/>
  <c r="G66" i="30"/>
  <c r="BQ48" i="15" s="1"/>
  <c r="G67" i="38"/>
  <c r="I63" i="36"/>
  <c r="I64" i="28"/>
  <c r="I65" i="37"/>
  <c r="I66" i="30"/>
  <c r="I67" i="38"/>
  <c r="K63" i="36"/>
  <c r="CF60" i="15" s="1"/>
  <c r="K64" i="28"/>
  <c r="CE60" i="15" s="1"/>
  <c r="K65" i="37"/>
  <c r="CD98" i="15" s="1"/>
  <c r="K66" i="30"/>
  <c r="CC98" i="15" s="1"/>
  <c r="K67" i="38"/>
  <c r="M63" i="36"/>
  <c r="CL61" i="15" s="1"/>
  <c r="M64" i="28"/>
  <c r="CK61" i="15" s="1"/>
  <c r="M65" i="37"/>
  <c r="CJ61" i="15" s="1"/>
  <c r="M66" i="30"/>
  <c r="CI61" i="15" s="1"/>
  <c r="M67" i="38"/>
  <c r="C69" i="36"/>
  <c r="BH17" i="15" s="1"/>
  <c r="C70" i="28"/>
  <c r="BG17" i="15" s="1"/>
  <c r="C71" i="37"/>
  <c r="BF17" i="15" s="1"/>
  <c r="C72" i="30"/>
  <c r="BE17" i="15" s="1"/>
  <c r="C73" i="38"/>
  <c r="E69" i="36"/>
  <c r="BN69" i="15" s="1"/>
  <c r="E70" i="28"/>
  <c r="BM69" i="15" s="1"/>
  <c r="E71" i="37"/>
  <c r="BL69" i="15" s="1"/>
  <c r="E72" i="30"/>
  <c r="BK69" i="15" s="1"/>
  <c r="E73" i="38"/>
  <c r="G69" i="36"/>
  <c r="BT3" i="15" s="1"/>
  <c r="G70" i="28"/>
  <c r="BS3" i="15" s="1"/>
  <c r="G71" i="37"/>
  <c r="BR3" i="15" s="1"/>
  <c r="G72" i="30"/>
  <c r="BQ3" i="15" s="1"/>
  <c r="G73" i="38"/>
  <c r="I69" i="36"/>
  <c r="BZ48" i="15" s="1"/>
  <c r="I70" i="28"/>
  <c r="BY48" i="15" s="1"/>
  <c r="I71" i="37"/>
  <c r="BX48" i="15" s="1"/>
  <c r="I72" i="30"/>
  <c r="BW48" i="15" s="1"/>
  <c r="I73" i="38"/>
  <c r="K69" i="36"/>
  <c r="CF98" i="15" s="1"/>
  <c r="K70" i="28"/>
  <c r="CE98" i="15" s="1"/>
  <c r="K71" i="37"/>
  <c r="CD14" i="15" s="1"/>
  <c r="K72" i="30"/>
  <c r="CC14" i="15" s="1"/>
  <c r="K73" i="38"/>
  <c r="M69" i="36"/>
  <c r="CL79" i="15" s="1"/>
  <c r="M70" i="28"/>
  <c r="CK79" i="15" s="1"/>
  <c r="M71" i="37"/>
  <c r="CJ84" i="15" s="1"/>
  <c r="M72" i="30"/>
  <c r="CI84" i="15" s="1"/>
  <c r="M73" i="38"/>
  <c r="C3" i="39"/>
  <c r="CS53" i="15" s="1"/>
  <c r="C4" i="26"/>
  <c r="CR53" i="15" s="1"/>
  <c r="C5" i="40"/>
  <c r="CQ53" i="15" s="1"/>
  <c r="C6" i="27"/>
  <c r="CP53" i="15" s="1"/>
  <c r="C7" i="41"/>
  <c r="C8" i="42"/>
  <c r="E3" i="39"/>
  <c r="CZ110" i="15" s="1"/>
  <c r="E4" i="26"/>
  <c r="CY110" i="15" s="1"/>
  <c r="E5" i="40"/>
  <c r="CX110" i="15" s="1"/>
  <c r="E6" i="27"/>
  <c r="CW110" i="15" s="1"/>
  <c r="E7" i="41"/>
  <c r="E8" i="42"/>
  <c r="G3" i="39"/>
  <c r="DG78" i="15" s="1"/>
  <c r="G4" i="26"/>
  <c r="DF99" i="15" s="1"/>
  <c r="G5" i="40"/>
  <c r="G6" i="27"/>
  <c r="DE74" i="15" s="1"/>
  <c r="G7" i="41"/>
  <c r="DD74" i="15" s="1"/>
  <c r="G8" i="42"/>
  <c r="I3" i="39"/>
  <c r="I4" i="26"/>
  <c r="I5" i="40"/>
  <c r="DL78" i="15" s="1"/>
  <c r="I6" i="27"/>
  <c r="DK78" i="15" s="1"/>
  <c r="I7" i="41"/>
  <c r="DJ78" i="15" s="1"/>
  <c r="I8" i="42"/>
  <c r="DI78" i="15" s="1"/>
  <c r="K3" i="39"/>
  <c r="DU71" i="15" s="1"/>
  <c r="K4" i="26"/>
  <c r="DT71" i="15" s="1"/>
  <c r="K5" i="40"/>
  <c r="DS71" i="15" s="1"/>
  <c r="K6" i="27"/>
  <c r="DR71" i="15" s="1"/>
  <c r="K7" i="41"/>
  <c r="DQ71" i="15" s="1"/>
  <c r="K8" i="42"/>
  <c r="M3" i="39"/>
  <c r="M4" i="26"/>
  <c r="M5" i="40"/>
  <c r="M6" i="27"/>
  <c r="M7" i="41"/>
  <c r="M8" i="42"/>
  <c r="C10" i="39"/>
  <c r="C11" i="26"/>
  <c r="CR42" i="15" s="1"/>
  <c r="C12" i="40"/>
  <c r="CQ42" i="15" s="1"/>
  <c r="C13" i="27"/>
  <c r="CP42" i="15" s="1"/>
  <c r="C14" i="41"/>
  <c r="CO42" i="15" s="1"/>
  <c r="C15" i="42"/>
  <c r="E10" i="39"/>
  <c r="CZ76" i="15" s="1"/>
  <c r="E11" i="26"/>
  <c r="CY76" i="15" s="1"/>
  <c r="E12" i="40"/>
  <c r="CX76" i="15" s="1"/>
  <c r="E13" i="27"/>
  <c r="CW76" i="15" s="1"/>
  <c r="E14" i="41"/>
  <c r="E15" i="42"/>
  <c r="G10" i="39"/>
  <c r="DG46" i="15" s="1"/>
  <c r="G11" i="26"/>
  <c r="DF7" i="15" s="1"/>
  <c r="G12" i="40"/>
  <c r="G13" i="27"/>
  <c r="DE7" i="15" s="1"/>
  <c r="G14" i="41"/>
  <c r="DD7" i="15" s="1"/>
  <c r="G15" i="42"/>
  <c r="I10" i="39"/>
  <c r="DN83" i="15" s="1"/>
  <c r="I11" i="26"/>
  <c r="DM83" i="15" s="1"/>
  <c r="I12" i="40"/>
  <c r="DL83" i="15" s="1"/>
  <c r="I13" i="27"/>
  <c r="I14" i="41"/>
  <c r="I15" i="42"/>
  <c r="K10" i="39"/>
  <c r="DU55" i="15" s="1"/>
  <c r="K11" i="26"/>
  <c r="DT78" i="15" s="1"/>
  <c r="K12" i="40"/>
  <c r="DS78" i="15" s="1"/>
  <c r="K13" i="27"/>
  <c r="DR78" i="15" s="1"/>
  <c r="K14" i="41"/>
  <c r="DQ78" i="15" s="1"/>
  <c r="K15" i="42"/>
  <c r="M10" i="39"/>
  <c r="M11" i="26"/>
  <c r="M12" i="40"/>
  <c r="M13" i="27"/>
  <c r="M14" i="41"/>
  <c r="M15" i="42"/>
  <c r="C17" i="39"/>
  <c r="CS90" i="15" s="1"/>
  <c r="C18" i="26"/>
  <c r="CR90" i="15" s="1"/>
  <c r="C19" i="40"/>
  <c r="CQ90" i="15" s="1"/>
  <c r="C20" i="27"/>
  <c r="CP90" i="15" s="1"/>
  <c r="C21" i="41"/>
  <c r="C22" i="42"/>
  <c r="E17" i="39"/>
  <c r="E18" i="26"/>
  <c r="E19" i="40"/>
  <c r="E20" i="27"/>
  <c r="E21" i="41"/>
  <c r="CV111" i="15" s="1"/>
  <c r="E22" i="42"/>
  <c r="CU111" i="15" s="1"/>
  <c r="G17" i="39"/>
  <c r="G18" i="26"/>
  <c r="G19" i="40"/>
  <c r="G20" i="27"/>
  <c r="G21" i="41"/>
  <c r="G22" i="42"/>
  <c r="I17" i="39"/>
  <c r="I18" i="26"/>
  <c r="I19" i="40"/>
  <c r="DL19" i="15" s="1"/>
  <c r="I20" i="27"/>
  <c r="DK19" i="15" s="1"/>
  <c r="I21" i="41"/>
  <c r="DJ19" i="15" s="1"/>
  <c r="I22" i="42"/>
  <c r="DI19" i="15" s="1"/>
  <c r="K17" i="39"/>
  <c r="DU46" i="15" s="1"/>
  <c r="K18" i="26"/>
  <c r="DT46" i="15" s="1"/>
  <c r="K19" i="40"/>
  <c r="DS46" i="15" s="1"/>
  <c r="K20" i="27"/>
  <c r="DR46" i="15" s="1"/>
  <c r="K21" i="41"/>
  <c r="K22" i="42"/>
  <c r="M17" i="39"/>
  <c r="M18" i="26"/>
  <c r="EA19" i="15" s="1"/>
  <c r="M19" i="40"/>
  <c r="DZ19" i="15" s="1"/>
  <c r="M20" i="27"/>
  <c r="DY51" i="15" s="1"/>
  <c r="M21" i="41"/>
  <c r="DX51" i="15" s="1"/>
  <c r="M22" i="42"/>
  <c r="C24" i="39"/>
  <c r="CS19" i="15" s="1"/>
  <c r="C25" i="26"/>
  <c r="CR19" i="15" s="1"/>
  <c r="C26" i="40"/>
  <c r="CQ19" i="15" s="1"/>
  <c r="C27" i="27"/>
  <c r="C28" i="41"/>
  <c r="C29" i="42"/>
  <c r="E24" i="39"/>
  <c r="E25" i="26"/>
  <c r="CY83" i="15" s="1"/>
  <c r="E26" i="40"/>
  <c r="CX83" i="15" s="1"/>
  <c r="E27" i="27"/>
  <c r="CW83" i="15" s="1"/>
  <c r="E29" i="42"/>
  <c r="E28" i="41"/>
  <c r="CV83" i="15" s="1"/>
  <c r="G24" i="39"/>
  <c r="G25" i="26"/>
  <c r="G26" i="40"/>
  <c r="G27" i="27"/>
  <c r="DE19" i="15" s="1"/>
  <c r="G28" i="41"/>
  <c r="DD19" i="15" s="1"/>
  <c r="G29" i="42"/>
  <c r="I24" i="39"/>
  <c r="DN46" i="15" s="1"/>
  <c r="I25" i="26"/>
  <c r="DM46" i="15" s="1"/>
  <c r="I26" i="40"/>
  <c r="DL46" i="15" s="1"/>
  <c r="I27" i="27"/>
  <c r="DK46" i="15" s="1"/>
  <c r="I28" i="41"/>
  <c r="DJ46" i="15" s="1"/>
  <c r="I29" i="42"/>
  <c r="DI46" i="15" s="1"/>
  <c r="K24" i="39"/>
  <c r="DU111" i="15" s="1"/>
  <c r="K25" i="26"/>
  <c r="DT111" i="15" s="1"/>
  <c r="K26" i="40"/>
  <c r="K27" i="27"/>
  <c r="K28" i="41"/>
  <c r="DQ90" i="15" s="1"/>
  <c r="K29" i="42"/>
  <c r="DP90" i="15" s="1"/>
  <c r="M24" i="39"/>
  <c r="M25" i="26"/>
  <c r="EA82" i="15" s="1"/>
  <c r="M26" i="40"/>
  <c r="DZ82" i="15" s="1"/>
  <c r="M27" i="27"/>
  <c r="DY82" i="15" s="1"/>
  <c r="M28" i="41"/>
  <c r="DX82" i="15" s="1"/>
  <c r="M29" i="42"/>
  <c r="C31" i="39"/>
  <c r="CS76" i="15" s="1"/>
  <c r="C32" i="26"/>
  <c r="CR8" i="15" s="1"/>
  <c r="C33" i="40"/>
  <c r="CQ8" i="15" s="1"/>
  <c r="C34" i="27"/>
  <c r="CP8" i="15" s="1"/>
  <c r="C35" i="41"/>
  <c r="CO8" i="15" s="1"/>
  <c r="C36" i="42"/>
  <c r="E31" i="39"/>
  <c r="CZ55" i="15" s="1"/>
  <c r="E32" i="26"/>
  <c r="CY55" i="15" s="1"/>
  <c r="E33" i="40"/>
  <c r="CX55" i="15" s="1"/>
  <c r="E34" i="27"/>
  <c r="CW55" i="15" s="1"/>
  <c r="E35" i="41"/>
  <c r="E36" i="42"/>
  <c r="G31" i="39"/>
  <c r="DG29" i="15" s="1"/>
  <c r="G32" i="26"/>
  <c r="DF29" i="15" s="1"/>
  <c r="G33" i="40"/>
  <c r="G34" i="27"/>
  <c r="G35" i="41"/>
  <c r="G36" i="42"/>
  <c r="I31" i="39"/>
  <c r="DN111" i="15" s="1"/>
  <c r="I32" i="26"/>
  <c r="DM111" i="15" s="1"/>
  <c r="I33" i="40"/>
  <c r="DL111" i="15" s="1"/>
  <c r="I34" i="27"/>
  <c r="DK83" i="15" s="1"/>
  <c r="I35" i="41"/>
  <c r="DJ83" i="15" s="1"/>
  <c r="I36" i="42"/>
  <c r="K31" i="39"/>
  <c r="DU48" i="15" s="1"/>
  <c r="K32" i="26"/>
  <c r="DT48" i="15" s="1"/>
  <c r="K33" i="40"/>
  <c r="DS48" i="15" s="1"/>
  <c r="K34" i="27"/>
  <c r="DR48" i="15" s="1"/>
  <c r="K35" i="41"/>
  <c r="K36" i="42"/>
  <c r="M31" i="39"/>
  <c r="M32" i="26"/>
  <c r="M33" i="40"/>
  <c r="M34" i="27"/>
  <c r="M35" i="41"/>
  <c r="M36" i="42"/>
  <c r="C38" i="39"/>
  <c r="CS60" i="15" s="1"/>
  <c r="C39" i="26"/>
  <c r="CR60" i="15" s="1"/>
  <c r="C40" i="40"/>
  <c r="CQ76" i="15" s="1"/>
  <c r="C41" i="27"/>
  <c r="CP76" i="15" s="1"/>
  <c r="C42" i="41"/>
  <c r="C43" i="42"/>
  <c r="E38" i="39"/>
  <c r="CZ65" i="15" s="1"/>
  <c r="E39" i="26"/>
  <c r="CY8" i="15" s="1"/>
  <c r="E40" i="40"/>
  <c r="CX8" i="15" s="1"/>
  <c r="E41" i="27"/>
  <c r="CW8" i="15" s="1"/>
  <c r="E42" i="41"/>
  <c r="CV8" i="15" s="1"/>
  <c r="E43" i="42"/>
  <c r="G38" i="39"/>
  <c r="DG111" i="15" s="1"/>
  <c r="G39" i="26"/>
  <c r="DF111" i="15" s="1"/>
  <c r="G40" i="40"/>
  <c r="G41" i="27"/>
  <c r="DE111" i="15" s="1"/>
  <c r="G42" i="41"/>
  <c r="DD111" i="15" s="1"/>
  <c r="G43" i="42"/>
  <c r="I38" i="39"/>
  <c r="DN90" i="15" s="1"/>
  <c r="I39" i="26"/>
  <c r="DM90" i="15" s="1"/>
  <c r="I40" i="40"/>
  <c r="DL90" i="15" s="1"/>
  <c r="I41" i="27"/>
  <c r="DK90" i="15" s="1"/>
  <c r="I42" i="41"/>
  <c r="I43" i="42"/>
  <c r="K38" i="39"/>
  <c r="K39" i="26"/>
  <c r="K40" i="40"/>
  <c r="K41" i="27"/>
  <c r="K42" i="41"/>
  <c r="K43" i="42"/>
  <c r="M38" i="39"/>
  <c r="M39" i="26"/>
  <c r="EA65" i="15" s="1"/>
  <c r="M40" i="40"/>
  <c r="DZ65" i="15" s="1"/>
  <c r="M41" i="27"/>
  <c r="M42" i="41"/>
  <c r="M43" i="42"/>
  <c r="C45" i="39"/>
  <c r="CS66" i="15" s="1"/>
  <c r="C46" i="26"/>
  <c r="CR55" i="15" s="1"/>
  <c r="C47" i="40"/>
  <c r="CQ55" i="15" s="1"/>
  <c r="C48" i="27"/>
  <c r="CP55" i="15" s="1"/>
  <c r="C49" i="41"/>
  <c r="CO55" i="15" s="1"/>
  <c r="C50" i="42"/>
  <c r="E45" i="39"/>
  <c r="E46" i="26"/>
  <c r="E47" i="40"/>
  <c r="E48" i="27"/>
  <c r="CW74" i="15" s="1"/>
  <c r="E49" i="41"/>
  <c r="CV74" i="15" s="1"/>
  <c r="E50" i="42"/>
  <c r="G45" i="39"/>
  <c r="DG110" i="15" s="1"/>
  <c r="G46" i="26"/>
  <c r="DF110" i="15" s="1"/>
  <c r="G47" i="40"/>
  <c r="G48" i="27"/>
  <c r="DE99" i="15" s="1"/>
  <c r="G49" i="41"/>
  <c r="DD99" i="15" s="1"/>
  <c r="G50" i="42"/>
  <c r="I45" i="39"/>
  <c r="DN55" i="15" s="1"/>
  <c r="I46" i="26"/>
  <c r="DM22" i="15" s="1"/>
  <c r="I47" i="40"/>
  <c r="DL22" i="15" s="1"/>
  <c r="I48" i="27"/>
  <c r="DK22" i="15" s="1"/>
  <c r="I49" i="41"/>
  <c r="DJ22" i="15" s="1"/>
  <c r="I50" i="42"/>
  <c r="K45" i="39"/>
  <c r="K46" i="26"/>
  <c r="DT55" i="15" s="1"/>
  <c r="K47" i="40"/>
  <c r="DS55" i="15" s="1"/>
  <c r="K48" i="27"/>
  <c r="DR55" i="15" s="1"/>
  <c r="K49" i="41"/>
  <c r="DQ55" i="15" s="1"/>
  <c r="K50" i="42"/>
  <c r="M45" i="39"/>
  <c r="M46" i="26"/>
  <c r="M47" i="40"/>
  <c r="M48" i="27"/>
  <c r="M49" i="41"/>
  <c r="M50" i="42"/>
  <c r="C52" i="39"/>
  <c r="C53" i="26"/>
  <c r="CR66" i="15" s="1"/>
  <c r="C54" i="40"/>
  <c r="CQ66" i="15" s="1"/>
  <c r="C55" i="27"/>
  <c r="C56" i="41"/>
  <c r="C57" i="42"/>
  <c r="E52" i="39"/>
  <c r="E53" i="26"/>
  <c r="E54" i="40"/>
  <c r="E55" i="27"/>
  <c r="E56" i="41"/>
  <c r="E57" i="42"/>
  <c r="G52" i="39"/>
  <c r="G53" i="26"/>
  <c r="G54" i="40"/>
  <c r="G55" i="27"/>
  <c r="G56" i="41"/>
  <c r="G57" i="42"/>
  <c r="I52" i="39"/>
  <c r="I53" i="26"/>
  <c r="DM55" i="15" s="1"/>
  <c r="I54" i="40"/>
  <c r="DL55" i="15" s="1"/>
  <c r="I55" i="27"/>
  <c r="DK55" i="15" s="1"/>
  <c r="I56" i="41"/>
  <c r="DJ55" i="15" s="1"/>
  <c r="I57" i="42"/>
  <c r="K52" i="39"/>
  <c r="DU11" i="15" s="1"/>
  <c r="K53" i="26"/>
  <c r="DT11" i="15" s="1"/>
  <c r="K54" i="40"/>
  <c r="DS11" i="15" s="1"/>
  <c r="K55" i="27"/>
  <c r="DR11" i="15" s="1"/>
  <c r="K56" i="41"/>
  <c r="K57" i="42"/>
  <c r="M52" i="39"/>
  <c r="M53" i="26"/>
  <c r="EA53" i="15" s="1"/>
  <c r="M54" i="40"/>
  <c r="DZ53" i="15" s="1"/>
  <c r="M55" i="27"/>
  <c r="DY53" i="15" s="1"/>
  <c r="M56" i="41"/>
  <c r="DX53" i="15" s="1"/>
  <c r="M57" i="42"/>
  <c r="C59" i="39"/>
  <c r="CS42" i="15" s="1"/>
  <c r="C60" i="26"/>
  <c r="CR83" i="15" s="1"/>
  <c r="C61" i="40"/>
  <c r="CQ83" i="15" s="1"/>
  <c r="C62" i="27"/>
  <c r="CP83" i="15" s="1"/>
  <c r="C63" i="41"/>
  <c r="CO83" i="15" s="1"/>
  <c r="C64" i="42"/>
  <c r="E59" i="39"/>
  <c r="CZ43" i="15" s="1"/>
  <c r="E60" i="26"/>
  <c r="CY42" i="15" s="1"/>
  <c r="E61" i="40"/>
  <c r="CX42" i="15" s="1"/>
  <c r="E62" i="27"/>
  <c r="CW42" i="15" s="1"/>
  <c r="E63" i="41"/>
  <c r="CV42" i="15" s="1"/>
  <c r="E64" i="42"/>
  <c r="G59" i="39"/>
  <c r="G60" i="26"/>
  <c r="DF25" i="15" s="1"/>
  <c r="G61" i="40"/>
  <c r="G62" i="27"/>
  <c r="DE25" i="15" s="1"/>
  <c r="G63" i="41"/>
  <c r="DD25" i="15" s="1"/>
  <c r="G64" i="42"/>
  <c r="I59" i="39"/>
  <c r="I60" i="26"/>
  <c r="DM12" i="15" s="1"/>
  <c r="I61" i="40"/>
  <c r="DL12" i="15" s="1"/>
  <c r="I62" i="27"/>
  <c r="DK12" i="15" s="1"/>
  <c r="I63" i="41"/>
  <c r="DJ12" i="15" s="1"/>
  <c r="I64" i="42"/>
  <c r="K59" i="39"/>
  <c r="K60" i="26"/>
  <c r="K61" i="40"/>
  <c r="K62" i="27"/>
  <c r="K63" i="41"/>
  <c r="K64" i="42"/>
  <c r="M59" i="39"/>
  <c r="M60" i="26"/>
  <c r="M61" i="40"/>
  <c r="M62" i="27"/>
  <c r="M63" i="41"/>
  <c r="M64" i="42"/>
  <c r="C66" i="39"/>
  <c r="C67" i="26"/>
  <c r="CR77" i="15" s="1"/>
  <c r="C68" i="40"/>
  <c r="CQ77" i="15" s="1"/>
  <c r="C69" i="27"/>
  <c r="CP77" i="15" s="1"/>
  <c r="C70" i="41"/>
  <c r="CO77" i="15" s="1"/>
  <c r="C71" i="42"/>
  <c r="E66" i="39"/>
  <c r="E67" i="26"/>
  <c r="CY29" i="15" s="1"/>
  <c r="E68" i="40"/>
  <c r="CX29" i="15" s="1"/>
  <c r="E69" i="27"/>
  <c r="CW51" i="15" s="1"/>
  <c r="E70" i="41"/>
  <c r="CV51" i="15" s="1"/>
  <c r="E71" i="42"/>
  <c r="G66" i="39"/>
  <c r="DG67" i="15" s="1"/>
  <c r="G67" i="26"/>
  <c r="DF67" i="15" s="1"/>
  <c r="G68" i="40"/>
  <c r="G69" i="27"/>
  <c r="DE56" i="15" s="1"/>
  <c r="G70" i="41"/>
  <c r="DD56" i="15" s="1"/>
  <c r="G71" i="42"/>
  <c r="I66" i="39"/>
  <c r="I67" i="26"/>
  <c r="DM86" i="15" s="1"/>
  <c r="I68" i="40"/>
  <c r="DL86" i="15" s="1"/>
  <c r="I69" i="27"/>
  <c r="DK86" i="15" s="1"/>
  <c r="I70" i="41"/>
  <c r="DJ86" i="15" s="1"/>
  <c r="I71" i="42"/>
  <c r="K66" i="39"/>
  <c r="DU12" i="15" s="1"/>
  <c r="K67" i="26"/>
  <c r="DT12" i="15" s="1"/>
  <c r="K68" i="40"/>
  <c r="DS12" i="15" s="1"/>
  <c r="K69" i="27"/>
  <c r="DR70" i="15" s="1"/>
  <c r="K70" i="41"/>
  <c r="DQ70" i="15" s="1"/>
  <c r="K71" i="42"/>
  <c r="M66" i="39"/>
  <c r="M67" i="26"/>
  <c r="M68" i="40"/>
  <c r="M69" i="27"/>
  <c r="M70" i="41"/>
  <c r="M71" i="42"/>
  <c r="C73" i="39"/>
  <c r="CS51" i="15" s="1"/>
  <c r="C74" i="26"/>
  <c r="CR74" i="15" s="1"/>
  <c r="C75" i="40"/>
  <c r="CQ74" i="15" s="1"/>
  <c r="C76" i="27"/>
  <c r="CP74" i="15" s="1"/>
  <c r="C77" i="41"/>
  <c r="CO74" i="15" s="1"/>
  <c r="C78" i="42"/>
  <c r="E73" i="39"/>
  <c r="CZ29" i="15" s="1"/>
  <c r="E74" i="26"/>
  <c r="CY43" i="15" s="1"/>
  <c r="E75" i="40"/>
  <c r="CX43" i="15" s="1"/>
  <c r="E76" i="27"/>
  <c r="E77" i="41"/>
  <c r="E78" i="42"/>
  <c r="G73" i="39"/>
  <c r="DG51" i="15" s="1"/>
  <c r="G74" i="26"/>
  <c r="DF70" i="15" s="1"/>
  <c r="G75" i="40"/>
  <c r="G76" i="27"/>
  <c r="DE70" i="15" s="1"/>
  <c r="G77" i="41"/>
  <c r="DD70" i="15" s="1"/>
  <c r="G78" i="42"/>
  <c r="I73" i="39"/>
  <c r="I74" i="26"/>
  <c r="I75" i="40"/>
  <c r="I76" i="27"/>
  <c r="I77" i="41"/>
  <c r="I78" i="42"/>
  <c r="K73" i="39"/>
  <c r="DU8" i="15" s="1"/>
  <c r="K74" i="26"/>
  <c r="DT8" i="15" s="1"/>
  <c r="K75" i="40"/>
  <c r="DS8" i="15" s="1"/>
  <c r="K76" i="27"/>
  <c r="DR8" i="15" s="1"/>
  <c r="K77" i="41"/>
  <c r="K78" i="42"/>
  <c r="M73" i="39"/>
  <c r="M74" i="26"/>
  <c r="EA34" i="15" s="1"/>
  <c r="M75" i="40"/>
  <c r="DZ34" i="15" s="1"/>
  <c r="M76" i="27"/>
  <c r="M77" i="41"/>
  <c r="M78" i="42"/>
  <c r="C80" i="39"/>
  <c r="CS77" i="15" s="1"/>
  <c r="C81" i="26"/>
  <c r="C82" i="40"/>
  <c r="C83" i="27"/>
  <c r="C84" i="41"/>
  <c r="C85" i="42"/>
  <c r="E80" i="39"/>
  <c r="E81" i="26"/>
  <c r="CY27" i="15" s="1"/>
  <c r="E82" i="40"/>
  <c r="CX27" i="15" s="1"/>
  <c r="E83" i="27"/>
  <c r="CW27" i="15" s="1"/>
  <c r="E84" i="41"/>
  <c r="CV27" i="15" s="1"/>
  <c r="E85" i="42"/>
  <c r="G80" i="39"/>
  <c r="G81" i="26"/>
  <c r="G82" i="40"/>
  <c r="G83" i="27"/>
  <c r="DE12" i="15" s="1"/>
  <c r="G84" i="41"/>
  <c r="DD12" i="15" s="1"/>
  <c r="G85" i="42"/>
  <c r="I80" i="39"/>
  <c r="DN29" i="15" s="1"/>
  <c r="I81" i="26"/>
  <c r="DM29" i="15" s="1"/>
  <c r="I82" i="40"/>
  <c r="DL29" i="15" s="1"/>
  <c r="I83" i="27"/>
  <c r="I84" i="41"/>
  <c r="I85" i="42"/>
  <c r="K80" i="39"/>
  <c r="K81" i="26"/>
  <c r="DT97" i="15" s="1"/>
  <c r="K82" i="40"/>
  <c r="DS97" i="15" s="1"/>
  <c r="K83" i="27"/>
  <c r="DR97" i="15" s="1"/>
  <c r="K84" i="41"/>
  <c r="DQ97" i="15" s="1"/>
  <c r="K85" i="42"/>
  <c r="M80" i="39"/>
  <c r="EB67" i="15" s="1"/>
  <c r="M81" i="26"/>
  <c r="EA67" i="15" s="1"/>
  <c r="M82" i="40"/>
  <c r="DZ67" i="15" s="1"/>
  <c r="M83" i="27"/>
  <c r="DY67" i="15" s="1"/>
  <c r="M84" i="41"/>
  <c r="M85" i="42"/>
  <c r="C87" i="39"/>
  <c r="CS70" i="15" s="1"/>
  <c r="C88" i="26"/>
  <c r="CR70" i="15" s="1"/>
  <c r="C89" i="40"/>
  <c r="CQ70" i="15" s="1"/>
  <c r="C90" i="27"/>
  <c r="CP70" i="15" s="1"/>
  <c r="C91" i="41"/>
  <c r="C92" i="42"/>
  <c r="E87" i="39"/>
  <c r="CZ56" i="15" s="1"/>
  <c r="E88" i="26"/>
  <c r="CY56" i="15" s="1"/>
  <c r="E89" i="40"/>
  <c r="CX56" i="15" s="1"/>
  <c r="E90" i="27"/>
  <c r="CW56" i="15" s="1"/>
  <c r="E91" i="41"/>
  <c r="E92" i="42"/>
  <c r="I87" i="39"/>
  <c r="DN99" i="15" s="1"/>
  <c r="I88" i="26"/>
  <c r="DM99" i="15" s="1"/>
  <c r="I89" i="40"/>
  <c r="DL76" i="15" s="1"/>
  <c r="I90" i="27"/>
  <c r="DK76" i="15" s="1"/>
  <c r="I91" i="41"/>
  <c r="I92" i="42"/>
  <c r="K87" i="39"/>
  <c r="DU33" i="15" s="1"/>
  <c r="K88" i="26"/>
  <c r="DT33" i="15" s="1"/>
  <c r="K89" i="40"/>
  <c r="DS33" i="15" s="1"/>
  <c r="K90" i="27"/>
  <c r="DR33" i="15" s="1"/>
  <c r="K91" i="41"/>
  <c r="K92" i="42"/>
  <c r="K94" i="39"/>
  <c r="M87" i="39"/>
  <c r="EB84" i="15" s="1"/>
  <c r="M88" i="26"/>
  <c r="EA84" i="15" s="1"/>
  <c r="M89" i="40"/>
  <c r="DZ74" i="15" s="1"/>
  <c r="M90" i="27"/>
  <c r="DY74" i="15" s="1"/>
  <c r="M91" i="41"/>
  <c r="M92" i="42"/>
  <c r="M94" i="39"/>
  <c r="EB99" i="15" s="1"/>
  <c r="G87" i="39"/>
  <c r="DG28" i="15" s="1"/>
  <c r="G88" i="26"/>
  <c r="DF28" i="15" s="1"/>
  <c r="G89" i="40"/>
  <c r="G90" i="27"/>
  <c r="DE28" i="15" s="1"/>
  <c r="G91" i="41"/>
  <c r="G92" i="42"/>
  <c r="C94" i="39"/>
  <c r="CS33" i="15" s="1"/>
  <c r="C95" i="26"/>
  <c r="CR33" i="15" s="1"/>
  <c r="C96" i="40"/>
  <c r="CQ33" i="15" s="1"/>
  <c r="C97" i="27"/>
  <c r="CP33" i="15" s="1"/>
  <c r="C98" i="41"/>
  <c r="C99" i="42"/>
  <c r="C101" i="39"/>
  <c r="CS12" i="15" s="1"/>
  <c r="E94" i="39"/>
  <c r="CZ58" i="15" s="1"/>
  <c r="E95" i="26"/>
  <c r="CY58" i="15" s="1"/>
  <c r="E96" i="40"/>
  <c r="CX58" i="15" s="1"/>
  <c r="E97" i="27"/>
  <c r="CW58" i="15" s="1"/>
  <c r="E98" i="41"/>
  <c r="E99" i="42"/>
  <c r="E101" i="39"/>
  <c r="CZ67" i="15" s="1"/>
  <c r="G94" i="39"/>
  <c r="DG42" i="15" s="1"/>
  <c r="G95" i="26"/>
  <c r="DF42" i="15" s="1"/>
  <c r="G96" i="40"/>
  <c r="G97" i="27"/>
  <c r="DE6" i="15" s="1"/>
  <c r="G98" i="41"/>
  <c r="G99" i="42"/>
  <c r="G101" i="39"/>
  <c r="I94" i="39"/>
  <c r="DN70" i="15" s="1"/>
  <c r="I95" i="26"/>
  <c r="DM70" i="15" s="1"/>
  <c r="I96" i="40"/>
  <c r="DL70" i="15" s="1"/>
  <c r="I97" i="27"/>
  <c r="DK70" i="15" s="1"/>
  <c r="I98" i="41"/>
  <c r="I99" i="42"/>
  <c r="I101" i="39"/>
  <c r="DN51" i="15" s="1"/>
  <c r="M43" i="21"/>
  <c r="M42" i="21"/>
  <c r="M41" i="21"/>
  <c r="M40" i="21"/>
  <c r="M39" i="21"/>
  <c r="M38" i="21"/>
  <c r="L43" i="21"/>
  <c r="L42" i="21"/>
  <c r="L41" i="21"/>
  <c r="L40" i="21"/>
  <c r="L39" i="21"/>
  <c r="L38" i="21"/>
  <c r="K43" i="21"/>
  <c r="K42" i="21"/>
  <c r="K41" i="21"/>
  <c r="K40" i="21"/>
  <c r="K39" i="21"/>
  <c r="K38" i="21"/>
  <c r="J43" i="21"/>
  <c r="J42" i="21"/>
  <c r="J41" i="21"/>
  <c r="J40" i="21"/>
  <c r="J39" i="21"/>
  <c r="J38" i="21"/>
  <c r="I43" i="21"/>
  <c r="I42" i="21"/>
  <c r="I41" i="21"/>
  <c r="I40" i="21"/>
  <c r="I39" i="21"/>
  <c r="I38" i="21"/>
  <c r="H43" i="21"/>
  <c r="H42" i="21"/>
  <c r="H41" i="21"/>
  <c r="H40" i="21"/>
  <c r="H39" i="21"/>
  <c r="H38" i="21"/>
  <c r="G43" i="21"/>
  <c r="G42" i="21"/>
  <c r="G41" i="21"/>
  <c r="G40" i="21"/>
  <c r="G39" i="21"/>
  <c r="G38" i="21"/>
  <c r="F43" i="21"/>
  <c r="F42" i="21"/>
  <c r="F41" i="21"/>
  <c r="F40" i="21"/>
  <c r="F39" i="21"/>
  <c r="F38" i="21"/>
  <c r="E43" i="21"/>
  <c r="E42" i="21"/>
  <c r="E41" i="21"/>
  <c r="E40" i="21"/>
  <c r="E39" i="21"/>
  <c r="E38" i="21"/>
  <c r="D43" i="21"/>
  <c r="D42" i="21"/>
  <c r="D41" i="21"/>
  <c r="D40" i="21"/>
  <c r="D39" i="21"/>
  <c r="D38" i="21"/>
  <c r="C43" i="21"/>
  <c r="C42" i="21"/>
  <c r="C41" i="21"/>
  <c r="C40" i="21"/>
  <c r="C39" i="21"/>
  <c r="C38" i="21"/>
  <c r="B43" i="21"/>
  <c r="B42" i="21"/>
  <c r="B41" i="21"/>
  <c r="B40" i="21"/>
  <c r="B39" i="21"/>
  <c r="B38" i="21"/>
  <c r="M37" i="21"/>
  <c r="M36" i="21"/>
  <c r="M35" i="21"/>
  <c r="M34" i="21"/>
  <c r="M33" i="21"/>
  <c r="M32" i="21"/>
  <c r="L37" i="21"/>
  <c r="L36" i="21"/>
  <c r="L35" i="21"/>
  <c r="L34" i="21"/>
  <c r="L33" i="21"/>
  <c r="L32" i="21"/>
  <c r="K37" i="21"/>
  <c r="K36" i="21"/>
  <c r="K35" i="21"/>
  <c r="K34" i="21"/>
  <c r="K33" i="21"/>
  <c r="K32" i="21"/>
  <c r="J37" i="21"/>
  <c r="J36" i="21"/>
  <c r="J35" i="21"/>
  <c r="J34" i="21"/>
  <c r="J33" i="21"/>
  <c r="J32" i="21"/>
  <c r="I37" i="21"/>
  <c r="I36" i="21"/>
  <c r="I35" i="21"/>
  <c r="I34" i="21"/>
  <c r="I33" i="21"/>
  <c r="I32" i="21"/>
  <c r="H37" i="21"/>
  <c r="H36" i="21"/>
  <c r="H35" i="21"/>
  <c r="H34" i="21"/>
  <c r="H33" i="21"/>
  <c r="H32" i="21"/>
  <c r="G37" i="21"/>
  <c r="G36" i="21"/>
  <c r="G35" i="21"/>
  <c r="G34" i="21"/>
  <c r="G33" i="21"/>
  <c r="G32" i="21"/>
  <c r="F37" i="21"/>
  <c r="F36" i="21"/>
  <c r="F35" i="21"/>
  <c r="F34" i="21"/>
  <c r="F33" i="21"/>
  <c r="F32" i="21"/>
  <c r="E37" i="21"/>
  <c r="E36" i="21"/>
  <c r="E35" i="21"/>
  <c r="E34" i="21"/>
  <c r="E33" i="21"/>
  <c r="E32" i="21"/>
  <c r="D37" i="21"/>
  <c r="D36" i="21"/>
  <c r="D35" i="21"/>
  <c r="D34" i="21"/>
  <c r="D33" i="21"/>
  <c r="D32" i="21"/>
  <c r="C37" i="21"/>
  <c r="C36" i="21"/>
  <c r="C35" i="21"/>
  <c r="C34" i="21"/>
  <c r="C33" i="21"/>
  <c r="C32" i="21"/>
  <c r="B37" i="21"/>
  <c r="B36" i="21"/>
  <c r="B35" i="21"/>
  <c r="B34" i="21"/>
  <c r="B33" i="21"/>
  <c r="B32" i="21"/>
  <c r="M31" i="21"/>
  <c r="M30" i="21"/>
  <c r="M29" i="21"/>
  <c r="M28" i="21"/>
  <c r="M27" i="21"/>
  <c r="M26" i="21"/>
  <c r="L31" i="21"/>
  <c r="L30" i="21"/>
  <c r="L29" i="21"/>
  <c r="L28" i="21"/>
  <c r="L27" i="21"/>
  <c r="L26" i="21"/>
  <c r="K31" i="21"/>
  <c r="K30" i="21"/>
  <c r="K29" i="21"/>
  <c r="K28" i="21"/>
  <c r="K27" i="21"/>
  <c r="K26" i="21"/>
  <c r="J31" i="21"/>
  <c r="J30" i="21"/>
  <c r="J29" i="21"/>
  <c r="J28" i="21"/>
  <c r="J27" i="21"/>
  <c r="J26" i="21"/>
  <c r="I31" i="21"/>
  <c r="I30" i="21"/>
  <c r="I29" i="21"/>
  <c r="I28" i="21"/>
  <c r="I27" i="21"/>
  <c r="I26" i="21"/>
  <c r="H31" i="21"/>
  <c r="H30" i="21"/>
  <c r="H29" i="21"/>
  <c r="H28" i="21"/>
  <c r="H27" i="21"/>
  <c r="H26" i="21"/>
  <c r="G31" i="21"/>
  <c r="G30" i="21"/>
  <c r="G29" i="21"/>
  <c r="G28" i="21"/>
  <c r="G27" i="21"/>
  <c r="G26" i="21"/>
  <c r="F31" i="21"/>
  <c r="F30" i="21"/>
  <c r="F29" i="21"/>
  <c r="F28" i="21"/>
  <c r="F27" i="21"/>
  <c r="F26" i="21"/>
  <c r="E31" i="21"/>
  <c r="E30" i="21"/>
  <c r="E29" i="21"/>
  <c r="E28" i="21"/>
  <c r="E27" i="21"/>
  <c r="E26" i="21"/>
  <c r="D31" i="21"/>
  <c r="D30" i="21"/>
  <c r="D29" i="21"/>
  <c r="D28" i="21"/>
  <c r="D27" i="21"/>
  <c r="D26" i="21"/>
  <c r="C31" i="21"/>
  <c r="C30" i="21"/>
  <c r="C29" i="21"/>
  <c r="C28" i="21"/>
  <c r="C27" i="21"/>
  <c r="C26" i="21"/>
  <c r="B31" i="21"/>
  <c r="B30" i="21"/>
  <c r="B29" i="21"/>
  <c r="B28" i="21"/>
  <c r="B27" i="21"/>
  <c r="B26" i="21"/>
  <c r="M25" i="21"/>
  <c r="M24" i="21"/>
  <c r="M23" i="21"/>
  <c r="M22" i="21"/>
  <c r="M21" i="21"/>
  <c r="M20" i="21"/>
  <c r="L25" i="21"/>
  <c r="L24" i="21"/>
  <c r="L23" i="21"/>
  <c r="L22" i="21"/>
  <c r="L21" i="21"/>
  <c r="L20" i="21"/>
  <c r="K25" i="21"/>
  <c r="K24" i="21"/>
  <c r="K23" i="21"/>
  <c r="K22" i="21"/>
  <c r="K21" i="21"/>
  <c r="K20" i="21"/>
  <c r="J25" i="21"/>
  <c r="J24" i="21"/>
  <c r="J23" i="21"/>
  <c r="J22" i="21"/>
  <c r="J21" i="21"/>
  <c r="J20" i="21"/>
  <c r="I25" i="21"/>
  <c r="I24" i="21"/>
  <c r="I23" i="21"/>
  <c r="I22" i="21"/>
  <c r="I21" i="21"/>
  <c r="I20" i="21"/>
  <c r="H25" i="21"/>
  <c r="H24" i="21"/>
  <c r="H23" i="21"/>
  <c r="H22" i="21"/>
  <c r="H21" i="21"/>
  <c r="H20" i="21"/>
  <c r="G25" i="21"/>
  <c r="G24" i="21"/>
  <c r="G23" i="21"/>
  <c r="G22" i="21"/>
  <c r="G21" i="21"/>
  <c r="G20" i="21"/>
  <c r="F25" i="21"/>
  <c r="F24" i="21"/>
  <c r="F23" i="21"/>
  <c r="F22" i="21"/>
  <c r="F21" i="21"/>
  <c r="F20" i="21"/>
  <c r="E25" i="21"/>
  <c r="E24" i="21"/>
  <c r="E23" i="21"/>
  <c r="E22" i="21"/>
  <c r="E21" i="21"/>
  <c r="E20" i="21"/>
  <c r="D25" i="21"/>
  <c r="D24" i="21"/>
  <c r="D23" i="21"/>
  <c r="D22" i="21"/>
  <c r="D21" i="21"/>
  <c r="D20" i="21"/>
  <c r="C25" i="21"/>
  <c r="C24" i="21"/>
  <c r="C23" i="21"/>
  <c r="C22" i="21"/>
  <c r="C21" i="21"/>
  <c r="C20" i="21"/>
  <c r="B25" i="21"/>
  <c r="B24" i="21"/>
  <c r="B23" i="21"/>
  <c r="B22" i="21"/>
  <c r="B21" i="21"/>
  <c r="B20" i="21"/>
  <c r="M19" i="21"/>
  <c r="M18" i="21"/>
  <c r="M17" i="21"/>
  <c r="M16" i="21"/>
  <c r="M15" i="21"/>
  <c r="M14" i="21"/>
  <c r="L19" i="21"/>
  <c r="L18" i="21"/>
  <c r="L17" i="21"/>
  <c r="L16" i="21"/>
  <c r="L15" i="21"/>
  <c r="L14" i="21"/>
  <c r="K19" i="21"/>
  <c r="K18" i="21"/>
  <c r="K17" i="21"/>
  <c r="K16" i="21"/>
  <c r="K15" i="21"/>
  <c r="K14" i="21"/>
  <c r="J19" i="21"/>
  <c r="J18" i="21"/>
  <c r="J17" i="21"/>
  <c r="J16" i="21"/>
  <c r="J15" i="21"/>
  <c r="J14" i="21"/>
  <c r="I19" i="21"/>
  <c r="I18" i="21"/>
  <c r="I17" i="21"/>
  <c r="I16" i="21"/>
  <c r="I15" i="21"/>
  <c r="I14" i="21"/>
  <c r="H19" i="21"/>
  <c r="H18" i="21"/>
  <c r="H17" i="21"/>
  <c r="H16" i="21"/>
  <c r="H15" i="21"/>
  <c r="H14" i="21"/>
  <c r="G19" i="21"/>
  <c r="G18" i="21"/>
  <c r="G17" i="21"/>
  <c r="G16" i="21"/>
  <c r="G15" i="21"/>
  <c r="G14" i="21"/>
  <c r="F19" i="21"/>
  <c r="F18" i="21"/>
  <c r="F17" i="21"/>
  <c r="F16" i="21"/>
  <c r="F15" i="21"/>
  <c r="F14" i="21"/>
  <c r="E19" i="21"/>
  <c r="E18" i="21"/>
  <c r="E17" i="21"/>
  <c r="E16" i="21"/>
  <c r="E15" i="21"/>
  <c r="E14" i="21"/>
  <c r="D19" i="21"/>
  <c r="D18" i="21"/>
  <c r="D17" i="21"/>
  <c r="D16" i="21"/>
  <c r="D15" i="21"/>
  <c r="D14" i="21"/>
  <c r="C19" i="21"/>
  <c r="C18" i="21"/>
  <c r="C17" i="21"/>
  <c r="C16" i="21"/>
  <c r="C15" i="21"/>
  <c r="C14" i="21"/>
  <c r="B19" i="21"/>
  <c r="B18" i="21"/>
  <c r="B17" i="21"/>
  <c r="B16" i="21"/>
  <c r="B15" i="21"/>
  <c r="B14" i="21"/>
  <c r="M13" i="21"/>
  <c r="M12" i="21"/>
  <c r="M11" i="21"/>
  <c r="M10" i="21"/>
  <c r="M9" i="21"/>
  <c r="M8" i="21"/>
  <c r="L13" i="21"/>
  <c r="L12" i="21"/>
  <c r="L11" i="21"/>
  <c r="L10" i="21"/>
  <c r="L9" i="21"/>
  <c r="L8" i="21"/>
  <c r="K13" i="21"/>
  <c r="K12" i="21"/>
  <c r="K11" i="21"/>
  <c r="K10" i="21"/>
  <c r="K9" i="21"/>
  <c r="K8" i="21"/>
  <c r="J13" i="21"/>
  <c r="J12" i="21"/>
  <c r="J11" i="21"/>
  <c r="J10" i="21"/>
  <c r="J9" i="21"/>
  <c r="J8" i="21"/>
  <c r="I13" i="21"/>
  <c r="I12" i="21"/>
  <c r="I11" i="21"/>
  <c r="I10" i="21"/>
  <c r="I9" i="21"/>
  <c r="I8" i="21"/>
  <c r="H13" i="21"/>
  <c r="H12" i="21"/>
  <c r="H11" i="21"/>
  <c r="H10" i="21"/>
  <c r="H9" i="21"/>
  <c r="H8" i="21"/>
  <c r="G13" i="21"/>
  <c r="G12" i="21"/>
  <c r="G11" i="21"/>
  <c r="G10" i="21"/>
  <c r="G9" i="21"/>
  <c r="G8" i="21"/>
  <c r="F13" i="21"/>
  <c r="F12" i="21"/>
  <c r="F11" i="21"/>
  <c r="F10" i="21"/>
  <c r="F9" i="21"/>
  <c r="F8" i="21"/>
  <c r="E13" i="21"/>
  <c r="E12" i="21"/>
  <c r="E11" i="21"/>
  <c r="E10" i="21"/>
  <c r="E9" i="21"/>
  <c r="E8" i="21"/>
  <c r="D13" i="21"/>
  <c r="D12" i="21"/>
  <c r="D11" i="21"/>
  <c r="D10" i="21"/>
  <c r="D9" i="21"/>
  <c r="D8" i="21"/>
  <c r="C13" i="21"/>
  <c r="C12" i="21"/>
  <c r="C11" i="21"/>
  <c r="C10" i="21"/>
  <c r="C9" i="21"/>
  <c r="C8" i="21"/>
  <c r="B13" i="21"/>
  <c r="B12" i="21"/>
  <c r="B11" i="21"/>
  <c r="B10" i="21"/>
  <c r="B9" i="21"/>
  <c r="B8" i="21"/>
  <c r="M7" i="21"/>
  <c r="M6" i="21"/>
  <c r="M5" i="21"/>
  <c r="M4" i="21"/>
  <c r="M3" i="21"/>
  <c r="M2" i="21"/>
  <c r="L7" i="21"/>
  <c r="L6" i="21"/>
  <c r="L5" i="21"/>
  <c r="L4" i="21"/>
  <c r="L3" i="21"/>
  <c r="L2" i="21"/>
  <c r="K7" i="21"/>
  <c r="K6" i="21"/>
  <c r="K5" i="21"/>
  <c r="K4" i="21"/>
  <c r="K3" i="21"/>
  <c r="K2" i="21"/>
  <c r="J7" i="21"/>
  <c r="J6" i="21"/>
  <c r="J5" i="21"/>
  <c r="J4" i="21"/>
  <c r="J3" i="21"/>
  <c r="J2" i="21"/>
  <c r="I7" i="21"/>
  <c r="I6" i="21"/>
  <c r="I5" i="21"/>
  <c r="I4" i="21"/>
  <c r="I3" i="21"/>
  <c r="I2" i="21"/>
  <c r="H7" i="21"/>
  <c r="H6" i="21"/>
  <c r="H5" i="21"/>
  <c r="H4" i="21"/>
  <c r="H3" i="21"/>
  <c r="H2" i="21"/>
  <c r="G7" i="21"/>
  <c r="G6" i="21"/>
  <c r="G5" i="21"/>
  <c r="G4" i="21"/>
  <c r="G3" i="21"/>
  <c r="G2" i="21"/>
  <c r="F7" i="21"/>
  <c r="F6" i="21"/>
  <c r="F5" i="21"/>
  <c r="F4" i="21"/>
  <c r="F3" i="21"/>
  <c r="F2" i="21"/>
  <c r="E7" i="21"/>
  <c r="E6" i="21"/>
  <c r="E5" i="21"/>
  <c r="E4" i="21"/>
  <c r="E3" i="21"/>
  <c r="E2" i="21"/>
  <c r="D7" i="21"/>
  <c r="D6" i="21"/>
  <c r="D5" i="21"/>
  <c r="D4" i="21"/>
  <c r="D3" i="21"/>
  <c r="D2" i="21"/>
  <c r="C7" i="21"/>
  <c r="C6" i="21"/>
  <c r="C5" i="21"/>
  <c r="C4" i="21"/>
  <c r="C3" i="21"/>
  <c r="C2" i="21"/>
  <c r="B7" i="21"/>
  <c r="B6" i="21"/>
  <c r="B5" i="21"/>
  <c r="B4" i="21"/>
  <c r="B3" i="21"/>
  <c r="B2" i="21"/>
  <c r="M176" i="19"/>
  <c r="M175" i="19"/>
  <c r="M174" i="19"/>
  <c r="M173" i="19"/>
  <c r="M172" i="19"/>
  <c r="L176" i="19"/>
  <c r="L175" i="19"/>
  <c r="L174" i="19"/>
  <c r="L173" i="19"/>
  <c r="L172" i="19"/>
  <c r="K175" i="19"/>
  <c r="K174" i="19"/>
  <c r="K173" i="19"/>
  <c r="K172" i="19"/>
  <c r="J175" i="19"/>
  <c r="J174" i="19"/>
  <c r="J173" i="19"/>
  <c r="J172" i="19"/>
  <c r="I175" i="19"/>
  <c r="I174" i="19"/>
  <c r="I173" i="19"/>
  <c r="I172" i="19"/>
  <c r="H175" i="19"/>
  <c r="H174" i="19"/>
  <c r="H173" i="19"/>
  <c r="H172" i="19"/>
  <c r="G175" i="19"/>
  <c r="G174" i="19"/>
  <c r="G173" i="19"/>
  <c r="G172" i="19"/>
  <c r="F175" i="19"/>
  <c r="F174" i="19"/>
  <c r="F173" i="19"/>
  <c r="F172" i="19"/>
  <c r="E175" i="19"/>
  <c r="E174" i="19"/>
  <c r="E173" i="19"/>
  <c r="E172" i="19"/>
  <c r="D175" i="19"/>
  <c r="D174" i="19"/>
  <c r="D173" i="19"/>
  <c r="D172" i="19"/>
  <c r="C175" i="19"/>
  <c r="C174" i="19"/>
  <c r="C173" i="19"/>
  <c r="C172" i="19"/>
  <c r="B175" i="19"/>
  <c r="B174" i="19"/>
  <c r="B173" i="19"/>
  <c r="B172" i="19"/>
  <c r="M171" i="19"/>
  <c r="M170" i="19"/>
  <c r="M169" i="19"/>
  <c r="M168" i="19"/>
  <c r="M167" i="19"/>
  <c r="L171" i="19"/>
  <c r="L170" i="19"/>
  <c r="L169" i="19"/>
  <c r="L168" i="19"/>
  <c r="L167" i="19"/>
  <c r="K170" i="19"/>
  <c r="K169" i="19"/>
  <c r="K168" i="19"/>
  <c r="K167" i="19"/>
  <c r="J170" i="19"/>
  <c r="J169" i="19"/>
  <c r="J168" i="19"/>
  <c r="J167" i="19"/>
  <c r="I170" i="19"/>
  <c r="I169" i="19"/>
  <c r="I168" i="19"/>
  <c r="I167" i="19"/>
  <c r="H170" i="19"/>
  <c r="H169" i="19"/>
  <c r="H168" i="19"/>
  <c r="H167" i="19"/>
  <c r="G170" i="19"/>
  <c r="G169" i="19"/>
  <c r="G168" i="19"/>
  <c r="G167" i="19"/>
  <c r="F170" i="19"/>
  <c r="F169" i="19"/>
  <c r="F168" i="19"/>
  <c r="F167" i="19"/>
  <c r="E170" i="19"/>
  <c r="E169" i="19"/>
  <c r="E168" i="19"/>
  <c r="E167" i="19"/>
  <c r="D170" i="19"/>
  <c r="D169" i="19"/>
  <c r="D168" i="19"/>
  <c r="D167" i="19"/>
  <c r="C170" i="19"/>
  <c r="C169" i="19"/>
  <c r="C168" i="19"/>
  <c r="C167" i="19"/>
  <c r="B170" i="19"/>
  <c r="B169" i="19"/>
  <c r="B168" i="19"/>
  <c r="B167" i="19"/>
  <c r="M166" i="19"/>
  <c r="M165" i="19"/>
  <c r="M164" i="19"/>
  <c r="M163" i="19"/>
  <c r="M162" i="19"/>
  <c r="L166" i="19"/>
  <c r="L165" i="19"/>
  <c r="L164" i="19"/>
  <c r="L163" i="19"/>
  <c r="L162" i="19"/>
  <c r="K165" i="19"/>
  <c r="K164" i="19"/>
  <c r="K163" i="19"/>
  <c r="K162" i="19"/>
  <c r="J165" i="19"/>
  <c r="J164" i="19"/>
  <c r="J163" i="19"/>
  <c r="J162" i="19"/>
  <c r="I165" i="19"/>
  <c r="I164" i="19"/>
  <c r="I163" i="19"/>
  <c r="I162" i="19"/>
  <c r="H165" i="19"/>
  <c r="H164" i="19"/>
  <c r="H163" i="19"/>
  <c r="H162" i="19"/>
  <c r="G165" i="19"/>
  <c r="G164" i="19"/>
  <c r="G163" i="19"/>
  <c r="G162" i="19"/>
  <c r="F165" i="19"/>
  <c r="F164" i="19"/>
  <c r="F163" i="19"/>
  <c r="F162" i="19"/>
  <c r="E165" i="19"/>
  <c r="E164" i="19"/>
  <c r="E163" i="19"/>
  <c r="E162" i="19"/>
  <c r="D165" i="19"/>
  <c r="D164" i="19"/>
  <c r="D163" i="19"/>
  <c r="D162" i="19"/>
  <c r="C165" i="19"/>
  <c r="C164" i="19"/>
  <c r="C163" i="19"/>
  <c r="C162" i="19"/>
  <c r="B165" i="19"/>
  <c r="B164" i="19"/>
  <c r="B163" i="19"/>
  <c r="B162" i="19"/>
  <c r="M161" i="19"/>
  <c r="M160" i="19"/>
  <c r="M159" i="19"/>
  <c r="M158" i="19"/>
  <c r="M157" i="19"/>
  <c r="L161" i="19"/>
  <c r="L160" i="19"/>
  <c r="L159" i="19"/>
  <c r="L158" i="19"/>
  <c r="L157" i="19"/>
  <c r="K160" i="19"/>
  <c r="K159" i="19"/>
  <c r="K158" i="19"/>
  <c r="K157" i="19"/>
  <c r="J160" i="19"/>
  <c r="J159" i="19"/>
  <c r="J158" i="19"/>
  <c r="J157" i="19"/>
  <c r="I160" i="19"/>
  <c r="I159" i="19"/>
  <c r="I158" i="19"/>
  <c r="I157" i="19"/>
  <c r="H160" i="19"/>
  <c r="H159" i="19"/>
  <c r="H158" i="19"/>
  <c r="H157" i="19"/>
  <c r="G160" i="19"/>
  <c r="G159" i="19"/>
  <c r="G158" i="19"/>
  <c r="G157" i="19"/>
  <c r="F160" i="19"/>
  <c r="F159" i="19"/>
  <c r="F158" i="19"/>
  <c r="F157" i="19"/>
  <c r="E160" i="19"/>
  <c r="E159" i="19"/>
  <c r="E158" i="19"/>
  <c r="E157" i="19"/>
  <c r="D160" i="19"/>
  <c r="D159" i="19"/>
  <c r="D158" i="19"/>
  <c r="D157" i="19"/>
  <c r="C160" i="19"/>
  <c r="C159" i="19"/>
  <c r="C158" i="19"/>
  <c r="C157" i="19"/>
  <c r="B160" i="19"/>
  <c r="B159" i="19"/>
  <c r="B158" i="19"/>
  <c r="B157" i="19"/>
  <c r="M156" i="19"/>
  <c r="M155" i="19"/>
  <c r="M154" i="19"/>
  <c r="M153" i="19"/>
  <c r="M152" i="19"/>
  <c r="L156" i="19"/>
  <c r="L155" i="19"/>
  <c r="L154" i="19"/>
  <c r="L153" i="19"/>
  <c r="L152" i="19"/>
  <c r="K155" i="19"/>
  <c r="K154" i="19"/>
  <c r="K153" i="19"/>
  <c r="K152" i="19"/>
  <c r="J155" i="19"/>
  <c r="J154" i="19"/>
  <c r="J153" i="19"/>
  <c r="J152" i="19"/>
  <c r="I155" i="19"/>
  <c r="I154" i="19"/>
  <c r="I153" i="19"/>
  <c r="I152" i="19"/>
  <c r="H155" i="19"/>
  <c r="H154" i="19"/>
  <c r="H153" i="19"/>
  <c r="H152" i="19"/>
  <c r="G155" i="19"/>
  <c r="G154" i="19"/>
  <c r="G153" i="19"/>
  <c r="G152" i="19"/>
  <c r="F155" i="19"/>
  <c r="F154" i="19"/>
  <c r="F153" i="19"/>
  <c r="F152" i="19"/>
  <c r="E155" i="19"/>
  <c r="E154" i="19"/>
  <c r="E153" i="19"/>
  <c r="E152" i="19"/>
  <c r="D155" i="19"/>
  <c r="D154" i="19"/>
  <c r="D153" i="19"/>
  <c r="D152" i="19"/>
  <c r="C155" i="19"/>
  <c r="C154" i="19"/>
  <c r="C153" i="19"/>
  <c r="C152" i="19"/>
  <c r="B155" i="19"/>
  <c r="B154" i="19"/>
  <c r="B153" i="19"/>
  <c r="B152" i="19"/>
  <c r="M151" i="19"/>
  <c r="M150" i="19"/>
  <c r="M149" i="19"/>
  <c r="M148" i="19"/>
  <c r="M147" i="19"/>
  <c r="L151" i="19"/>
  <c r="L150" i="19"/>
  <c r="L149" i="19"/>
  <c r="L148" i="19"/>
  <c r="L147" i="19"/>
  <c r="K150" i="19"/>
  <c r="K149" i="19"/>
  <c r="K148" i="19"/>
  <c r="K147" i="19"/>
  <c r="J150" i="19"/>
  <c r="J149" i="19"/>
  <c r="J148" i="19"/>
  <c r="J147" i="19"/>
  <c r="I150" i="19"/>
  <c r="I149" i="19"/>
  <c r="I148" i="19"/>
  <c r="I147" i="19"/>
  <c r="H150" i="19"/>
  <c r="H149" i="19"/>
  <c r="H148" i="19"/>
  <c r="H147" i="19"/>
  <c r="G150" i="19"/>
  <c r="G149" i="19"/>
  <c r="G148" i="19"/>
  <c r="G147" i="19"/>
  <c r="F150" i="19"/>
  <c r="F149" i="19"/>
  <c r="F148" i="19"/>
  <c r="F147" i="19"/>
  <c r="E150" i="19"/>
  <c r="E149" i="19"/>
  <c r="E148" i="19"/>
  <c r="E147" i="19"/>
  <c r="D150" i="19"/>
  <c r="D149" i="19"/>
  <c r="D148" i="19"/>
  <c r="D147" i="19"/>
  <c r="C150" i="19"/>
  <c r="C149" i="19"/>
  <c r="C148" i="19"/>
  <c r="C147" i="19"/>
  <c r="B150" i="19"/>
  <c r="B149" i="19"/>
  <c r="B148" i="19"/>
  <c r="B147" i="19"/>
  <c r="M146" i="19"/>
  <c r="M145" i="19"/>
  <c r="M144" i="19"/>
  <c r="M143" i="19"/>
  <c r="M142" i="19"/>
  <c r="L146" i="19"/>
  <c r="L145" i="19"/>
  <c r="L144" i="19"/>
  <c r="L143" i="19"/>
  <c r="L142" i="19"/>
  <c r="K145" i="19"/>
  <c r="K144" i="19"/>
  <c r="K143" i="19"/>
  <c r="K142" i="19"/>
  <c r="J145" i="19"/>
  <c r="J144" i="19"/>
  <c r="J143" i="19"/>
  <c r="J142" i="19"/>
  <c r="I145" i="19"/>
  <c r="I144" i="19"/>
  <c r="I143" i="19"/>
  <c r="I142" i="19"/>
  <c r="H145" i="19"/>
  <c r="H144" i="19"/>
  <c r="H143" i="19"/>
  <c r="H142" i="19"/>
  <c r="G145" i="19"/>
  <c r="G144" i="19"/>
  <c r="G143" i="19"/>
  <c r="G142" i="19"/>
  <c r="F145" i="19"/>
  <c r="F144" i="19"/>
  <c r="F143" i="19"/>
  <c r="F142" i="19"/>
  <c r="E145" i="19"/>
  <c r="E144" i="19"/>
  <c r="E143" i="19"/>
  <c r="E142" i="19"/>
  <c r="D145" i="19"/>
  <c r="D144" i="19"/>
  <c r="D143" i="19"/>
  <c r="D142" i="19"/>
  <c r="C145" i="19"/>
  <c r="C144" i="19"/>
  <c r="C143" i="19"/>
  <c r="C142" i="19"/>
  <c r="B145" i="19"/>
  <c r="B144" i="19"/>
  <c r="B143" i="19"/>
  <c r="B142" i="19"/>
  <c r="M141" i="19"/>
  <c r="M140" i="19"/>
  <c r="M139" i="19"/>
  <c r="M138" i="19"/>
  <c r="M137" i="19"/>
  <c r="L141" i="19"/>
  <c r="L140" i="19"/>
  <c r="L139" i="19"/>
  <c r="L138" i="19"/>
  <c r="L137" i="19"/>
  <c r="K140" i="19"/>
  <c r="K139" i="19"/>
  <c r="K138" i="19"/>
  <c r="K137" i="19"/>
  <c r="J140" i="19"/>
  <c r="J139" i="19"/>
  <c r="J138" i="19"/>
  <c r="J137" i="19"/>
  <c r="I140" i="19"/>
  <c r="I139" i="19"/>
  <c r="I138" i="19"/>
  <c r="I137" i="19"/>
  <c r="H140" i="19"/>
  <c r="H139" i="19"/>
  <c r="H138" i="19"/>
  <c r="H137" i="19"/>
  <c r="G140" i="19"/>
  <c r="G139" i="19"/>
  <c r="G138" i="19"/>
  <c r="G137" i="19"/>
  <c r="F140" i="19"/>
  <c r="F139" i="19"/>
  <c r="F138" i="19"/>
  <c r="F137" i="19"/>
  <c r="E140" i="19"/>
  <c r="E139" i="19"/>
  <c r="E138" i="19"/>
  <c r="E137" i="19"/>
  <c r="D140" i="19"/>
  <c r="D139" i="19"/>
  <c r="D138" i="19"/>
  <c r="D137" i="19"/>
  <c r="C140" i="19"/>
  <c r="C139" i="19"/>
  <c r="C138" i="19"/>
  <c r="C137" i="19"/>
  <c r="B140" i="19"/>
  <c r="B139" i="19"/>
  <c r="B138" i="19"/>
  <c r="B137" i="19"/>
  <c r="M136" i="19"/>
  <c r="M135" i="19"/>
  <c r="M134" i="19"/>
  <c r="M133" i="19"/>
  <c r="M132" i="19"/>
  <c r="L136" i="19"/>
  <c r="L135" i="19"/>
  <c r="L134" i="19"/>
  <c r="L133" i="19"/>
  <c r="L132" i="19"/>
  <c r="K135" i="19"/>
  <c r="K134" i="19"/>
  <c r="K133" i="19"/>
  <c r="K132" i="19"/>
  <c r="J135" i="19"/>
  <c r="J134" i="19"/>
  <c r="J133" i="19"/>
  <c r="J132" i="19"/>
  <c r="I135" i="19"/>
  <c r="I134" i="19"/>
  <c r="I133" i="19"/>
  <c r="I132" i="19"/>
  <c r="H135" i="19"/>
  <c r="H134" i="19"/>
  <c r="H133" i="19"/>
  <c r="H132" i="19"/>
  <c r="G135" i="19"/>
  <c r="G134" i="19"/>
  <c r="G133" i="19"/>
  <c r="G132" i="19"/>
  <c r="F135" i="19"/>
  <c r="F134" i="19"/>
  <c r="F133" i="19"/>
  <c r="F132" i="19"/>
  <c r="E135" i="19"/>
  <c r="E134" i="19"/>
  <c r="E133" i="19"/>
  <c r="E132" i="19"/>
  <c r="D135" i="19"/>
  <c r="D134" i="19"/>
  <c r="D133" i="19"/>
  <c r="D132" i="19"/>
  <c r="C135" i="19"/>
  <c r="C134" i="19"/>
  <c r="C133" i="19"/>
  <c r="C132" i="19"/>
  <c r="B135" i="19"/>
  <c r="B134" i="19"/>
  <c r="B133" i="19"/>
  <c r="B132" i="19"/>
  <c r="E130" i="19"/>
  <c r="E129" i="19"/>
  <c r="E128" i="19"/>
  <c r="E127" i="19"/>
  <c r="D130" i="19"/>
  <c r="D129" i="19"/>
  <c r="D128" i="19"/>
  <c r="D127" i="19"/>
  <c r="C130" i="19"/>
  <c r="C129" i="19"/>
  <c r="C128" i="19"/>
  <c r="C127" i="19"/>
  <c r="B130" i="19"/>
  <c r="B129" i="19"/>
  <c r="B128" i="19"/>
  <c r="B127" i="19"/>
  <c r="M126" i="19"/>
  <c r="M125" i="19"/>
  <c r="M124" i="19"/>
  <c r="M123" i="19"/>
  <c r="M122" i="19"/>
  <c r="L126" i="19"/>
  <c r="L125" i="19"/>
  <c r="L124" i="19"/>
  <c r="L123" i="19"/>
  <c r="L122" i="19"/>
  <c r="K125" i="19"/>
  <c r="K124" i="19"/>
  <c r="K123" i="19"/>
  <c r="K122" i="19"/>
  <c r="J125" i="19"/>
  <c r="J124" i="19"/>
  <c r="J123" i="19"/>
  <c r="J122" i="19"/>
  <c r="I125" i="19"/>
  <c r="I124" i="19"/>
  <c r="I123" i="19"/>
  <c r="I122" i="19"/>
  <c r="H125" i="19"/>
  <c r="H124" i="19"/>
  <c r="H123" i="19"/>
  <c r="H122" i="19"/>
  <c r="G125" i="19"/>
  <c r="G124" i="19"/>
  <c r="G123" i="19"/>
  <c r="G122" i="19"/>
  <c r="F125" i="19"/>
  <c r="F124" i="19"/>
  <c r="F123" i="19"/>
  <c r="F122" i="19"/>
  <c r="E125" i="19"/>
  <c r="E124" i="19"/>
  <c r="E123" i="19"/>
  <c r="E122" i="19"/>
  <c r="D125" i="19"/>
  <c r="D124" i="19"/>
  <c r="D123" i="19"/>
  <c r="D122" i="19"/>
  <c r="C125" i="19"/>
  <c r="C124" i="19"/>
  <c r="C123" i="19"/>
  <c r="C122" i="19"/>
  <c r="B125" i="19"/>
  <c r="B124" i="19"/>
  <c r="B123" i="19"/>
  <c r="B122" i="19"/>
  <c r="M121" i="19"/>
  <c r="M120" i="19"/>
  <c r="M119" i="19"/>
  <c r="M118" i="19"/>
  <c r="M117" i="19"/>
  <c r="L121" i="19"/>
  <c r="L120" i="19"/>
  <c r="L119" i="19"/>
  <c r="L118" i="19"/>
  <c r="L117" i="19"/>
  <c r="K120" i="19"/>
  <c r="K119" i="19"/>
  <c r="K118" i="19"/>
  <c r="K117" i="19"/>
  <c r="J120" i="19"/>
  <c r="J119" i="19"/>
  <c r="J118" i="19"/>
  <c r="J117" i="19"/>
  <c r="I120" i="19"/>
  <c r="I119" i="19"/>
  <c r="I118" i="19"/>
  <c r="I117" i="19"/>
  <c r="H120" i="19"/>
  <c r="H119" i="19"/>
  <c r="H118" i="19"/>
  <c r="H117" i="19"/>
  <c r="G120" i="19"/>
  <c r="G119" i="19"/>
  <c r="G118" i="19"/>
  <c r="G117" i="19"/>
  <c r="F120" i="19"/>
  <c r="F119" i="19"/>
  <c r="F118" i="19"/>
  <c r="F117" i="19"/>
  <c r="E120" i="19"/>
  <c r="E119" i="19"/>
  <c r="E118" i="19"/>
  <c r="E117" i="19"/>
  <c r="D120" i="19"/>
  <c r="D119" i="19"/>
  <c r="D118" i="19"/>
  <c r="D117" i="19"/>
  <c r="C120" i="19"/>
  <c r="C119" i="19"/>
  <c r="C118" i="19"/>
  <c r="C117" i="19"/>
  <c r="B120" i="19"/>
  <c r="B119" i="19"/>
  <c r="B118" i="19"/>
  <c r="B117" i="19"/>
  <c r="M116" i="19"/>
  <c r="M115" i="19"/>
  <c r="M114" i="19"/>
  <c r="M113" i="19"/>
  <c r="M112" i="19"/>
  <c r="L116" i="19"/>
  <c r="L115" i="19"/>
  <c r="L114" i="19"/>
  <c r="L113" i="19"/>
  <c r="L112" i="19"/>
  <c r="K115" i="19"/>
  <c r="K114" i="19"/>
  <c r="K113" i="19"/>
  <c r="K112" i="19"/>
  <c r="J115" i="19"/>
  <c r="J114" i="19"/>
  <c r="J113" i="19"/>
  <c r="J112" i="19"/>
  <c r="I112" i="19"/>
  <c r="H115" i="19"/>
  <c r="H114" i="19"/>
  <c r="H113" i="19"/>
  <c r="H112" i="19"/>
  <c r="G115" i="19"/>
  <c r="G114" i="19"/>
  <c r="G113" i="19"/>
  <c r="G112" i="19"/>
  <c r="F115" i="19"/>
  <c r="F114" i="19"/>
  <c r="F113" i="19"/>
  <c r="F112" i="19"/>
  <c r="E115" i="19"/>
  <c r="E114" i="19"/>
  <c r="E113" i="19"/>
  <c r="E112" i="19"/>
  <c r="D115" i="19"/>
  <c r="D114" i="19"/>
  <c r="D113" i="19"/>
  <c r="D112" i="19"/>
  <c r="C115" i="19"/>
  <c r="C114" i="19"/>
  <c r="C113" i="19"/>
  <c r="C112" i="19"/>
  <c r="B115" i="19"/>
  <c r="B114" i="19"/>
  <c r="B113" i="19"/>
  <c r="B112" i="19"/>
  <c r="M111" i="19"/>
  <c r="M110" i="19"/>
  <c r="M109" i="19"/>
  <c r="M108" i="19"/>
  <c r="M107" i="19"/>
  <c r="L111" i="19"/>
  <c r="L110" i="19"/>
  <c r="L109" i="19"/>
  <c r="L108" i="19"/>
  <c r="L107" i="19"/>
  <c r="K110" i="19"/>
  <c r="K109" i="19"/>
  <c r="K108" i="19"/>
  <c r="K107" i="19"/>
  <c r="J110" i="19"/>
  <c r="J109" i="19"/>
  <c r="J108" i="19"/>
  <c r="J107" i="19"/>
  <c r="I110" i="19"/>
  <c r="I109" i="19"/>
  <c r="I108" i="19"/>
  <c r="I107" i="19"/>
  <c r="H110" i="19"/>
  <c r="H109" i="19"/>
  <c r="H108" i="19"/>
  <c r="H107" i="19"/>
  <c r="G110" i="19"/>
  <c r="G109" i="19"/>
  <c r="G108" i="19"/>
  <c r="G107" i="19"/>
  <c r="F110" i="19"/>
  <c r="F109" i="19"/>
  <c r="F108" i="19"/>
  <c r="F107" i="19"/>
  <c r="E110" i="19"/>
  <c r="E109" i="19"/>
  <c r="E108" i="19"/>
  <c r="E107" i="19"/>
  <c r="D110" i="19"/>
  <c r="D109" i="19"/>
  <c r="D108" i="19"/>
  <c r="D107" i="19"/>
  <c r="C110" i="19"/>
  <c r="C109" i="19"/>
  <c r="C108" i="19"/>
  <c r="C107" i="19"/>
  <c r="B110" i="19"/>
  <c r="B109" i="19"/>
  <c r="B108" i="19"/>
  <c r="B107" i="19"/>
  <c r="M106" i="19"/>
  <c r="M105" i="19"/>
  <c r="M104" i="19"/>
  <c r="M103" i="19"/>
  <c r="M102" i="19"/>
  <c r="L106" i="19"/>
  <c r="L105" i="19"/>
  <c r="L104" i="19"/>
  <c r="L103" i="19"/>
  <c r="L102" i="19"/>
  <c r="K105" i="19"/>
  <c r="K104" i="19"/>
  <c r="K103" i="19"/>
  <c r="K102" i="19"/>
  <c r="J105" i="19"/>
  <c r="J104" i="19"/>
  <c r="J103" i="19"/>
  <c r="J102" i="19"/>
  <c r="I105" i="19"/>
  <c r="I104" i="19"/>
  <c r="I103" i="19"/>
  <c r="I102" i="19"/>
  <c r="H105" i="19"/>
  <c r="H104" i="19"/>
  <c r="H103" i="19"/>
  <c r="H102" i="19"/>
  <c r="G105" i="19"/>
  <c r="G104" i="19"/>
  <c r="G103" i="19"/>
  <c r="G102" i="19"/>
  <c r="F105" i="19"/>
  <c r="F104" i="19"/>
  <c r="F103" i="19"/>
  <c r="F102" i="19"/>
  <c r="E105" i="19"/>
  <c r="E104" i="19"/>
  <c r="E103" i="19"/>
  <c r="E102" i="19"/>
  <c r="D105" i="19"/>
  <c r="D104" i="19"/>
  <c r="D103" i="19"/>
  <c r="D102" i="19"/>
  <c r="C105" i="19"/>
  <c r="C104" i="19"/>
  <c r="C103" i="19"/>
  <c r="C102" i="19"/>
  <c r="B105" i="19"/>
  <c r="B104" i="19"/>
  <c r="B103" i="19"/>
  <c r="B102" i="19"/>
  <c r="M101" i="19"/>
  <c r="M100" i="19"/>
  <c r="M99" i="19"/>
  <c r="M98" i="19"/>
  <c r="M97" i="19"/>
  <c r="L101" i="19"/>
  <c r="L100" i="19"/>
  <c r="L99" i="19"/>
  <c r="L98" i="19"/>
  <c r="L97" i="19"/>
  <c r="K100" i="19"/>
  <c r="K99" i="19"/>
  <c r="K98" i="19"/>
  <c r="K97" i="19"/>
  <c r="J100" i="19"/>
  <c r="J99" i="19"/>
  <c r="J98" i="19"/>
  <c r="J97" i="19"/>
  <c r="I100" i="19"/>
  <c r="I99" i="19"/>
  <c r="I98" i="19"/>
  <c r="I97" i="19"/>
  <c r="H100" i="19"/>
  <c r="H99" i="19"/>
  <c r="H98" i="19"/>
  <c r="H97" i="19"/>
  <c r="G100" i="19"/>
  <c r="G99" i="19"/>
  <c r="G98" i="19"/>
  <c r="G97" i="19"/>
  <c r="F100" i="19"/>
  <c r="F99" i="19"/>
  <c r="F98" i="19"/>
  <c r="F97" i="19"/>
  <c r="E100" i="19"/>
  <c r="E99" i="19"/>
  <c r="E98" i="19"/>
  <c r="E97" i="19"/>
  <c r="D100" i="19"/>
  <c r="D99" i="19"/>
  <c r="D98" i="19"/>
  <c r="D97" i="19"/>
  <c r="C100" i="19"/>
  <c r="C99" i="19"/>
  <c r="C98" i="19"/>
  <c r="C97" i="19"/>
  <c r="B100" i="19"/>
  <c r="B99" i="19"/>
  <c r="B98" i="19"/>
  <c r="B97" i="19"/>
  <c r="M96" i="19"/>
  <c r="M95" i="19"/>
  <c r="M94" i="19"/>
  <c r="M93" i="19"/>
  <c r="M92" i="19"/>
  <c r="L96" i="19"/>
  <c r="L95" i="19"/>
  <c r="L94" i="19"/>
  <c r="L93" i="19"/>
  <c r="L92" i="19"/>
  <c r="K95" i="19"/>
  <c r="K94" i="19"/>
  <c r="K93" i="19"/>
  <c r="K92" i="19"/>
  <c r="J95" i="19"/>
  <c r="J94" i="19"/>
  <c r="J93" i="19"/>
  <c r="J92" i="19"/>
  <c r="I95" i="19"/>
  <c r="I94" i="19"/>
  <c r="I93" i="19"/>
  <c r="I92" i="19"/>
  <c r="H95" i="19"/>
  <c r="H94" i="19"/>
  <c r="H93" i="19"/>
  <c r="H92" i="19"/>
  <c r="G95" i="19"/>
  <c r="G94" i="19"/>
  <c r="G93" i="19"/>
  <c r="G92" i="19"/>
  <c r="F95" i="19"/>
  <c r="F94" i="19"/>
  <c r="F93" i="19"/>
  <c r="F92" i="19"/>
  <c r="E95" i="19"/>
  <c r="E94" i="19"/>
  <c r="E93" i="19"/>
  <c r="E92" i="19"/>
  <c r="D95" i="19"/>
  <c r="D94" i="19"/>
  <c r="D93" i="19"/>
  <c r="D92" i="19"/>
  <c r="C95" i="19"/>
  <c r="C94" i="19"/>
  <c r="C93" i="19"/>
  <c r="C92" i="19"/>
  <c r="B95" i="19"/>
  <c r="B94" i="19"/>
  <c r="B93" i="19"/>
  <c r="B92" i="19"/>
  <c r="M91" i="19"/>
  <c r="M90" i="19"/>
  <c r="M89" i="19"/>
  <c r="M88" i="19"/>
  <c r="M87" i="19"/>
  <c r="L91" i="19"/>
  <c r="L90" i="19"/>
  <c r="L89" i="19"/>
  <c r="L88" i="19"/>
  <c r="L87" i="19"/>
  <c r="K90" i="19"/>
  <c r="K89" i="19"/>
  <c r="K88" i="19"/>
  <c r="K87" i="19"/>
  <c r="J90" i="19"/>
  <c r="J89" i="19"/>
  <c r="J88" i="19"/>
  <c r="J87" i="19"/>
  <c r="I90" i="19"/>
  <c r="I89" i="19"/>
  <c r="I88" i="19"/>
  <c r="I87" i="19"/>
  <c r="H90" i="19"/>
  <c r="H89" i="19"/>
  <c r="H88" i="19"/>
  <c r="H87" i="19"/>
  <c r="G90" i="19"/>
  <c r="G89" i="19"/>
  <c r="G88" i="19"/>
  <c r="G87" i="19"/>
  <c r="F90" i="19"/>
  <c r="F89" i="19"/>
  <c r="F88" i="19"/>
  <c r="F87" i="19"/>
  <c r="E90" i="19"/>
  <c r="E89" i="19"/>
  <c r="E88" i="19"/>
  <c r="E87" i="19"/>
  <c r="D90" i="19"/>
  <c r="D89" i="19"/>
  <c r="D88" i="19"/>
  <c r="D87" i="19"/>
  <c r="C90" i="19"/>
  <c r="C89" i="19"/>
  <c r="C88" i="19"/>
  <c r="C87" i="19"/>
  <c r="B90" i="19"/>
  <c r="B89" i="19"/>
  <c r="B88" i="19"/>
  <c r="B87" i="19"/>
  <c r="M79" i="19"/>
  <c r="M78" i="19"/>
  <c r="M77" i="19"/>
  <c r="M76" i="19"/>
  <c r="M75" i="19"/>
  <c r="M74" i="19"/>
  <c r="M73" i="19"/>
  <c r="L79" i="19"/>
  <c r="L78" i="19"/>
  <c r="L77" i="19"/>
  <c r="L76" i="19"/>
  <c r="L75" i="19"/>
  <c r="L74" i="19"/>
  <c r="L73" i="19"/>
  <c r="K76" i="19"/>
  <c r="K75" i="19"/>
  <c r="K74" i="19"/>
  <c r="K73" i="19"/>
  <c r="J76" i="19"/>
  <c r="J75" i="19"/>
  <c r="J74" i="19"/>
  <c r="J73" i="19"/>
  <c r="I76" i="19"/>
  <c r="I75" i="19"/>
  <c r="I74" i="19"/>
  <c r="I73" i="19"/>
  <c r="H76" i="19"/>
  <c r="H75" i="19"/>
  <c r="H74" i="19"/>
  <c r="H73" i="19"/>
  <c r="G76" i="19"/>
  <c r="G75" i="19"/>
  <c r="G74" i="19"/>
  <c r="G73" i="19"/>
  <c r="F76" i="19"/>
  <c r="F75" i="19"/>
  <c r="F74" i="19"/>
  <c r="F73" i="19"/>
  <c r="E76" i="19"/>
  <c r="E75" i="19"/>
  <c r="E74" i="19"/>
  <c r="E73" i="19"/>
  <c r="D76" i="19"/>
  <c r="D75" i="19"/>
  <c r="D74" i="19"/>
  <c r="D73" i="19"/>
  <c r="C76" i="19"/>
  <c r="C75" i="19"/>
  <c r="C74" i="19"/>
  <c r="C73" i="19"/>
  <c r="B76" i="19"/>
  <c r="B75" i="19"/>
  <c r="B74" i="19"/>
  <c r="B73" i="19"/>
  <c r="M86" i="19"/>
  <c r="M85" i="19"/>
  <c r="M84" i="19"/>
  <c r="M83" i="19"/>
  <c r="M82" i="19"/>
  <c r="M81" i="19"/>
  <c r="M80" i="19"/>
  <c r="L86" i="19"/>
  <c r="L85" i="19"/>
  <c r="L84" i="19"/>
  <c r="L83" i="19"/>
  <c r="L82" i="19"/>
  <c r="L81" i="19"/>
  <c r="L80" i="19"/>
  <c r="K83" i="19"/>
  <c r="K82" i="19"/>
  <c r="K81" i="19"/>
  <c r="K80" i="19"/>
  <c r="J83" i="19"/>
  <c r="J82" i="19"/>
  <c r="J81" i="19"/>
  <c r="J80" i="19"/>
  <c r="I83" i="19"/>
  <c r="I82" i="19"/>
  <c r="I81" i="19"/>
  <c r="I80" i="19"/>
  <c r="H83" i="19"/>
  <c r="H82" i="19"/>
  <c r="H81" i="19"/>
  <c r="H80" i="19"/>
  <c r="G83" i="19"/>
  <c r="G82" i="19"/>
  <c r="G81" i="19"/>
  <c r="G80" i="19"/>
  <c r="F83" i="19"/>
  <c r="F82" i="19"/>
  <c r="F81" i="19"/>
  <c r="F80" i="19"/>
  <c r="E83" i="19"/>
  <c r="E82" i="19"/>
  <c r="E81" i="19"/>
  <c r="E80" i="19"/>
  <c r="D83" i="19"/>
  <c r="D82" i="19"/>
  <c r="D81" i="19"/>
  <c r="D80" i="19"/>
  <c r="C83" i="19"/>
  <c r="C82" i="19"/>
  <c r="C81" i="19"/>
  <c r="C80" i="19"/>
  <c r="B83" i="19"/>
  <c r="B82" i="19"/>
  <c r="B81" i="19"/>
  <c r="B80" i="19"/>
  <c r="M72" i="19"/>
  <c r="M71" i="19"/>
  <c r="M70" i="19"/>
  <c r="M69" i="19"/>
  <c r="M68" i="19"/>
  <c r="M67" i="19"/>
  <c r="M66" i="19"/>
  <c r="L72" i="19"/>
  <c r="L71" i="19"/>
  <c r="L70" i="19"/>
  <c r="L69" i="19"/>
  <c r="L68" i="19"/>
  <c r="L67" i="19"/>
  <c r="L66" i="19"/>
  <c r="K69" i="19"/>
  <c r="K68" i="19"/>
  <c r="K67" i="19"/>
  <c r="K66" i="19"/>
  <c r="J69" i="19"/>
  <c r="J68" i="19"/>
  <c r="J67" i="19"/>
  <c r="J66" i="19"/>
  <c r="I69" i="19"/>
  <c r="I68" i="19"/>
  <c r="I67" i="19"/>
  <c r="I66" i="19"/>
  <c r="H69" i="19"/>
  <c r="H68" i="19"/>
  <c r="H67" i="19"/>
  <c r="H66" i="19"/>
  <c r="G69" i="19"/>
  <c r="G68" i="19"/>
  <c r="G67" i="19"/>
  <c r="G66" i="19"/>
  <c r="F69" i="19"/>
  <c r="F68" i="19"/>
  <c r="F67" i="19"/>
  <c r="F66" i="19"/>
  <c r="E69" i="19"/>
  <c r="E68" i="19"/>
  <c r="E67" i="19"/>
  <c r="E66" i="19"/>
  <c r="D69" i="19"/>
  <c r="D68" i="19"/>
  <c r="D67" i="19"/>
  <c r="D66" i="19"/>
  <c r="C69" i="19"/>
  <c r="C68" i="19"/>
  <c r="C67" i="19"/>
  <c r="C66" i="19"/>
  <c r="B69" i="19"/>
  <c r="B68" i="19"/>
  <c r="B67" i="19"/>
  <c r="B66" i="19"/>
  <c r="M65" i="19"/>
  <c r="M64" i="19"/>
  <c r="M63" i="19"/>
  <c r="M62" i="19"/>
  <c r="M61" i="19"/>
  <c r="M60" i="19"/>
  <c r="M59" i="19"/>
  <c r="L65" i="19"/>
  <c r="L64" i="19"/>
  <c r="L63" i="19"/>
  <c r="L62" i="19"/>
  <c r="L61" i="19"/>
  <c r="L60" i="19"/>
  <c r="L59" i="19"/>
  <c r="K62" i="19"/>
  <c r="K61" i="19"/>
  <c r="K60" i="19"/>
  <c r="K59" i="19"/>
  <c r="J62" i="19"/>
  <c r="J61" i="19"/>
  <c r="J60" i="19"/>
  <c r="J59" i="19"/>
  <c r="I62" i="19"/>
  <c r="I61" i="19"/>
  <c r="I60" i="19"/>
  <c r="I59" i="19"/>
  <c r="H62" i="19"/>
  <c r="H61" i="19"/>
  <c r="H60" i="19"/>
  <c r="H59" i="19"/>
  <c r="G62" i="19"/>
  <c r="G61" i="19"/>
  <c r="G60" i="19"/>
  <c r="G59" i="19"/>
  <c r="F62" i="19"/>
  <c r="F61" i="19"/>
  <c r="F60" i="19"/>
  <c r="F59" i="19"/>
  <c r="E62" i="19"/>
  <c r="E61" i="19"/>
  <c r="E60" i="19"/>
  <c r="E59" i="19"/>
  <c r="D62" i="19"/>
  <c r="D61" i="19"/>
  <c r="D60" i="19"/>
  <c r="D59" i="19"/>
  <c r="C62" i="19"/>
  <c r="C61" i="19"/>
  <c r="C60" i="19"/>
  <c r="C59" i="19"/>
  <c r="B62" i="19"/>
  <c r="B61" i="19"/>
  <c r="B60" i="19"/>
  <c r="B59" i="19"/>
  <c r="M58" i="19"/>
  <c r="M57" i="19"/>
  <c r="M56" i="19"/>
  <c r="M55" i="19"/>
  <c r="M54" i="19"/>
  <c r="M53" i="19"/>
  <c r="M52" i="19"/>
  <c r="BW40" i="15" l="1"/>
  <c r="BW61" i="15"/>
  <c r="BK13" i="15"/>
  <c r="BK3" i="15"/>
  <c r="BO20" i="15"/>
  <c r="BY40" i="15"/>
  <c r="BY61" i="15"/>
  <c r="BX40" i="15"/>
  <c r="BX61" i="15"/>
  <c r="BZ40" i="15"/>
  <c r="BZ61" i="15"/>
  <c r="CA20" i="15"/>
  <c r="BL13" i="15"/>
  <c r="BL3" i="15"/>
  <c r="BU20" i="15"/>
  <c r="CG20" i="15"/>
  <c r="BN66" i="15"/>
  <c r="BN115" i="15"/>
  <c r="BN114" i="15"/>
  <c r="BN113" i="15"/>
  <c r="BE40" i="15"/>
  <c r="BE61" i="15"/>
  <c r="BF40" i="15"/>
  <c r="BF61" i="15"/>
  <c r="BG40" i="15"/>
  <c r="BG61" i="15"/>
  <c r="BH40" i="15"/>
  <c r="BH61" i="15"/>
  <c r="CK35" i="15"/>
  <c r="CK57" i="15"/>
  <c r="BW47" i="15"/>
  <c r="BW38" i="15"/>
  <c r="BX47" i="15"/>
  <c r="BX38" i="15"/>
  <c r="BY47" i="15"/>
  <c r="BY38" i="15"/>
  <c r="BK40" i="15"/>
  <c r="BK38" i="15"/>
  <c r="BL40" i="15"/>
  <c r="BL38" i="15"/>
  <c r="BM40" i="15"/>
  <c r="BM38" i="15"/>
  <c r="BE108" i="15"/>
  <c r="BE36" i="15"/>
  <c r="BF108" i="15"/>
  <c r="BF36" i="15"/>
  <c r="BG108" i="15"/>
  <c r="BG36" i="15"/>
  <c r="CW115" i="15"/>
  <c r="CW114" i="15"/>
  <c r="CW113" i="15"/>
  <c r="CX115" i="15"/>
  <c r="CX114" i="15"/>
  <c r="CX113" i="15"/>
  <c r="DS115" i="15"/>
  <c r="DS114" i="15"/>
  <c r="DS113" i="15"/>
  <c r="DT115" i="15"/>
  <c r="DT114" i="15"/>
  <c r="DT113" i="15"/>
  <c r="DU65" i="15"/>
  <c r="DU115" i="15"/>
  <c r="DU114" i="15"/>
  <c r="DU113" i="15"/>
  <c r="DD115" i="15"/>
  <c r="DD114" i="15"/>
  <c r="DD113" i="15"/>
  <c r="DE115" i="15"/>
  <c r="DE114" i="15"/>
  <c r="DE113" i="15"/>
  <c r="DR90" i="15"/>
  <c r="DR115" i="15"/>
  <c r="DR114" i="15"/>
  <c r="DR113" i="15"/>
  <c r="DG115" i="15"/>
  <c r="DG114" i="15"/>
  <c r="DG113" i="15"/>
  <c r="CP115" i="15"/>
  <c r="CP114" i="15"/>
  <c r="CP113" i="15"/>
  <c r="DQ115" i="15"/>
  <c r="DQ114" i="15"/>
  <c r="DQ113" i="15"/>
  <c r="DB107" i="15"/>
  <c r="DC107" i="15"/>
  <c r="DD90" i="15"/>
  <c r="DD107" i="15"/>
  <c r="DE90" i="15"/>
  <c r="DE107" i="15"/>
  <c r="DF115" i="15"/>
  <c r="DF114" i="15"/>
  <c r="DF113" i="15"/>
  <c r="CY115" i="15"/>
  <c r="CY114" i="15"/>
  <c r="CY113" i="15"/>
  <c r="CZ115" i="15"/>
  <c r="CZ114" i="15"/>
  <c r="CZ113" i="15"/>
  <c r="DP115" i="15"/>
  <c r="DP114" i="15"/>
  <c r="DP113" i="15"/>
  <c r="DI115" i="15"/>
  <c r="DI114" i="15"/>
  <c r="DI113" i="15"/>
  <c r="DJ115" i="15"/>
  <c r="DJ114" i="15"/>
  <c r="DJ113" i="15"/>
  <c r="DK115" i="15"/>
  <c r="DK114" i="15"/>
  <c r="DK113" i="15"/>
  <c r="CS115" i="15"/>
  <c r="CS114" i="15"/>
  <c r="CS113" i="15"/>
  <c r="DW115" i="15"/>
  <c r="DW114" i="15"/>
  <c r="DW113" i="15"/>
  <c r="DX115" i="15"/>
  <c r="DX114" i="15"/>
  <c r="DX113" i="15"/>
  <c r="DY115" i="15"/>
  <c r="DY114" i="15"/>
  <c r="DY113" i="15"/>
  <c r="DZ115" i="15"/>
  <c r="DZ114" i="15"/>
  <c r="DZ113" i="15"/>
  <c r="EA115" i="15"/>
  <c r="EA114" i="15"/>
  <c r="EA113" i="15"/>
  <c r="EB115" i="15"/>
  <c r="EB114" i="15"/>
  <c r="EB113" i="15"/>
  <c r="DM115" i="15"/>
  <c r="DM114" i="15"/>
  <c r="DM113" i="15"/>
  <c r="DN115" i="15"/>
  <c r="DN114" i="15"/>
  <c r="DN113" i="15"/>
  <c r="DB115" i="15"/>
  <c r="DC115" i="15"/>
  <c r="DB114" i="15"/>
  <c r="DC114" i="15"/>
  <c r="DB113" i="15"/>
  <c r="DC113" i="15"/>
  <c r="CU115" i="15"/>
  <c r="CU114" i="15"/>
  <c r="CU113" i="15"/>
  <c r="CV115" i="15"/>
  <c r="CV114" i="15"/>
  <c r="CV113" i="15"/>
  <c r="CN115" i="15"/>
  <c r="CN114" i="15"/>
  <c r="CN113" i="15"/>
  <c r="CO115" i="15"/>
  <c r="CO114" i="15"/>
  <c r="CO113" i="15"/>
  <c r="CO73" i="15"/>
  <c r="CO103" i="15"/>
  <c r="CP73" i="15"/>
  <c r="CP103" i="15"/>
  <c r="CE73" i="15"/>
  <c r="CE103" i="15"/>
  <c r="CF73" i="15"/>
  <c r="CF103" i="15"/>
  <c r="CC41" i="15"/>
  <c r="CC61" i="15"/>
  <c r="CD41" i="15"/>
  <c r="CD61" i="15"/>
  <c r="CE41" i="15"/>
  <c r="CE61" i="15"/>
  <c r="BI20" i="15"/>
  <c r="CW90" i="15"/>
  <c r="CW111" i="15"/>
  <c r="DS90" i="15"/>
  <c r="DS111" i="15"/>
  <c r="CX90" i="15"/>
  <c r="CX111" i="15"/>
  <c r="CY90" i="15"/>
  <c r="CY111" i="15"/>
  <c r="CZ90" i="15"/>
  <c r="CZ111" i="15"/>
  <c r="CO43" i="15"/>
  <c r="CO16" i="15"/>
  <c r="CP43" i="15"/>
  <c r="CP16" i="15"/>
  <c r="CQ43" i="15"/>
  <c r="CQ16" i="15"/>
  <c r="CR43" i="15"/>
  <c r="CR16" i="15"/>
  <c r="DJ43" i="15"/>
  <c r="DJ16" i="15"/>
  <c r="DK43" i="15"/>
  <c r="DK16" i="15"/>
  <c r="DL43" i="15"/>
  <c r="DL16" i="15"/>
  <c r="DM43" i="15"/>
  <c r="DM16" i="15"/>
  <c r="M54" i="31"/>
  <c r="BA55" i="15" s="1"/>
  <c r="M55" i="34"/>
  <c r="AZ55" i="15" s="1"/>
  <c r="M56" i="32"/>
  <c r="AY55" i="15" s="1"/>
  <c r="M57" i="35"/>
  <c r="AX55" i="15" s="1"/>
  <c r="M58" i="43"/>
  <c r="C60" i="33"/>
  <c r="S12" i="15" s="1"/>
  <c r="C61" i="31"/>
  <c r="R12" i="15" s="1"/>
  <c r="C64" i="35"/>
  <c r="C62" i="34"/>
  <c r="Q12" i="15" s="1"/>
  <c r="C63" i="32"/>
  <c r="E60" i="33"/>
  <c r="Z8" i="15" s="1"/>
  <c r="E61" i="31"/>
  <c r="Y8" i="15" s="1"/>
  <c r="E64" i="35"/>
  <c r="E62" i="34"/>
  <c r="X8" i="15" s="1"/>
  <c r="E63" i="32"/>
  <c r="G60" i="33"/>
  <c r="AG78" i="15" s="1"/>
  <c r="G61" i="31"/>
  <c r="AF78" i="15" s="1"/>
  <c r="G64" i="35"/>
  <c r="G62" i="34"/>
  <c r="AE78" i="15" s="1"/>
  <c r="G63" i="32"/>
  <c r="I60" i="33"/>
  <c r="AN16" i="15" s="1"/>
  <c r="I61" i="31"/>
  <c r="AM43" i="15" s="1"/>
  <c r="I64" i="35"/>
  <c r="I62" i="34"/>
  <c r="AL43" i="15" s="1"/>
  <c r="I63" i="32"/>
  <c r="K60" i="33"/>
  <c r="AU42" i="15" s="1"/>
  <c r="K61" i="31"/>
  <c r="AT42" i="15" s="1"/>
  <c r="K64" i="35"/>
  <c r="K62" i="34"/>
  <c r="AS42" i="15" s="1"/>
  <c r="K63" i="32"/>
  <c r="M60" i="33"/>
  <c r="M61" i="31"/>
  <c r="M62" i="34"/>
  <c r="M63" i="32"/>
  <c r="M64" i="35"/>
  <c r="M65" i="43"/>
  <c r="C67" i="33"/>
  <c r="S42" i="15" s="1"/>
  <c r="C68" i="31"/>
  <c r="R51" i="15" s="1"/>
  <c r="C71" i="35"/>
  <c r="C69" i="34"/>
  <c r="Q51" i="15" s="1"/>
  <c r="C70" i="32"/>
  <c r="E67" i="33"/>
  <c r="Z70" i="15" s="1"/>
  <c r="E68" i="31"/>
  <c r="E71" i="35"/>
  <c r="E69" i="34"/>
  <c r="E70" i="32"/>
  <c r="G67" i="33"/>
  <c r="AG4" i="15" s="1"/>
  <c r="G68" i="31"/>
  <c r="AF4" i="15" s="1"/>
  <c r="G71" i="35"/>
  <c r="G69" i="34"/>
  <c r="AE4" i="15" s="1"/>
  <c r="G70" i="32"/>
  <c r="I67" i="33"/>
  <c r="AN77" i="15" s="1"/>
  <c r="I68" i="31"/>
  <c r="AM77" i="15" s="1"/>
  <c r="I71" i="35"/>
  <c r="I69" i="34"/>
  <c r="AL77" i="15" s="1"/>
  <c r="I70" i="32"/>
  <c r="K67" i="33"/>
  <c r="AU86" i="15" s="1"/>
  <c r="K68" i="31"/>
  <c r="AT86" i="15" s="1"/>
  <c r="K71" i="35"/>
  <c r="K69" i="34"/>
  <c r="AS86" i="15" s="1"/>
  <c r="K70" i="32"/>
  <c r="M67" i="33"/>
  <c r="M68" i="31"/>
  <c r="BA12" i="15" s="1"/>
  <c r="M69" i="34"/>
  <c r="AZ12" i="15" s="1"/>
  <c r="M70" i="32"/>
  <c r="AY12" i="15" s="1"/>
  <c r="M71" i="35"/>
  <c r="AX12" i="15" s="1"/>
  <c r="M72" i="43"/>
  <c r="C81" i="33"/>
  <c r="S16" i="15" s="1"/>
  <c r="C82" i="31"/>
  <c r="R16" i="15" s="1"/>
  <c r="C85" i="35"/>
  <c r="C83" i="34"/>
  <c r="Q16" i="15" s="1"/>
  <c r="C84" i="32"/>
  <c r="E81" i="33"/>
  <c r="Z16" i="15" s="1"/>
  <c r="E82" i="31"/>
  <c r="Y16" i="15" s="1"/>
  <c r="E85" i="35"/>
  <c r="E83" i="34"/>
  <c r="X16" i="15" s="1"/>
  <c r="E84" i="32"/>
  <c r="G81" i="33"/>
  <c r="AG27" i="15" s="1"/>
  <c r="G82" i="31"/>
  <c r="AF27" i="15" s="1"/>
  <c r="G85" i="35"/>
  <c r="G83" i="34"/>
  <c r="AE27" i="15" s="1"/>
  <c r="G84" i="32"/>
  <c r="I81" i="33"/>
  <c r="AN67" i="15" s="1"/>
  <c r="I82" i="31"/>
  <c r="AM67" i="15" s="1"/>
  <c r="I85" i="35"/>
  <c r="I83" i="34"/>
  <c r="AL67" i="15" s="1"/>
  <c r="I84" i="32"/>
  <c r="K81" i="33"/>
  <c r="AU45" i="15" s="1"/>
  <c r="K82" i="31"/>
  <c r="K85" i="35"/>
  <c r="K83" i="34"/>
  <c r="K84" i="32"/>
  <c r="M81" i="33"/>
  <c r="BB12" i="15" s="1"/>
  <c r="M82" i="31"/>
  <c r="M83" i="34"/>
  <c r="M84" i="32"/>
  <c r="M85" i="35"/>
  <c r="M86" i="43"/>
  <c r="C74" i="33"/>
  <c r="S70" i="15" s="1"/>
  <c r="C75" i="31"/>
  <c r="C78" i="35"/>
  <c r="C76" i="34"/>
  <c r="C77" i="32"/>
  <c r="E74" i="33"/>
  <c r="E75" i="31"/>
  <c r="Y76" i="15" s="1"/>
  <c r="E78" i="35"/>
  <c r="E76" i="34"/>
  <c r="X76" i="15" s="1"/>
  <c r="E77" i="32"/>
  <c r="G74" i="33"/>
  <c r="AG74" i="15" s="1"/>
  <c r="G75" i="31"/>
  <c r="AF74" i="15" s="1"/>
  <c r="G78" i="35"/>
  <c r="G76" i="34"/>
  <c r="AE74" i="15" s="1"/>
  <c r="G77" i="32"/>
  <c r="I74" i="33"/>
  <c r="AN70" i="15" s="1"/>
  <c r="I75" i="31"/>
  <c r="AM70" i="15" s="1"/>
  <c r="I78" i="35"/>
  <c r="I76" i="34"/>
  <c r="AL70" i="15" s="1"/>
  <c r="I77" i="32"/>
  <c r="K74" i="33"/>
  <c r="AU16" i="15" s="1"/>
  <c r="K75" i="31"/>
  <c r="AT16" i="15" s="1"/>
  <c r="K78" i="35"/>
  <c r="K76" i="34"/>
  <c r="AS16" i="15" s="1"/>
  <c r="K77" i="32"/>
  <c r="M74" i="33"/>
  <c r="BB88" i="15" s="1"/>
  <c r="M75" i="31"/>
  <c r="BA88" i="15" s="1"/>
  <c r="M76" i="34"/>
  <c r="AZ88" i="15" s="1"/>
  <c r="M77" i="32"/>
  <c r="AY34" i="15" s="1"/>
  <c r="M78" i="35"/>
  <c r="AX34" i="15" s="1"/>
  <c r="M79" i="43"/>
  <c r="C88" i="33"/>
  <c r="S78" i="15" s="1"/>
  <c r="C89" i="31"/>
  <c r="R78" i="15" s="1"/>
  <c r="C90" i="34"/>
  <c r="Q78" i="15" s="1"/>
  <c r="C91" i="32"/>
  <c r="E88" i="33"/>
  <c r="Z13" i="15" s="1"/>
  <c r="E89" i="31"/>
  <c r="Y85" i="15" s="1"/>
  <c r="E90" i="34"/>
  <c r="X85" i="15" s="1"/>
  <c r="E91" i="32"/>
  <c r="G88" i="33"/>
  <c r="AG60" i="15" s="1"/>
  <c r="G89" i="31"/>
  <c r="AF60" i="15" s="1"/>
  <c r="G90" i="34"/>
  <c r="AE60" i="15" s="1"/>
  <c r="G91" i="32"/>
  <c r="I88" i="33"/>
  <c r="AN72" i="15" s="1"/>
  <c r="I89" i="31"/>
  <c r="AM72" i="15" s="1"/>
  <c r="I90" i="34"/>
  <c r="AL72" i="15" s="1"/>
  <c r="I91" i="32"/>
  <c r="K88" i="33"/>
  <c r="AU44" i="15" s="1"/>
  <c r="K89" i="31"/>
  <c r="AT4" i="15" s="1"/>
  <c r="K90" i="34"/>
  <c r="AS4" i="15" s="1"/>
  <c r="K91" i="32"/>
  <c r="M88" i="33"/>
  <c r="M89" i="31"/>
  <c r="M90" i="34"/>
  <c r="M91" i="32"/>
  <c r="C93" i="33"/>
  <c r="S30" i="15" s="1"/>
  <c r="C94" i="31"/>
  <c r="R30" i="15" s="1"/>
  <c r="C95" i="34"/>
  <c r="Q30" i="15" s="1"/>
  <c r="C96" i="32"/>
  <c r="E93" i="33"/>
  <c r="E94" i="31"/>
  <c r="Y72" i="15" s="1"/>
  <c r="E95" i="34"/>
  <c r="X72" i="15" s="1"/>
  <c r="E96" i="32"/>
  <c r="G93" i="33"/>
  <c r="AG14" i="15" s="1"/>
  <c r="G94" i="31"/>
  <c r="G95" i="34"/>
  <c r="G96" i="32"/>
  <c r="I93" i="33"/>
  <c r="AN44" i="15" s="1"/>
  <c r="I94" i="31"/>
  <c r="AM44" i="15" s="1"/>
  <c r="I95" i="34"/>
  <c r="AL44" i="15" s="1"/>
  <c r="I96" i="32"/>
  <c r="K93" i="33"/>
  <c r="K94" i="31"/>
  <c r="K95" i="34"/>
  <c r="K96" i="32"/>
  <c r="M93" i="33"/>
  <c r="M94" i="31"/>
  <c r="M95" i="34"/>
  <c r="M96" i="32"/>
  <c r="C98" i="33"/>
  <c r="S32" i="15" s="1"/>
  <c r="C99" i="31"/>
  <c r="R32" i="15" s="1"/>
  <c r="C100" i="34"/>
  <c r="Q32" i="15" s="1"/>
  <c r="E98" i="33"/>
  <c r="Z72" i="15" s="1"/>
  <c r="E99" i="31"/>
  <c r="Y32" i="15" s="1"/>
  <c r="E100" i="34"/>
  <c r="X32" i="15" s="1"/>
  <c r="G98" i="33"/>
  <c r="AG109" i="15" s="1"/>
  <c r="G99" i="31"/>
  <c r="AF109" i="15" s="1"/>
  <c r="G100" i="34"/>
  <c r="AE109" i="15" s="1"/>
  <c r="I98" i="33"/>
  <c r="AN30" i="15" s="1"/>
  <c r="I99" i="31"/>
  <c r="AM30" i="15" s="1"/>
  <c r="I100" i="34"/>
  <c r="AL30" i="15" s="1"/>
  <c r="K98" i="33"/>
  <c r="AU32" i="15" s="1"/>
  <c r="K99" i="31"/>
  <c r="AT32" i="15" s="1"/>
  <c r="K100" i="34"/>
  <c r="AS32" i="15" s="1"/>
  <c r="M98" i="33"/>
  <c r="BB5" i="15" s="1"/>
  <c r="M99" i="31"/>
  <c r="BA5" i="15" s="1"/>
  <c r="M100" i="34"/>
  <c r="AZ32" i="15" s="1"/>
  <c r="C103" i="33"/>
  <c r="S60" i="15" s="1"/>
  <c r="C104" i="31"/>
  <c r="R60" i="15" s="1"/>
  <c r="C105" i="34"/>
  <c r="Q60" i="15" s="1"/>
  <c r="C106" i="32"/>
  <c r="E103" i="33"/>
  <c r="Z32" i="15" s="1"/>
  <c r="E104" i="31"/>
  <c r="Y112" i="15" s="1"/>
  <c r="E105" i="34"/>
  <c r="X112" i="15" s="1"/>
  <c r="E106" i="32"/>
  <c r="G103" i="33"/>
  <c r="AG81" i="15" s="1"/>
  <c r="G104" i="31"/>
  <c r="AF81" i="15" s="1"/>
  <c r="G105" i="34"/>
  <c r="AE81" i="15" s="1"/>
  <c r="G106" i="32"/>
  <c r="I103" i="33"/>
  <c r="AN32" i="15" s="1"/>
  <c r="I104" i="31"/>
  <c r="AM32" i="15" s="1"/>
  <c r="I105" i="34"/>
  <c r="AL32" i="15" s="1"/>
  <c r="I106" i="32"/>
  <c r="K103" i="33"/>
  <c r="AU72" i="15" s="1"/>
  <c r="K104" i="31"/>
  <c r="AT5" i="15" s="1"/>
  <c r="K105" i="34"/>
  <c r="AS5" i="15" s="1"/>
  <c r="K106" i="32"/>
  <c r="M103" i="33"/>
  <c r="BB105" i="15" s="1"/>
  <c r="M104" i="31"/>
  <c r="BA105" i="15" s="1"/>
  <c r="M105" i="34"/>
  <c r="AZ105" i="15" s="1"/>
  <c r="M106" i="32"/>
  <c r="AY105" i="15" s="1"/>
  <c r="C108" i="33"/>
  <c r="S109" i="15" s="1"/>
  <c r="C109" i="31"/>
  <c r="R109" i="15" s="1"/>
  <c r="C110" i="34"/>
  <c r="Q109" i="15" s="1"/>
  <c r="C111" i="32"/>
  <c r="E108" i="33"/>
  <c r="Z109" i="15" s="1"/>
  <c r="E109" i="31"/>
  <c r="Y109" i="15" s="1"/>
  <c r="E110" i="34"/>
  <c r="X109" i="15" s="1"/>
  <c r="E111" i="32"/>
  <c r="G108" i="33"/>
  <c r="AG85" i="15" s="1"/>
  <c r="G109" i="31"/>
  <c r="AF85" i="15" s="1"/>
  <c r="G110" i="34"/>
  <c r="AE85" i="15" s="1"/>
  <c r="G111" i="32"/>
  <c r="I108" i="33"/>
  <c r="I109" i="31"/>
  <c r="AM112" i="15" s="1"/>
  <c r="I110" i="34"/>
  <c r="AL112" i="15" s="1"/>
  <c r="I111" i="32"/>
  <c r="K108" i="33"/>
  <c r="AU39" i="15" s="1"/>
  <c r="K109" i="31"/>
  <c r="AT44" i="15" s="1"/>
  <c r="K110" i="34"/>
  <c r="AS44" i="15" s="1"/>
  <c r="K111" i="32"/>
  <c r="M108" i="33"/>
  <c r="M109" i="31"/>
  <c r="M110" i="34"/>
  <c r="M111" i="32"/>
  <c r="C113" i="33"/>
  <c r="S13" i="15" s="1"/>
  <c r="C114" i="31"/>
  <c r="C115" i="34"/>
  <c r="C116" i="32"/>
  <c r="E113" i="33"/>
  <c r="Z104" i="15" s="1"/>
  <c r="E114" i="31"/>
  <c r="Y104" i="15" s="1"/>
  <c r="E115" i="34"/>
  <c r="X104" i="15" s="1"/>
  <c r="E116" i="32"/>
  <c r="G113" i="33"/>
  <c r="AG32" i="15" s="1"/>
  <c r="G114" i="31"/>
  <c r="AF32" i="15" s="1"/>
  <c r="G115" i="34"/>
  <c r="AE32" i="15" s="1"/>
  <c r="G116" i="32"/>
  <c r="I113" i="33"/>
  <c r="AN96" i="15" s="1"/>
  <c r="I114" i="31"/>
  <c r="AM96" i="15" s="1"/>
  <c r="K113" i="33"/>
  <c r="AU112" i="15" s="1"/>
  <c r="K114" i="31"/>
  <c r="AT112" i="15" s="1"/>
  <c r="K115" i="34"/>
  <c r="AS112" i="15" s="1"/>
  <c r="K116" i="32"/>
  <c r="M113" i="33"/>
  <c r="BB104" i="15" s="1"/>
  <c r="M114" i="31"/>
  <c r="BA104" i="15" s="1"/>
  <c r="M115" i="34"/>
  <c r="AZ104" i="15" s="1"/>
  <c r="M116" i="32"/>
  <c r="AY104" i="15" s="1"/>
  <c r="C118" i="33"/>
  <c r="S110" i="15" s="1"/>
  <c r="C119" i="31"/>
  <c r="R4" i="15" s="1"/>
  <c r="C120" i="34"/>
  <c r="Q4" i="15" s="1"/>
  <c r="C121" i="32"/>
  <c r="E118" i="33"/>
  <c r="Z41" i="15" s="1"/>
  <c r="E119" i="31"/>
  <c r="Y66" i="15" s="1"/>
  <c r="E120" i="34"/>
  <c r="X66" i="15" s="1"/>
  <c r="E121" i="32"/>
  <c r="G118" i="33"/>
  <c r="AG110" i="15" s="1"/>
  <c r="G119" i="31"/>
  <c r="AF110" i="15" s="1"/>
  <c r="G120" i="34"/>
  <c r="AE110" i="15" s="1"/>
  <c r="G121" i="32"/>
  <c r="I118" i="33"/>
  <c r="AN69" i="15" s="1"/>
  <c r="I119" i="31"/>
  <c r="AM69" i="15" s="1"/>
  <c r="I120" i="34"/>
  <c r="AL69" i="15" s="1"/>
  <c r="I121" i="32"/>
  <c r="K118" i="33"/>
  <c r="K119" i="31"/>
  <c r="AT60" i="15" s="1"/>
  <c r="K120" i="34"/>
  <c r="AS60" i="15" s="1"/>
  <c r="K121" i="32"/>
  <c r="M118" i="33"/>
  <c r="BB94" i="15" s="1"/>
  <c r="M119" i="31"/>
  <c r="BA94" i="15" s="1"/>
  <c r="M120" i="34"/>
  <c r="AZ94" i="15" s="1"/>
  <c r="M121" i="32"/>
  <c r="AY94" i="15" s="1"/>
  <c r="C123" i="33"/>
  <c r="S93" i="15" s="1"/>
  <c r="C124" i="31"/>
  <c r="R93" i="15" s="1"/>
  <c r="C125" i="34"/>
  <c r="Q93" i="15" s="1"/>
  <c r="C126" i="32"/>
  <c r="E123" i="33"/>
  <c r="Z59" i="15" s="1"/>
  <c r="E124" i="31"/>
  <c r="Y59" i="15" s="1"/>
  <c r="E125" i="34"/>
  <c r="X59" i="15" s="1"/>
  <c r="E126" i="32"/>
  <c r="G123" i="33"/>
  <c r="AG47" i="15" s="1"/>
  <c r="G124" i="31"/>
  <c r="AF47" i="15" s="1"/>
  <c r="G125" i="34"/>
  <c r="AE47" i="15" s="1"/>
  <c r="G126" i="32"/>
  <c r="I123" i="33"/>
  <c r="AN64" i="15" s="1"/>
  <c r="I124" i="31"/>
  <c r="AM64" i="15" s="1"/>
  <c r="I125" i="34"/>
  <c r="AL64" i="15" s="1"/>
  <c r="I126" i="32"/>
  <c r="K123" i="33"/>
  <c r="AU41" i="15" s="1"/>
  <c r="K124" i="31"/>
  <c r="AT41" i="15" s="1"/>
  <c r="K125" i="34"/>
  <c r="AS41" i="15" s="1"/>
  <c r="K126" i="32"/>
  <c r="M123" i="33"/>
  <c r="BB101" i="15" s="1"/>
  <c r="M124" i="31"/>
  <c r="BA101" i="15" s="1"/>
  <c r="M125" i="34"/>
  <c r="AZ57" i="15" s="1"/>
  <c r="M128" i="33"/>
  <c r="BB56" i="15" s="1"/>
  <c r="M126" i="32"/>
  <c r="AY57" i="15" s="1"/>
  <c r="C128" i="33"/>
  <c r="S9" i="15" s="1"/>
  <c r="C129" i="31"/>
  <c r="R9" i="15" s="1"/>
  <c r="C130" i="34"/>
  <c r="Q9" i="15" s="1"/>
  <c r="C131" i="32"/>
  <c r="E128" i="33"/>
  <c r="Z66" i="15" s="1"/>
  <c r="E129" i="31"/>
  <c r="Y51" i="15" s="1"/>
  <c r="E130" i="34"/>
  <c r="X51" i="15" s="1"/>
  <c r="E131" i="32"/>
  <c r="C133" i="33"/>
  <c r="S31" i="15" s="1"/>
  <c r="C134" i="31"/>
  <c r="R31" i="15" s="1"/>
  <c r="C135" i="34"/>
  <c r="Q31" i="15" s="1"/>
  <c r="C136" i="32"/>
  <c r="E133" i="33"/>
  <c r="Z3" i="15" s="1"/>
  <c r="E134" i="31"/>
  <c r="Y3" i="15" s="1"/>
  <c r="E135" i="34"/>
  <c r="X3" i="15" s="1"/>
  <c r="E136" i="32"/>
  <c r="G133" i="33"/>
  <c r="G134" i="31"/>
  <c r="G135" i="34"/>
  <c r="G136" i="32"/>
  <c r="I133" i="33"/>
  <c r="I134" i="31"/>
  <c r="I135" i="34"/>
  <c r="I136" i="32"/>
  <c r="K133" i="33"/>
  <c r="K134" i="31"/>
  <c r="K135" i="34"/>
  <c r="K136" i="32"/>
  <c r="M133" i="33"/>
  <c r="M134" i="31"/>
  <c r="M135" i="34"/>
  <c r="M136" i="32"/>
  <c r="C138" i="33"/>
  <c r="S4" i="15" s="1"/>
  <c r="C139" i="31"/>
  <c r="R5" i="15" s="1"/>
  <c r="C140" i="34"/>
  <c r="Q5" i="15" s="1"/>
  <c r="C141" i="32"/>
  <c r="E138" i="33"/>
  <c r="Z64" i="15" s="1"/>
  <c r="E139" i="31"/>
  <c r="Y64" i="15" s="1"/>
  <c r="E140" i="34"/>
  <c r="X64" i="15" s="1"/>
  <c r="E141" i="32"/>
  <c r="G138" i="33"/>
  <c r="AG48" i="15" s="1"/>
  <c r="G139" i="31"/>
  <c r="AF14" i="15" s="1"/>
  <c r="G140" i="34"/>
  <c r="AE14" i="15" s="1"/>
  <c r="G141" i="32"/>
  <c r="I138" i="33"/>
  <c r="AN4" i="15" s="1"/>
  <c r="I139" i="31"/>
  <c r="AM4" i="15" s="1"/>
  <c r="I140" i="34"/>
  <c r="AL4" i="15" s="1"/>
  <c r="I141" i="32"/>
  <c r="K138" i="33"/>
  <c r="AU98" i="15" s="1"/>
  <c r="K139" i="31"/>
  <c r="AT31" i="15" s="1"/>
  <c r="K140" i="34"/>
  <c r="AS31" i="15" s="1"/>
  <c r="K141" i="32"/>
  <c r="M138" i="33"/>
  <c r="BB54" i="15" s="1"/>
  <c r="M139" i="31"/>
  <c r="BA54" i="15" s="1"/>
  <c r="M140" i="34"/>
  <c r="AZ54" i="15" s="1"/>
  <c r="M141" i="32"/>
  <c r="AY54" i="15" s="1"/>
  <c r="C143" i="33"/>
  <c r="S61" i="15" s="1"/>
  <c r="C144" i="31"/>
  <c r="R61" i="15" s="1"/>
  <c r="C145" i="34"/>
  <c r="Q61" i="15" s="1"/>
  <c r="C146" i="32"/>
  <c r="E143" i="33"/>
  <c r="Z48" i="15" s="1"/>
  <c r="E144" i="31"/>
  <c r="Y48" i="15" s="1"/>
  <c r="E145" i="34"/>
  <c r="X48" i="15" s="1"/>
  <c r="E146" i="32"/>
  <c r="G143" i="33"/>
  <c r="AG3" i="15" s="1"/>
  <c r="G144" i="31"/>
  <c r="AF3" i="15" s="1"/>
  <c r="G145" i="34"/>
  <c r="AE3" i="15" s="1"/>
  <c r="G146" i="32"/>
  <c r="I143" i="33"/>
  <c r="AN100" i="15" s="1"/>
  <c r="I144" i="31"/>
  <c r="AM100" i="15" s="1"/>
  <c r="I145" i="34"/>
  <c r="AL100" i="15" s="1"/>
  <c r="I146" i="32"/>
  <c r="K143" i="33"/>
  <c r="AU14" i="15" s="1"/>
  <c r="K144" i="31"/>
  <c r="AT98" i="15" s="1"/>
  <c r="K145" i="34"/>
  <c r="AS98" i="15" s="1"/>
  <c r="K146" i="32"/>
  <c r="M143" i="33"/>
  <c r="BB84" i="15" s="1"/>
  <c r="M144" i="31"/>
  <c r="BA84" i="15" s="1"/>
  <c r="M145" i="34"/>
  <c r="AZ79" i="15" s="1"/>
  <c r="M146" i="32"/>
  <c r="AY79" i="15" s="1"/>
  <c r="C148" i="33"/>
  <c r="C149" i="31"/>
  <c r="C150" i="34"/>
  <c r="C151" i="32"/>
  <c r="E148" i="33"/>
  <c r="Z98" i="15" s="1"/>
  <c r="E149" i="31"/>
  <c r="Y98" i="15" s="1"/>
  <c r="E150" i="34"/>
  <c r="X98" i="15" s="1"/>
  <c r="E151" i="32"/>
  <c r="G148" i="33"/>
  <c r="G149" i="31"/>
  <c r="G150" i="34"/>
  <c r="G151" i="32"/>
  <c r="I148" i="33"/>
  <c r="I149" i="31"/>
  <c r="I150" i="34"/>
  <c r="I151" i="32"/>
  <c r="K148" i="33"/>
  <c r="AU49" i="15" s="1"/>
  <c r="K149" i="31"/>
  <c r="AT49" i="15" s="1"/>
  <c r="K150" i="34"/>
  <c r="AS49" i="15" s="1"/>
  <c r="K151" i="32"/>
  <c r="M148" i="33"/>
  <c r="BB40" i="15" s="1"/>
  <c r="M149" i="31"/>
  <c r="BA40" i="15" s="1"/>
  <c r="M150" i="34"/>
  <c r="AZ40" i="15" s="1"/>
  <c r="M151" i="32"/>
  <c r="AY40" i="15" s="1"/>
  <c r="C153" i="33"/>
  <c r="S64" i="15" s="1"/>
  <c r="C154" i="31"/>
  <c r="R64" i="15" s="1"/>
  <c r="C155" i="34"/>
  <c r="Q64" i="15" s="1"/>
  <c r="C156" i="32"/>
  <c r="E153" i="33"/>
  <c r="Z17" i="15" s="1"/>
  <c r="E154" i="31"/>
  <c r="Y17" i="15" s="1"/>
  <c r="E155" i="34"/>
  <c r="X17" i="15" s="1"/>
  <c r="E156" i="32"/>
  <c r="G153" i="33"/>
  <c r="G154" i="31"/>
  <c r="AF33" i="15" s="1"/>
  <c r="G155" i="34"/>
  <c r="AE33" i="15" s="1"/>
  <c r="G156" i="32"/>
  <c r="I153" i="33"/>
  <c r="I154" i="31"/>
  <c r="I155" i="34"/>
  <c r="I156" i="32"/>
  <c r="K153" i="33"/>
  <c r="K154" i="31"/>
  <c r="K155" i="34"/>
  <c r="K156" i="32"/>
  <c r="M153" i="33"/>
  <c r="M154" i="31"/>
  <c r="M155" i="34"/>
  <c r="M156" i="32"/>
  <c r="C158" i="33"/>
  <c r="S33" i="15" s="1"/>
  <c r="C159" i="31"/>
  <c r="R33" i="15" s="1"/>
  <c r="C160" i="34"/>
  <c r="Q33" i="15" s="1"/>
  <c r="C161" i="32"/>
  <c r="E158" i="33"/>
  <c r="E159" i="31"/>
  <c r="E160" i="34"/>
  <c r="E161" i="32"/>
  <c r="G158" i="33"/>
  <c r="AG106" i="15" s="1"/>
  <c r="G159" i="31"/>
  <c r="AF106" i="15" s="1"/>
  <c r="G160" i="34"/>
  <c r="AE106" i="15" s="1"/>
  <c r="G161" i="32"/>
  <c r="I158" i="33"/>
  <c r="AN37" i="15" s="1"/>
  <c r="I159" i="31"/>
  <c r="AM49" i="15" s="1"/>
  <c r="I160" i="34"/>
  <c r="AL49" i="15" s="1"/>
  <c r="I161" i="32"/>
  <c r="K158" i="33"/>
  <c r="AU10" i="15" s="1"/>
  <c r="K159" i="31"/>
  <c r="AT10" i="15" s="1"/>
  <c r="K160" i="34"/>
  <c r="AS10" i="15" s="1"/>
  <c r="K161" i="32"/>
  <c r="M158" i="33"/>
  <c r="M159" i="31"/>
  <c r="M160" i="34"/>
  <c r="M161" i="32"/>
  <c r="C163" i="33"/>
  <c r="C164" i="31"/>
  <c r="C165" i="34"/>
  <c r="C166" i="32"/>
  <c r="E163" i="33"/>
  <c r="E164" i="31"/>
  <c r="E165" i="34"/>
  <c r="E166" i="32"/>
  <c r="G163" i="33"/>
  <c r="AG59" i="15" s="1"/>
  <c r="G164" i="31"/>
  <c r="AF59" i="15" s="1"/>
  <c r="G165" i="34"/>
  <c r="AE59" i="15" s="1"/>
  <c r="G166" i="32"/>
  <c r="I163" i="33"/>
  <c r="AN49" i="15" s="1"/>
  <c r="I164" i="31"/>
  <c r="AM37" i="15" s="1"/>
  <c r="I165" i="34"/>
  <c r="AL37" i="15" s="1"/>
  <c r="I166" i="32"/>
  <c r="K163" i="33"/>
  <c r="K164" i="31"/>
  <c r="K165" i="34"/>
  <c r="K166" i="32"/>
  <c r="M163" i="33"/>
  <c r="BB50" i="15" s="1"/>
  <c r="M164" i="31"/>
  <c r="BA50" i="15" s="1"/>
  <c r="M165" i="34"/>
  <c r="AZ50" i="15" s="1"/>
  <c r="M166" i="32"/>
  <c r="AY50" i="15" s="1"/>
  <c r="C168" i="33"/>
  <c r="S47" i="15" s="1"/>
  <c r="C169" i="31"/>
  <c r="R47" i="15" s="1"/>
  <c r="C170" i="34"/>
  <c r="Q47" i="15" s="1"/>
  <c r="C171" i="32"/>
  <c r="E168" i="33"/>
  <c r="Z71" i="15" s="1"/>
  <c r="E169" i="31"/>
  <c r="Y71" i="15" s="1"/>
  <c r="E170" i="34"/>
  <c r="X71" i="15" s="1"/>
  <c r="E171" i="32"/>
  <c r="G168" i="33"/>
  <c r="G169" i="31"/>
  <c r="G170" i="34"/>
  <c r="G171" i="32"/>
  <c r="I168" i="33"/>
  <c r="I169" i="31"/>
  <c r="I170" i="34"/>
  <c r="I171" i="32"/>
  <c r="K168" i="33"/>
  <c r="AU75" i="15" s="1"/>
  <c r="K169" i="31"/>
  <c r="AT75" i="15" s="1"/>
  <c r="K170" i="34"/>
  <c r="AS75" i="15" s="1"/>
  <c r="K171" i="32"/>
  <c r="M168" i="33"/>
  <c r="BB10" i="15" s="1"/>
  <c r="M169" i="31"/>
  <c r="BA10" i="15" s="1"/>
  <c r="M170" i="34"/>
  <c r="AZ10" i="15" s="1"/>
  <c r="M171" i="32"/>
  <c r="AY10" i="15" s="1"/>
  <c r="C173" i="33"/>
  <c r="S24" i="15" s="1"/>
  <c r="C174" i="31"/>
  <c r="R24" i="15" s="1"/>
  <c r="C175" i="34"/>
  <c r="Q24" i="15" s="1"/>
  <c r="C176" i="32"/>
  <c r="E173" i="33"/>
  <c r="Z75" i="15" s="1"/>
  <c r="E174" i="31"/>
  <c r="Y75" i="15" s="1"/>
  <c r="E175" i="34"/>
  <c r="X75" i="15" s="1"/>
  <c r="E176" i="32"/>
  <c r="G173" i="33"/>
  <c r="AG26" i="15" s="1"/>
  <c r="G174" i="31"/>
  <c r="AF26" i="15" s="1"/>
  <c r="G175" i="34"/>
  <c r="AE26" i="15" s="1"/>
  <c r="G176" i="32"/>
  <c r="I173" i="33"/>
  <c r="I174" i="31"/>
  <c r="I175" i="34"/>
  <c r="I176" i="32"/>
  <c r="K173" i="33"/>
  <c r="AU64" i="15" s="1"/>
  <c r="K174" i="31"/>
  <c r="AT64" i="15" s="1"/>
  <c r="K175" i="34"/>
  <c r="AS64" i="15" s="1"/>
  <c r="K176" i="32"/>
  <c r="M173" i="33"/>
  <c r="BB23" i="15" s="1"/>
  <c r="M174" i="31"/>
  <c r="BA23" i="15" s="1"/>
  <c r="M175" i="34"/>
  <c r="AZ23" i="15" s="1"/>
  <c r="M176" i="32"/>
  <c r="AY23" i="15" s="1"/>
  <c r="C3" i="36"/>
  <c r="BH78" i="15" s="1"/>
  <c r="C4" i="28"/>
  <c r="BG78" i="15" s="1"/>
  <c r="C5" i="37"/>
  <c r="BF78" i="15" s="1"/>
  <c r="C6" i="30"/>
  <c r="BE78" i="15" s="1"/>
  <c r="C7" i="38"/>
  <c r="E3" i="36"/>
  <c r="E4" i="28"/>
  <c r="E5" i="37"/>
  <c r="E6" i="30"/>
  <c r="E7" i="38"/>
  <c r="G3" i="36"/>
  <c r="BT60" i="15" s="1"/>
  <c r="G4" i="28"/>
  <c r="BS60" i="15" s="1"/>
  <c r="G5" i="37"/>
  <c r="BR60" i="15" s="1"/>
  <c r="G6" i="30"/>
  <c r="BQ60" i="15" s="1"/>
  <c r="G7" i="38"/>
  <c r="I3" i="36"/>
  <c r="BZ85" i="15" s="1"/>
  <c r="I4" i="28"/>
  <c r="BY85" i="15" s="1"/>
  <c r="I5" i="37"/>
  <c r="BX35" i="15" s="1"/>
  <c r="I6" i="30"/>
  <c r="BW35" i="15" s="1"/>
  <c r="I7" i="38"/>
  <c r="K3" i="36"/>
  <c r="K4" i="28"/>
  <c r="K5" i="37"/>
  <c r="CD44" i="15" s="1"/>
  <c r="K6" i="30"/>
  <c r="CC44" i="15" s="1"/>
  <c r="K7" i="38"/>
  <c r="M3" i="36"/>
  <c r="CL72" i="15" s="1"/>
  <c r="M4" i="28"/>
  <c r="CK72" i="15" s="1"/>
  <c r="M5" i="37"/>
  <c r="CJ72" i="15" s="1"/>
  <c r="M6" i="30"/>
  <c r="CI72" i="15" s="1"/>
  <c r="M7" i="38"/>
  <c r="C9" i="36"/>
  <c r="BH30" i="15" s="1"/>
  <c r="C10" i="28"/>
  <c r="BG30" i="15" s="1"/>
  <c r="C11" i="37"/>
  <c r="BF30" i="15" s="1"/>
  <c r="C12" i="30"/>
  <c r="BE30" i="15" s="1"/>
  <c r="C13" i="38"/>
  <c r="E9" i="36"/>
  <c r="BN112" i="15" s="1"/>
  <c r="E10" i="28"/>
  <c r="E11" i="37"/>
  <c r="E12" i="30"/>
  <c r="E13" i="38"/>
  <c r="G9" i="36"/>
  <c r="BT78" i="15" s="1"/>
  <c r="G10" i="28"/>
  <c r="BS78" i="15" s="1"/>
  <c r="G11" i="37"/>
  <c r="G12" i="30"/>
  <c r="G13" i="38"/>
  <c r="I9" i="36"/>
  <c r="BZ35" i="15" s="1"/>
  <c r="I10" i="28"/>
  <c r="BY35" i="15" s="1"/>
  <c r="I11" i="37"/>
  <c r="BX72" i="15" s="1"/>
  <c r="I12" i="30"/>
  <c r="BW72" i="15" s="1"/>
  <c r="I13" i="38"/>
  <c r="K9" i="36"/>
  <c r="CF14" i="15" s="1"/>
  <c r="K10" i="28"/>
  <c r="CE14" i="15" s="1"/>
  <c r="K11" i="37"/>
  <c r="K12" i="30"/>
  <c r="K13" i="38"/>
  <c r="M9" i="36"/>
  <c r="CL104" i="15" s="1"/>
  <c r="M10" i="28"/>
  <c r="CK104" i="15" s="1"/>
  <c r="M11" i="37"/>
  <c r="CJ104" i="15" s="1"/>
  <c r="M12" i="30"/>
  <c r="CI104" i="15" s="1"/>
  <c r="M13" i="38"/>
  <c r="C15" i="36"/>
  <c r="BH13" i="15" s="1"/>
  <c r="C16" i="28"/>
  <c r="BG13" i="15" s="1"/>
  <c r="C17" i="37"/>
  <c r="C18" i="30"/>
  <c r="C19" i="38"/>
  <c r="E15" i="36"/>
  <c r="BN14" i="15" s="1"/>
  <c r="E16" i="28"/>
  <c r="BM14" i="15" s="1"/>
  <c r="E17" i="37"/>
  <c r="BL14" i="15" s="1"/>
  <c r="E18" i="30"/>
  <c r="BK14" i="15" s="1"/>
  <c r="E19" i="38"/>
  <c r="BJ14" i="15" s="1"/>
  <c r="G15" i="36"/>
  <c r="G16" i="28"/>
  <c r="G17" i="37"/>
  <c r="BR112" i="15" s="1"/>
  <c r="G18" i="30"/>
  <c r="BQ112" i="15" s="1"/>
  <c r="G19" i="38"/>
  <c r="I15" i="36"/>
  <c r="BZ72" i="15" s="1"/>
  <c r="I16" i="28"/>
  <c r="BY72" i="15" s="1"/>
  <c r="I17" i="37"/>
  <c r="BX30" i="15" s="1"/>
  <c r="I18" i="30"/>
  <c r="BW30" i="15" s="1"/>
  <c r="I19" i="38"/>
  <c r="K15" i="36"/>
  <c r="CF87" i="15" s="1"/>
  <c r="K16" i="28"/>
  <c r="CE87" i="15" s="1"/>
  <c r="K17" i="37"/>
  <c r="CD87" i="15" s="1"/>
  <c r="K18" i="30"/>
  <c r="CC87" i="15" s="1"/>
  <c r="K19" i="38"/>
  <c r="M15" i="36"/>
  <c r="CL30" i="15" s="1"/>
  <c r="M16" i="28"/>
  <c r="CK30" i="15" s="1"/>
  <c r="M17" i="37"/>
  <c r="CJ30" i="15" s="1"/>
  <c r="M18" i="30"/>
  <c r="CI30" i="15" s="1"/>
  <c r="M19" i="38"/>
  <c r="CH30" i="15" s="1"/>
  <c r="C21" i="36"/>
  <c r="C22" i="28"/>
  <c r="C23" i="37"/>
  <c r="BF13" i="15" s="1"/>
  <c r="C24" i="30"/>
  <c r="BE13" i="15" s="1"/>
  <c r="C25" i="38"/>
  <c r="E21" i="36"/>
  <c r="BN60" i="15" s="1"/>
  <c r="E22" i="28"/>
  <c r="BM60" i="15" s="1"/>
  <c r="E23" i="37"/>
  <c r="BL60" i="15" s="1"/>
  <c r="E24" i="30"/>
  <c r="BK60" i="15" s="1"/>
  <c r="E25" i="38"/>
  <c r="G21" i="36"/>
  <c r="BT81" i="15" s="1"/>
  <c r="G22" i="28"/>
  <c r="BS81" i="15" s="1"/>
  <c r="G23" i="37"/>
  <c r="BR81" i="15" s="1"/>
  <c r="G24" i="30"/>
  <c r="BQ81" i="15" s="1"/>
  <c r="G25" i="38"/>
  <c r="I21" i="36"/>
  <c r="BZ112" i="15" s="1"/>
  <c r="I22" i="28"/>
  <c r="BY112" i="15" s="1"/>
  <c r="I23" i="37"/>
  <c r="BX112" i="15" s="1"/>
  <c r="I24" i="30"/>
  <c r="BW112" i="15" s="1"/>
  <c r="I25" i="38"/>
  <c r="K21" i="36"/>
  <c r="CF72" i="15" s="1"/>
  <c r="K22" i="28"/>
  <c r="CE72" i="15" s="1"/>
  <c r="K23" i="37"/>
  <c r="K24" i="30"/>
  <c r="K25" i="38"/>
  <c r="M21" i="36"/>
  <c r="CL34" i="15" s="1"/>
  <c r="M22" i="28"/>
  <c r="CK34" i="15" s="1"/>
  <c r="M23" i="37"/>
  <c r="CJ34" i="15" s="1"/>
  <c r="M24" i="30"/>
  <c r="CI34" i="15" s="1"/>
  <c r="M25" i="38"/>
  <c r="CH34" i="15" s="1"/>
  <c r="C27" i="36"/>
  <c r="BH15" i="15" s="1"/>
  <c r="C28" i="28"/>
  <c r="BG15" i="15" s="1"/>
  <c r="C29" i="37"/>
  <c r="BF15" i="15" s="1"/>
  <c r="C30" i="30"/>
  <c r="BE15" i="15" s="1"/>
  <c r="C31" i="38"/>
  <c r="E27" i="36"/>
  <c r="BN15" i="15" s="1"/>
  <c r="E28" i="28"/>
  <c r="BM15" i="15" s="1"/>
  <c r="E29" i="37"/>
  <c r="BL15" i="15" s="1"/>
  <c r="E30" i="30"/>
  <c r="BK15" i="15" s="1"/>
  <c r="E31" i="38"/>
  <c r="G27" i="36"/>
  <c r="BT85" i="15" s="1"/>
  <c r="G28" i="28"/>
  <c r="BS85" i="15" s="1"/>
  <c r="G29" i="37"/>
  <c r="BR85" i="15" s="1"/>
  <c r="G30" i="30"/>
  <c r="BQ85" i="15" s="1"/>
  <c r="G31" i="38"/>
  <c r="I27" i="36"/>
  <c r="BZ44" i="15" s="1"/>
  <c r="I28" i="28"/>
  <c r="BY44" i="15" s="1"/>
  <c r="I29" i="37"/>
  <c r="BX44" i="15" s="1"/>
  <c r="I30" i="30"/>
  <c r="BW44" i="15" s="1"/>
  <c r="I31" i="38"/>
  <c r="K27" i="36"/>
  <c r="K28" i="28"/>
  <c r="K29" i="37"/>
  <c r="CD5" i="15" s="1"/>
  <c r="K30" i="30"/>
  <c r="CC5" i="15" s="1"/>
  <c r="K31" i="38"/>
  <c r="M27" i="36"/>
  <c r="CL15" i="15" s="1"/>
  <c r="M28" i="28"/>
  <c r="CK15" i="15" s="1"/>
  <c r="M29" i="37"/>
  <c r="CJ15" i="15" s="1"/>
  <c r="M30" i="30"/>
  <c r="CI15" i="15" s="1"/>
  <c r="M31" i="38"/>
  <c r="C33" i="36"/>
  <c r="BH14" i="15" s="1"/>
  <c r="C34" i="28"/>
  <c r="BG14" i="15" s="1"/>
  <c r="C35" i="37"/>
  <c r="BF14" i="15" s="1"/>
  <c r="C36" i="30"/>
  <c r="BE14" i="15" s="1"/>
  <c r="C37" i="38"/>
  <c r="E33" i="36"/>
  <c r="E34" i="28"/>
  <c r="E35" i="37"/>
  <c r="BL37" i="15" s="1"/>
  <c r="E36" i="30"/>
  <c r="BK37" i="15" s="1"/>
  <c r="E37" i="38"/>
  <c r="G33" i="36"/>
  <c r="G34" i="28"/>
  <c r="G35" i="37"/>
  <c r="G36" i="30"/>
  <c r="G37" i="38"/>
  <c r="BP15" i="15" s="1"/>
  <c r="I33" i="36"/>
  <c r="BZ12" i="15" s="1"/>
  <c r="I34" i="28"/>
  <c r="BY12" i="15" s="1"/>
  <c r="I35" i="37"/>
  <c r="BX12" i="15" s="1"/>
  <c r="I36" i="30"/>
  <c r="BW12" i="15" s="1"/>
  <c r="I37" i="38"/>
  <c r="K33" i="36"/>
  <c r="CF15" i="15" s="1"/>
  <c r="K34" i="28"/>
  <c r="CE15" i="15" s="1"/>
  <c r="K35" i="37"/>
  <c r="CD15" i="15" s="1"/>
  <c r="K36" i="30"/>
  <c r="CC15" i="15" s="1"/>
  <c r="K37" i="38"/>
  <c r="M33" i="36"/>
  <c r="CL44" i="15" s="1"/>
  <c r="M34" i="28"/>
  <c r="M35" i="37"/>
  <c r="M36" i="30"/>
  <c r="M37" i="38"/>
  <c r="C39" i="36"/>
  <c r="BH3" i="15" s="1"/>
  <c r="C41" i="37"/>
  <c r="C43" i="38"/>
  <c r="C45" i="36"/>
  <c r="E45" i="36"/>
  <c r="E39" i="36"/>
  <c r="BN41" i="15" s="1"/>
  <c r="E40" i="28"/>
  <c r="BM41" i="15" s="1"/>
  <c r="E41" i="37"/>
  <c r="BL66" i="15" s="1"/>
  <c r="E42" i="30"/>
  <c r="BK66" i="15" s="1"/>
  <c r="E43" i="38"/>
  <c r="G39" i="36"/>
  <c r="BT92" i="15" s="1"/>
  <c r="G40" i="28"/>
  <c r="BS92" i="15" s="1"/>
  <c r="G41" i="37"/>
  <c r="BR92" i="15" s="1"/>
  <c r="G42" i="30"/>
  <c r="BQ92" i="15" s="1"/>
  <c r="G43" i="38"/>
  <c r="G45" i="36"/>
  <c r="BT64" i="15" s="1"/>
  <c r="I39" i="36"/>
  <c r="I41" i="37"/>
  <c r="I42" i="30"/>
  <c r="I43" i="38"/>
  <c r="I45" i="36"/>
  <c r="K39" i="36"/>
  <c r="CF110" i="15" s="1"/>
  <c r="K40" i="28"/>
  <c r="CE110" i="15" s="1"/>
  <c r="K41" i="37"/>
  <c r="K42" i="30"/>
  <c r="K43" i="38"/>
  <c r="K45" i="36"/>
  <c r="M39" i="36"/>
  <c r="CL67" i="15" s="1"/>
  <c r="M40" i="28"/>
  <c r="CK67" i="15" s="1"/>
  <c r="M41" i="37"/>
  <c r="CJ67" i="15" s="1"/>
  <c r="M42" i="30"/>
  <c r="CI67" i="15" s="1"/>
  <c r="M43" i="38"/>
  <c r="M45" i="36"/>
  <c r="DJ73" i="15"/>
  <c r="DJ103" i="15"/>
  <c r="DK73" i="15"/>
  <c r="DK103" i="15"/>
  <c r="DB19" i="15"/>
  <c r="DC19" i="15"/>
  <c r="DB90" i="15"/>
  <c r="DC90" i="15"/>
  <c r="I40" i="28"/>
  <c r="C40" i="28"/>
  <c r="BG3" i="15" s="1"/>
  <c r="C42" i="30"/>
  <c r="L58" i="19"/>
  <c r="L57" i="19"/>
  <c r="L56" i="19"/>
  <c r="L55" i="19"/>
  <c r="L54" i="19"/>
  <c r="L53" i="19"/>
  <c r="L52" i="19"/>
  <c r="K55" i="19"/>
  <c r="K54" i="19"/>
  <c r="K53" i="19"/>
  <c r="K52" i="19"/>
  <c r="J55" i="19"/>
  <c r="J54" i="19"/>
  <c r="J53" i="19"/>
  <c r="J52" i="19"/>
  <c r="I55" i="19"/>
  <c r="I54" i="19"/>
  <c r="I53" i="19"/>
  <c r="I52" i="19"/>
  <c r="H55" i="19"/>
  <c r="H54" i="19"/>
  <c r="H53" i="19"/>
  <c r="H52" i="19"/>
  <c r="G55" i="19"/>
  <c r="G54" i="19"/>
  <c r="G53" i="19"/>
  <c r="G52" i="19"/>
  <c r="F55" i="19"/>
  <c r="F54" i="19"/>
  <c r="F53" i="19"/>
  <c r="F52" i="19"/>
  <c r="E55" i="19"/>
  <c r="E54" i="19"/>
  <c r="E53" i="19"/>
  <c r="E52" i="19"/>
  <c r="D55" i="19"/>
  <c r="D54" i="19"/>
  <c r="D53" i="19"/>
  <c r="D52" i="19"/>
  <c r="C55" i="19"/>
  <c r="C54" i="19"/>
  <c r="C53" i="19"/>
  <c r="C52" i="19"/>
  <c r="B55" i="19"/>
  <c r="B54" i="19"/>
  <c r="B53" i="19"/>
  <c r="B52" i="19"/>
  <c r="M51" i="19"/>
  <c r="M50" i="19"/>
  <c r="M49" i="19"/>
  <c r="M48" i="19"/>
  <c r="M47" i="19"/>
  <c r="M46" i="19"/>
  <c r="M45" i="19"/>
  <c r="L51" i="19"/>
  <c r="L50" i="19"/>
  <c r="L49" i="19"/>
  <c r="L48" i="19"/>
  <c r="L47" i="19"/>
  <c r="L46" i="19"/>
  <c r="L45" i="19"/>
  <c r="K48" i="19"/>
  <c r="K47" i="19"/>
  <c r="K46" i="19"/>
  <c r="K45" i="19"/>
  <c r="J48" i="19"/>
  <c r="J47" i="19"/>
  <c r="J46" i="19"/>
  <c r="J45" i="19"/>
  <c r="I48" i="19"/>
  <c r="I47" i="19"/>
  <c r="I46" i="19"/>
  <c r="I45" i="19"/>
  <c r="H48" i="19"/>
  <c r="H47" i="19"/>
  <c r="H46" i="19"/>
  <c r="H45" i="19"/>
  <c r="G48" i="19"/>
  <c r="G47" i="19"/>
  <c r="G46" i="19"/>
  <c r="G45" i="19"/>
  <c r="F48" i="19"/>
  <c r="F47" i="19"/>
  <c r="F46" i="19"/>
  <c r="F45" i="19"/>
  <c r="E48" i="19"/>
  <c r="E47" i="19"/>
  <c r="E46" i="19"/>
  <c r="E45" i="19"/>
  <c r="D48" i="19"/>
  <c r="D47" i="19"/>
  <c r="D46" i="19"/>
  <c r="D45" i="19"/>
  <c r="C48" i="19"/>
  <c r="C47" i="19"/>
  <c r="C46" i="19"/>
  <c r="C45" i="19"/>
  <c r="B48" i="19"/>
  <c r="B47" i="19"/>
  <c r="B46" i="19"/>
  <c r="B45" i="19"/>
  <c r="M44" i="19"/>
  <c r="M43" i="19"/>
  <c r="M42" i="19"/>
  <c r="M41" i="19"/>
  <c r="M40" i="19"/>
  <c r="M39" i="19"/>
  <c r="M38" i="19"/>
  <c r="L44" i="19"/>
  <c r="L43" i="19"/>
  <c r="L42" i="19"/>
  <c r="L41" i="19"/>
  <c r="L40" i="19"/>
  <c r="L39" i="19"/>
  <c r="L38" i="19"/>
  <c r="K41" i="19"/>
  <c r="K40" i="19"/>
  <c r="K39" i="19"/>
  <c r="K38" i="19"/>
  <c r="J41" i="19"/>
  <c r="J40" i="19"/>
  <c r="J39" i="19"/>
  <c r="J38" i="19"/>
  <c r="I41" i="19"/>
  <c r="I40" i="19"/>
  <c r="I39" i="19"/>
  <c r="I38" i="19"/>
  <c r="H41" i="19"/>
  <c r="H40" i="19"/>
  <c r="H39" i="19"/>
  <c r="H38" i="19"/>
  <c r="G41" i="19"/>
  <c r="G40" i="19"/>
  <c r="G39" i="19"/>
  <c r="G38" i="19"/>
  <c r="F41" i="19"/>
  <c r="F40" i="19"/>
  <c r="F39" i="19"/>
  <c r="F38" i="19"/>
  <c r="E41" i="19"/>
  <c r="E40" i="19"/>
  <c r="E39" i="19"/>
  <c r="E38" i="19"/>
  <c r="D41" i="19"/>
  <c r="D40" i="19"/>
  <c r="D39" i="19"/>
  <c r="D38" i="19"/>
  <c r="C41" i="19"/>
  <c r="C40" i="19"/>
  <c r="C39" i="19"/>
  <c r="C38" i="19"/>
  <c r="B41" i="19"/>
  <c r="B40" i="19"/>
  <c r="B39" i="19"/>
  <c r="B38" i="19"/>
  <c r="M37" i="19"/>
  <c r="M36" i="19"/>
  <c r="M35" i="19"/>
  <c r="M34" i="19"/>
  <c r="M33" i="19"/>
  <c r="M32" i="19"/>
  <c r="M31" i="19"/>
  <c r="L37" i="19"/>
  <c r="L36" i="19"/>
  <c r="L35" i="19"/>
  <c r="L34" i="19"/>
  <c r="L33" i="19"/>
  <c r="L32" i="19"/>
  <c r="L31" i="19"/>
  <c r="K34" i="19"/>
  <c r="K33" i="19"/>
  <c r="K32" i="19"/>
  <c r="K31" i="19"/>
  <c r="J34" i="19"/>
  <c r="J33" i="19"/>
  <c r="J32" i="19"/>
  <c r="J31" i="19"/>
  <c r="I34" i="19"/>
  <c r="I33" i="19"/>
  <c r="I32" i="19"/>
  <c r="I31" i="19"/>
  <c r="H34" i="19"/>
  <c r="H33" i="19"/>
  <c r="H32" i="19"/>
  <c r="H31" i="19"/>
  <c r="G34" i="19"/>
  <c r="G33" i="19"/>
  <c r="G32" i="19"/>
  <c r="G31" i="19"/>
  <c r="F34" i="19"/>
  <c r="F33" i="19"/>
  <c r="F32" i="19"/>
  <c r="F31" i="19"/>
  <c r="E34" i="19"/>
  <c r="E33" i="19"/>
  <c r="E32" i="19"/>
  <c r="E31" i="19"/>
  <c r="D34" i="19"/>
  <c r="D33" i="19"/>
  <c r="D32" i="19"/>
  <c r="D31" i="19"/>
  <c r="C34" i="19"/>
  <c r="C33" i="19"/>
  <c r="C32" i="19"/>
  <c r="C31" i="19"/>
  <c r="B34" i="19"/>
  <c r="B33" i="19"/>
  <c r="B32" i="19"/>
  <c r="B31" i="19"/>
  <c r="M30" i="19"/>
  <c r="M29" i="19"/>
  <c r="M28" i="19"/>
  <c r="M27" i="19"/>
  <c r="M26" i="19"/>
  <c r="M25" i="19"/>
  <c r="M24" i="19"/>
  <c r="L30" i="19"/>
  <c r="L29" i="19"/>
  <c r="L28" i="19"/>
  <c r="L27" i="19"/>
  <c r="L26" i="19"/>
  <c r="L25" i="19"/>
  <c r="L24" i="19"/>
  <c r="K27" i="19"/>
  <c r="K26" i="19"/>
  <c r="K25" i="19"/>
  <c r="K24" i="19"/>
  <c r="J27" i="19"/>
  <c r="J26" i="19"/>
  <c r="J25" i="19"/>
  <c r="J24" i="19"/>
  <c r="I27" i="19"/>
  <c r="I26" i="19"/>
  <c r="I25" i="19"/>
  <c r="I24" i="19"/>
  <c r="H27" i="19"/>
  <c r="H26" i="19"/>
  <c r="H25" i="19"/>
  <c r="H24" i="19"/>
  <c r="G27" i="19"/>
  <c r="G26" i="19"/>
  <c r="G25" i="19"/>
  <c r="G24" i="19"/>
  <c r="F27" i="19"/>
  <c r="F26" i="19"/>
  <c r="F25" i="19"/>
  <c r="F24" i="19"/>
  <c r="E27" i="19"/>
  <c r="E26" i="19"/>
  <c r="E25" i="19"/>
  <c r="E24" i="19"/>
  <c r="D27" i="19"/>
  <c r="D26" i="19"/>
  <c r="D25" i="19"/>
  <c r="D24" i="19"/>
  <c r="C27" i="19"/>
  <c r="C26" i="19"/>
  <c r="C25" i="19"/>
  <c r="C24" i="19"/>
  <c r="B27" i="19"/>
  <c r="B26" i="19"/>
  <c r="B25" i="19"/>
  <c r="B24" i="19"/>
  <c r="M23" i="19"/>
  <c r="M22" i="19"/>
  <c r="M21" i="19"/>
  <c r="M20" i="19"/>
  <c r="M19" i="19"/>
  <c r="M18" i="19"/>
  <c r="M17" i="19"/>
  <c r="L23" i="19"/>
  <c r="L22" i="19"/>
  <c r="L21" i="19"/>
  <c r="L20" i="19"/>
  <c r="L19" i="19"/>
  <c r="L18" i="19"/>
  <c r="L17" i="19"/>
  <c r="K20" i="19"/>
  <c r="K19" i="19"/>
  <c r="K18" i="19"/>
  <c r="K17" i="19"/>
  <c r="J20" i="19"/>
  <c r="J19" i="19"/>
  <c r="J18" i="19"/>
  <c r="J17" i="19"/>
  <c r="I20" i="19"/>
  <c r="I19" i="19"/>
  <c r="I18" i="19"/>
  <c r="I17" i="19"/>
  <c r="H20" i="19"/>
  <c r="H19" i="19"/>
  <c r="H18" i="19"/>
  <c r="H17" i="19"/>
  <c r="G20" i="19"/>
  <c r="G19" i="19"/>
  <c r="G18" i="19"/>
  <c r="G17" i="19"/>
  <c r="F20" i="19"/>
  <c r="F19" i="19"/>
  <c r="F18" i="19"/>
  <c r="F17" i="19"/>
  <c r="E20" i="19"/>
  <c r="E19" i="19"/>
  <c r="E18" i="19"/>
  <c r="E17" i="19"/>
  <c r="D20" i="19"/>
  <c r="D19" i="19"/>
  <c r="D18" i="19"/>
  <c r="D17" i="19"/>
  <c r="C20" i="19"/>
  <c r="C19" i="19"/>
  <c r="C18" i="19"/>
  <c r="C17" i="19"/>
  <c r="B20" i="19"/>
  <c r="B19" i="19"/>
  <c r="B18" i="19"/>
  <c r="B17" i="19"/>
  <c r="M16" i="19"/>
  <c r="M15" i="19"/>
  <c r="M14" i="19"/>
  <c r="M13" i="19"/>
  <c r="M12" i="19"/>
  <c r="M11" i="19"/>
  <c r="M10" i="19"/>
  <c r="L16" i="19"/>
  <c r="L15" i="19"/>
  <c r="L14" i="19"/>
  <c r="L13" i="19"/>
  <c r="L12" i="19"/>
  <c r="L11" i="19"/>
  <c r="L10" i="19"/>
  <c r="K13" i="19"/>
  <c r="K12" i="19"/>
  <c r="K11" i="19"/>
  <c r="K10" i="19"/>
  <c r="J13" i="19"/>
  <c r="J12" i="19"/>
  <c r="J11" i="19"/>
  <c r="J10" i="19"/>
  <c r="I13" i="19"/>
  <c r="I12" i="19"/>
  <c r="I11" i="19"/>
  <c r="I10" i="19"/>
  <c r="H13" i="19"/>
  <c r="H12" i="19"/>
  <c r="H11" i="19"/>
  <c r="H10" i="19"/>
  <c r="G13" i="19"/>
  <c r="G12" i="19"/>
  <c r="G11" i="19"/>
  <c r="G10" i="19"/>
  <c r="F13" i="19"/>
  <c r="F12" i="19"/>
  <c r="F11" i="19"/>
  <c r="F10" i="19"/>
  <c r="E13" i="19"/>
  <c r="E12" i="19"/>
  <c r="E11" i="19"/>
  <c r="E10" i="19"/>
  <c r="D13" i="19"/>
  <c r="D12" i="19"/>
  <c r="D11" i="19"/>
  <c r="D10" i="19"/>
  <c r="C13" i="19"/>
  <c r="C12" i="19"/>
  <c r="C11" i="19"/>
  <c r="C10" i="19"/>
  <c r="B13" i="19"/>
  <c r="B12" i="19"/>
  <c r="B11" i="19"/>
  <c r="B10" i="19"/>
  <c r="M9" i="19"/>
  <c r="M8" i="19"/>
  <c r="M7" i="19"/>
  <c r="L9" i="19"/>
  <c r="L8" i="19"/>
  <c r="L7" i="19"/>
  <c r="M6" i="19"/>
  <c r="M5" i="19"/>
  <c r="M4" i="19"/>
  <c r="M3" i="19"/>
  <c r="L6" i="19"/>
  <c r="L5" i="19"/>
  <c r="L4" i="19"/>
  <c r="L3" i="19"/>
  <c r="K6" i="19"/>
  <c r="K5" i="19"/>
  <c r="K4" i="19"/>
  <c r="K3" i="19"/>
  <c r="J6" i="19"/>
  <c r="J5" i="19"/>
  <c r="J4" i="19"/>
  <c r="J3" i="19"/>
  <c r="I6" i="19"/>
  <c r="I5" i="19"/>
  <c r="I4" i="19"/>
  <c r="I3" i="19"/>
  <c r="H6" i="19"/>
  <c r="H5" i="19"/>
  <c r="H4" i="19"/>
  <c r="H3" i="19"/>
  <c r="G6" i="19"/>
  <c r="G4" i="19"/>
  <c r="G3" i="19"/>
  <c r="F6" i="19"/>
  <c r="F5" i="19"/>
  <c r="F4" i="19"/>
  <c r="F3" i="19"/>
  <c r="E6" i="19"/>
  <c r="E5" i="19"/>
  <c r="E4" i="19"/>
  <c r="E3" i="19"/>
  <c r="D6" i="19"/>
  <c r="D5" i="19"/>
  <c r="D4" i="19"/>
  <c r="D3" i="19"/>
  <c r="C6" i="19"/>
  <c r="C5" i="19"/>
  <c r="C4" i="19"/>
  <c r="C3" i="19"/>
  <c r="B6" i="19"/>
  <c r="B5" i="19"/>
  <c r="B4" i="19"/>
  <c r="B3" i="19"/>
  <c r="CL35" i="15" l="1"/>
  <c r="CL57" i="15"/>
  <c r="BZ47" i="15"/>
  <c r="BZ38" i="15"/>
  <c r="BN40" i="15"/>
  <c r="BN38" i="15"/>
  <c r="BH108" i="15"/>
  <c r="BH36" i="15"/>
  <c r="BE115" i="15"/>
  <c r="BE114" i="15"/>
  <c r="BE113" i="15"/>
  <c r="CC60" i="15"/>
  <c r="CC110" i="15"/>
  <c r="CD60" i="15"/>
  <c r="CD110" i="15"/>
  <c r="BF115" i="15"/>
  <c r="BF114" i="15"/>
  <c r="BF113" i="15"/>
  <c r="CI115" i="15"/>
  <c r="CI114" i="15"/>
  <c r="CI113" i="15"/>
  <c r="CJ115" i="15"/>
  <c r="CJ114" i="15"/>
  <c r="CJ113" i="15"/>
  <c r="CK115" i="15"/>
  <c r="CK114" i="15"/>
  <c r="CK113" i="15"/>
  <c r="BD14" i="15"/>
  <c r="BD2" i="15"/>
  <c r="CC115" i="15"/>
  <c r="CC114" i="15"/>
  <c r="CC113" i="15"/>
  <c r="CD115" i="15"/>
  <c r="CD114" i="15"/>
  <c r="CD113" i="15"/>
  <c r="CH115" i="15"/>
  <c r="CH114" i="15"/>
  <c r="CH113" i="15"/>
  <c r="CB115" i="15"/>
  <c r="CB114" i="15"/>
  <c r="CB113" i="15"/>
  <c r="CE115" i="15"/>
  <c r="CE114" i="15"/>
  <c r="CE113" i="15"/>
  <c r="CF115" i="15"/>
  <c r="CF114" i="15"/>
  <c r="CF113" i="15"/>
  <c r="BV115" i="15"/>
  <c r="BV114" i="15"/>
  <c r="BV113" i="15"/>
  <c r="BP115" i="15"/>
  <c r="BP114" i="15"/>
  <c r="BP113" i="15"/>
  <c r="BJ115" i="15"/>
  <c r="BJ114" i="15"/>
  <c r="BJ113" i="15"/>
  <c r="BK115" i="15"/>
  <c r="BK114" i="15"/>
  <c r="BK113" i="15"/>
  <c r="BL115" i="15"/>
  <c r="BL114" i="15"/>
  <c r="BL113" i="15"/>
  <c r="BM115" i="15"/>
  <c r="BM114" i="15"/>
  <c r="BM113" i="15"/>
  <c r="BD115" i="15"/>
  <c r="BD114" i="15"/>
  <c r="BD113" i="15"/>
  <c r="AN112" i="15"/>
  <c r="AN109" i="15"/>
  <c r="AE115" i="15"/>
  <c r="AE114" i="15"/>
  <c r="AE113" i="15"/>
  <c r="AF115" i="15"/>
  <c r="AF114" i="15"/>
  <c r="AF113" i="15"/>
  <c r="Z115" i="15"/>
  <c r="Z114" i="15"/>
  <c r="Z113" i="15"/>
  <c r="AE99" i="15"/>
  <c r="AE13" i="15"/>
  <c r="AG13" i="15"/>
  <c r="AG99" i="15"/>
  <c r="AF99" i="15"/>
  <c r="AF13" i="15"/>
  <c r="BT15" i="15"/>
  <c r="BT14" i="15"/>
  <c r="BP14" i="15"/>
  <c r="BP73" i="15"/>
  <c r="BP103" i="15"/>
  <c r="BQ15" i="15"/>
  <c r="BQ14" i="15"/>
  <c r="BR15" i="15"/>
  <c r="BR14" i="15"/>
  <c r="BS15" i="15"/>
  <c r="BS14" i="15"/>
  <c r="CE44" i="15"/>
  <c r="CE5" i="15"/>
  <c r="CF44" i="15"/>
  <c r="CF5" i="15"/>
  <c r="CC112" i="15"/>
  <c r="CC73" i="15"/>
  <c r="CC103" i="15"/>
  <c r="CD112" i="15"/>
  <c r="CD73" i="15"/>
  <c r="CD103" i="15"/>
  <c r="BG112" i="15"/>
  <c r="BG73" i="15"/>
  <c r="BG103" i="15"/>
  <c r="BH112" i="15"/>
  <c r="BH73" i="15"/>
  <c r="BH103" i="15"/>
  <c r="BS112" i="15"/>
  <c r="BS73" i="15"/>
  <c r="BS103" i="15"/>
  <c r="BT112" i="15"/>
  <c r="BT73" i="15"/>
  <c r="BT103" i="15"/>
  <c r="BE112" i="15"/>
  <c r="BE103" i="15"/>
  <c r="BE73" i="15"/>
  <c r="BE2" i="15"/>
  <c r="BF112" i="15"/>
  <c r="BF103" i="15"/>
  <c r="BF73" i="15"/>
  <c r="BF2" i="15"/>
  <c r="CI73" i="15"/>
  <c r="CI103" i="15"/>
  <c r="CJ73" i="15"/>
  <c r="CJ103" i="15"/>
  <c r="CK73" i="15"/>
  <c r="CK103" i="15"/>
  <c r="CL73" i="15"/>
  <c r="CL103" i="15"/>
  <c r="BQ94" i="15"/>
  <c r="BQ73" i="15"/>
  <c r="BQ103" i="15"/>
  <c r="BR94" i="15"/>
  <c r="BR73" i="15"/>
  <c r="BR103" i="15"/>
  <c r="BK112" i="15"/>
  <c r="BK103" i="15"/>
  <c r="BK73" i="15"/>
  <c r="BL112" i="15"/>
  <c r="BL103" i="15"/>
  <c r="BL73" i="15"/>
  <c r="BM112" i="15"/>
  <c r="BM73" i="15"/>
  <c r="BM103" i="15"/>
  <c r="BN73" i="15"/>
  <c r="BN103" i="15"/>
  <c r="BY73" i="15"/>
  <c r="BY103" i="15"/>
  <c r="BW73" i="15"/>
  <c r="BW103" i="15"/>
  <c r="BX73" i="15"/>
  <c r="BX103" i="15"/>
  <c r="BZ73" i="15"/>
  <c r="BZ103" i="15"/>
  <c r="CF41" i="15"/>
  <c r="CF61" i="15"/>
  <c r="BA49" i="15"/>
  <c r="AG73" i="15"/>
  <c r="AG103" i="15"/>
  <c r="BB49" i="15"/>
  <c r="AZ49" i="15"/>
  <c r="AF103" i="15"/>
  <c r="AF73" i="15"/>
  <c r="AY49" i="15"/>
  <c r="AE73" i="15"/>
  <c r="AE103" i="15"/>
  <c r="S103" i="15"/>
  <c r="S73" i="15"/>
  <c r="X103" i="15"/>
  <c r="X73" i="15"/>
  <c r="Y73" i="15"/>
  <c r="Y103" i="15"/>
  <c r="Z73" i="15"/>
  <c r="Z103" i="15"/>
  <c r="AG33" i="15"/>
  <c r="AG17" i="15"/>
  <c r="C4" i="33"/>
  <c r="S53" i="15" s="1"/>
  <c r="C5" i="31"/>
  <c r="R53" i="15" s="1"/>
  <c r="C8" i="35"/>
  <c r="C6" i="34"/>
  <c r="Q53" i="15" s="1"/>
  <c r="C7" i="32"/>
  <c r="E4" i="33"/>
  <c r="Z74" i="15" s="1"/>
  <c r="E5" i="31"/>
  <c r="Y53" i="15" s="1"/>
  <c r="E8" i="35"/>
  <c r="E6" i="34"/>
  <c r="X53" i="15" s="1"/>
  <c r="E7" i="32"/>
  <c r="G4" i="33"/>
  <c r="AG71" i="15" s="1"/>
  <c r="G5" i="31"/>
  <c r="AF71" i="15" s="1"/>
  <c r="G8" i="35"/>
  <c r="G6" i="34"/>
  <c r="AE71" i="15" s="1"/>
  <c r="G7" i="32"/>
  <c r="I8" i="35"/>
  <c r="I6" i="34"/>
  <c r="AL99" i="15" s="1"/>
  <c r="I7" i="32"/>
  <c r="K4" i="33"/>
  <c r="AU33" i="15" s="1"/>
  <c r="K5" i="31"/>
  <c r="AT33" i="15" s="1"/>
  <c r="K8" i="35"/>
  <c r="K6" i="34"/>
  <c r="AS33" i="15" s="1"/>
  <c r="K7" i="32"/>
  <c r="M4" i="33"/>
  <c r="BB110" i="15" s="1"/>
  <c r="M5" i="31"/>
  <c r="BA110" i="15" s="1"/>
  <c r="M6" i="34"/>
  <c r="AZ110" i="15" s="1"/>
  <c r="M7" i="32"/>
  <c r="M8" i="35"/>
  <c r="M9" i="43"/>
  <c r="C11" i="33"/>
  <c r="S19" i="15" s="1"/>
  <c r="C12" i="31"/>
  <c r="R19" i="15" s="1"/>
  <c r="C15" i="35"/>
  <c r="C13" i="34"/>
  <c r="Q19" i="15" s="1"/>
  <c r="C14" i="32"/>
  <c r="E11" i="33"/>
  <c r="Z33" i="15" s="1"/>
  <c r="E12" i="31"/>
  <c r="Y33" i="15" s="1"/>
  <c r="E15" i="35"/>
  <c r="E13" i="34"/>
  <c r="X33" i="15" s="1"/>
  <c r="E14" i="32"/>
  <c r="G11" i="33"/>
  <c r="AG19" i="15" s="1"/>
  <c r="G12" i="31"/>
  <c r="AF19" i="15" s="1"/>
  <c r="G15" i="35"/>
  <c r="G13" i="34"/>
  <c r="AE19" i="15" s="1"/>
  <c r="G14" i="32"/>
  <c r="I11" i="33"/>
  <c r="AN42" i="15" s="1"/>
  <c r="I12" i="31"/>
  <c r="AM42" i="15" s="1"/>
  <c r="I15" i="35"/>
  <c r="I13" i="34"/>
  <c r="AL42" i="15" s="1"/>
  <c r="I14" i="32"/>
  <c r="K11" i="33"/>
  <c r="AU76" i="15" s="1"/>
  <c r="K12" i="31"/>
  <c r="AT76" i="15" s="1"/>
  <c r="K15" i="35"/>
  <c r="K13" i="34"/>
  <c r="AS76" i="15" s="1"/>
  <c r="K14" i="32"/>
  <c r="M11" i="33"/>
  <c r="BB55" i="15" s="1"/>
  <c r="M12" i="31"/>
  <c r="M13" i="34"/>
  <c r="M14" i="32"/>
  <c r="AY83" i="15" s="1"/>
  <c r="M15" i="35"/>
  <c r="AX83" i="15" s="1"/>
  <c r="M16" i="43"/>
  <c r="AW55" i="15" s="1"/>
  <c r="C18" i="33"/>
  <c r="S46" i="15" s="1"/>
  <c r="C19" i="31"/>
  <c r="R46" i="15" s="1"/>
  <c r="C22" i="35"/>
  <c r="C20" i="34"/>
  <c r="Q46" i="15" s="1"/>
  <c r="C21" i="32"/>
  <c r="E18" i="33"/>
  <c r="Z83" i="15" s="1"/>
  <c r="E19" i="31"/>
  <c r="Y83" i="15" s="1"/>
  <c r="E22" i="35"/>
  <c r="E20" i="34"/>
  <c r="X83" i="15" s="1"/>
  <c r="E21" i="32"/>
  <c r="G18" i="33"/>
  <c r="G19" i="31"/>
  <c r="G22" i="35"/>
  <c r="G20" i="34"/>
  <c r="G21" i="32"/>
  <c r="I18" i="33"/>
  <c r="AN19" i="15" s="1"/>
  <c r="I19" i="31"/>
  <c r="AM19" i="15" s="1"/>
  <c r="I22" i="35"/>
  <c r="I20" i="34"/>
  <c r="AL19" i="15" s="1"/>
  <c r="I21" i="32"/>
  <c r="K18" i="33"/>
  <c r="AU46" i="15" s="1"/>
  <c r="K19" i="31"/>
  <c r="AT46" i="15" s="1"/>
  <c r="K22" i="35"/>
  <c r="K20" i="34"/>
  <c r="AS46" i="15" s="1"/>
  <c r="K21" i="32"/>
  <c r="M18" i="33"/>
  <c r="M19" i="31"/>
  <c r="BA51" i="15" s="1"/>
  <c r="M20" i="34"/>
  <c r="AZ51" i="15" s="1"/>
  <c r="M21" i="32"/>
  <c r="AY19" i="15" s="1"/>
  <c r="M22" i="35"/>
  <c r="AX19" i="15" s="1"/>
  <c r="M23" i="43"/>
  <c r="C25" i="33"/>
  <c r="S111" i="15" s="1"/>
  <c r="C26" i="31"/>
  <c r="R111" i="15" s="1"/>
  <c r="C29" i="35"/>
  <c r="C27" i="34"/>
  <c r="Q111" i="15" s="1"/>
  <c r="C28" i="32"/>
  <c r="E25" i="33"/>
  <c r="Z90" i="15" s="1"/>
  <c r="E26" i="31"/>
  <c r="Y90" i="15" s="1"/>
  <c r="E29" i="35"/>
  <c r="E27" i="34"/>
  <c r="X90" i="15" s="1"/>
  <c r="E28" i="32"/>
  <c r="G25" i="33"/>
  <c r="AG82" i="15" s="1"/>
  <c r="G26" i="31"/>
  <c r="AF82" i="15" s="1"/>
  <c r="G29" i="35"/>
  <c r="G27" i="34"/>
  <c r="AE82" i="15" s="1"/>
  <c r="G28" i="32"/>
  <c r="I25" i="33"/>
  <c r="AN83" i="15" s="1"/>
  <c r="I26" i="31"/>
  <c r="AM83" i="15" s="1"/>
  <c r="I29" i="35"/>
  <c r="I27" i="34"/>
  <c r="AL83" i="15" s="1"/>
  <c r="I28" i="32"/>
  <c r="K25" i="33"/>
  <c r="K26" i="31"/>
  <c r="K29" i="35"/>
  <c r="K27" i="34"/>
  <c r="K28" i="32"/>
  <c r="M25" i="33"/>
  <c r="M26" i="31"/>
  <c r="M27" i="34"/>
  <c r="M28" i="32"/>
  <c r="AY112" i="15" s="1"/>
  <c r="M29" i="35"/>
  <c r="M30" i="43"/>
  <c r="C32" i="33"/>
  <c r="S44" i="15" s="1"/>
  <c r="C33" i="31"/>
  <c r="R44" i="15" s="1"/>
  <c r="C36" i="35"/>
  <c r="C34" i="34"/>
  <c r="Q44" i="15" s="1"/>
  <c r="C35" i="32"/>
  <c r="E32" i="33"/>
  <c r="Z82" i="15" s="1"/>
  <c r="E33" i="31"/>
  <c r="Y82" i="15" s="1"/>
  <c r="E36" i="35"/>
  <c r="E34" i="34"/>
  <c r="X82" i="15" s="1"/>
  <c r="E35" i="32"/>
  <c r="G32" i="33"/>
  <c r="AG65" i="15" s="1"/>
  <c r="G33" i="31"/>
  <c r="AF65" i="15" s="1"/>
  <c r="G36" i="35"/>
  <c r="G34" i="34"/>
  <c r="AE65" i="15" s="1"/>
  <c r="G35" i="32"/>
  <c r="I32" i="33"/>
  <c r="AN82" i="15" s="1"/>
  <c r="I33" i="31"/>
  <c r="AM82" i="15" s="1"/>
  <c r="I36" i="35"/>
  <c r="I34" i="34"/>
  <c r="AL82" i="15" s="1"/>
  <c r="I35" i="32"/>
  <c r="K32" i="33"/>
  <c r="AU29" i="15" s="1"/>
  <c r="K33" i="31"/>
  <c r="AT29" i="15" s="1"/>
  <c r="K36" i="35"/>
  <c r="K34" i="34"/>
  <c r="AS29" i="15" s="1"/>
  <c r="K35" i="32"/>
  <c r="M32" i="33"/>
  <c r="BB8" i="15" s="1"/>
  <c r="M33" i="31"/>
  <c r="BA8" i="15" s="1"/>
  <c r="M34" i="34"/>
  <c r="AZ8" i="15" s="1"/>
  <c r="M35" i="32"/>
  <c r="M36" i="35"/>
  <c r="M37" i="43"/>
  <c r="C39" i="33"/>
  <c r="S82" i="15" s="1"/>
  <c r="C40" i="31"/>
  <c r="R82" i="15" s="1"/>
  <c r="C43" i="35"/>
  <c r="C41" i="34"/>
  <c r="Q82" i="15" s="1"/>
  <c r="C42" i="32"/>
  <c r="E39" i="33"/>
  <c r="Z65" i="15" s="1"/>
  <c r="E40" i="31"/>
  <c r="Y65" i="15" s="1"/>
  <c r="E43" i="35"/>
  <c r="E41" i="34"/>
  <c r="X65" i="15" s="1"/>
  <c r="E42" i="32"/>
  <c r="G39" i="33"/>
  <c r="AG8" i="15" s="1"/>
  <c r="G40" i="31"/>
  <c r="AF8" i="15" s="1"/>
  <c r="G43" i="35"/>
  <c r="G41" i="34"/>
  <c r="AE8" i="15" s="1"/>
  <c r="G42" i="32"/>
  <c r="I39" i="33"/>
  <c r="AN90" i="15" s="1"/>
  <c r="I40" i="31"/>
  <c r="AM90" i="15" s="1"/>
  <c r="I43" i="35"/>
  <c r="I41" i="34"/>
  <c r="AL90" i="15" s="1"/>
  <c r="I42" i="32"/>
  <c r="K39" i="33"/>
  <c r="AU60" i="15" s="1"/>
  <c r="K40" i="31"/>
  <c r="K43" i="35"/>
  <c r="K41" i="34"/>
  <c r="K42" i="32"/>
  <c r="M39" i="33"/>
  <c r="BB82" i="15" s="1"/>
  <c r="M40" i="31"/>
  <c r="M41" i="34"/>
  <c r="AZ31" i="15" s="1"/>
  <c r="M42" i="32"/>
  <c r="AY31" i="15" s="1"/>
  <c r="M43" i="35"/>
  <c r="AX31" i="15" s="1"/>
  <c r="M44" i="43"/>
  <c r="AW31" i="15" s="1"/>
  <c r="C46" i="33"/>
  <c r="S22" i="15" s="1"/>
  <c r="C47" i="31"/>
  <c r="R22" i="15" s="1"/>
  <c r="C48" i="34"/>
  <c r="Q22" i="15" s="1"/>
  <c r="C49" i="32"/>
  <c r="E46" i="33"/>
  <c r="Z37" i="15" s="1"/>
  <c r="E47" i="31"/>
  <c r="E48" i="34"/>
  <c r="E49" i="32"/>
  <c r="G46" i="33"/>
  <c r="AG42" i="15" s="1"/>
  <c r="G47" i="31"/>
  <c r="AF42" i="15" s="1"/>
  <c r="G48" i="34"/>
  <c r="AE42" i="15" s="1"/>
  <c r="G49" i="32"/>
  <c r="I46" i="33"/>
  <c r="AN74" i="15" s="1"/>
  <c r="I47" i="31"/>
  <c r="AM74" i="15" s="1"/>
  <c r="I48" i="34"/>
  <c r="AL74" i="15" s="1"/>
  <c r="I49" i="32"/>
  <c r="K46" i="33"/>
  <c r="K47" i="31"/>
  <c r="K48" i="34"/>
  <c r="K49" i="32"/>
  <c r="M46" i="33"/>
  <c r="BB74" i="15" s="1"/>
  <c r="M47" i="31"/>
  <c r="BA74" i="15" s="1"/>
  <c r="M48" i="34"/>
  <c r="AZ99" i="15" s="1"/>
  <c r="M49" i="32"/>
  <c r="AY99" i="15" s="1"/>
  <c r="M51" i="43"/>
  <c r="M51" i="35"/>
  <c r="M53" i="33"/>
  <c r="C53" i="33"/>
  <c r="C54" i="31"/>
  <c r="C57" i="35"/>
  <c r="C55" i="34"/>
  <c r="C56" i="32"/>
  <c r="E53" i="33"/>
  <c r="Z76" i="15" s="1"/>
  <c r="E54" i="31"/>
  <c r="Y37" i="15" s="1"/>
  <c r="E57" i="35"/>
  <c r="E55" i="34"/>
  <c r="X37" i="15" s="1"/>
  <c r="E56" i="32"/>
  <c r="G53" i="33"/>
  <c r="AG76" i="15" s="1"/>
  <c r="G54" i="31"/>
  <c r="AF76" i="15" s="1"/>
  <c r="G57" i="35"/>
  <c r="G55" i="34"/>
  <c r="AE76" i="15" s="1"/>
  <c r="G56" i="32"/>
  <c r="I53" i="33"/>
  <c r="AN68" i="15" s="1"/>
  <c r="I54" i="31"/>
  <c r="AM68" i="15" s="1"/>
  <c r="I57" i="35"/>
  <c r="I55" i="34"/>
  <c r="AL68" i="15" s="1"/>
  <c r="I56" i="32"/>
  <c r="K53" i="33"/>
  <c r="AU78" i="15" s="1"/>
  <c r="K54" i="31"/>
  <c r="AT78" i="15" s="1"/>
  <c r="K57" i="35"/>
  <c r="K55" i="34"/>
  <c r="AS78" i="15" s="1"/>
  <c r="K56" i="32"/>
  <c r="BJ103" i="15"/>
  <c r="BJ73" i="15"/>
  <c r="AS103" i="15"/>
  <c r="AS73" i="15"/>
  <c r="AT103" i="15"/>
  <c r="AT73" i="15"/>
  <c r="AU103" i="15"/>
  <c r="AU73" i="15"/>
  <c r="AL103" i="15"/>
  <c r="AL73" i="15"/>
  <c r="AM73" i="15"/>
  <c r="AM103" i="15"/>
  <c r="AN73" i="15"/>
  <c r="AN103" i="15"/>
  <c r="Q103" i="15"/>
  <c r="Q73" i="15"/>
  <c r="R103" i="15"/>
  <c r="R73" i="15"/>
  <c r="AY73" i="15"/>
  <c r="AY103" i="15"/>
  <c r="AZ73" i="15"/>
  <c r="AZ103" i="15"/>
  <c r="BA73" i="15"/>
  <c r="BA103" i="15"/>
  <c r="BB73" i="15"/>
  <c r="BB103" i="15"/>
  <c r="I4" i="33"/>
  <c r="AN33" i="15" s="1"/>
  <c r="I5" i="31"/>
  <c r="AM99" i="15" s="1"/>
  <c r="B4" i="14"/>
  <c r="C4" i="14" s="1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AZ83" i="15" l="1"/>
  <c r="AZ112" i="15"/>
  <c r="AS77" i="15"/>
  <c r="AS83" i="15"/>
  <c r="AT77" i="15"/>
  <c r="AT83" i="15"/>
  <c r="AU77" i="15"/>
  <c r="AU83" i="15"/>
  <c r="AE77" i="15"/>
  <c r="AE83" i="15"/>
  <c r="AF77" i="15"/>
  <c r="AF83" i="15"/>
  <c r="AG77" i="15"/>
  <c r="AG83" i="15"/>
  <c r="BA83" i="15"/>
  <c r="BA112" i="15"/>
  <c r="BB83" i="15"/>
  <c r="BB112" i="15"/>
  <c r="Q115" i="15"/>
  <c r="Q114" i="15"/>
  <c r="Q113" i="15"/>
  <c r="R115" i="15"/>
  <c r="R114" i="15"/>
  <c r="R113" i="15"/>
  <c r="S115" i="15"/>
  <c r="S114" i="15"/>
  <c r="S113" i="15"/>
  <c r="AU115" i="15"/>
  <c r="AU114" i="15"/>
  <c r="AU113" i="15"/>
  <c r="X68" i="15"/>
  <c r="X115" i="15"/>
  <c r="X114" i="15"/>
  <c r="X113" i="15"/>
  <c r="Y68" i="15"/>
  <c r="Y115" i="15"/>
  <c r="Y114" i="15"/>
  <c r="Y113" i="15"/>
  <c r="AS115" i="15"/>
  <c r="AS114" i="15"/>
  <c r="AS113" i="15"/>
  <c r="AT115" i="15"/>
  <c r="AT114" i="15"/>
  <c r="AT113" i="15"/>
  <c r="BB115" i="15"/>
  <c r="BB114" i="15"/>
  <c r="BB113" i="15"/>
  <c r="AZ115" i="15"/>
  <c r="AZ114" i="15"/>
  <c r="AZ113" i="15"/>
  <c r="BA115" i="15"/>
  <c r="BA114" i="15"/>
  <c r="BA113" i="15"/>
  <c r="AW115" i="15"/>
  <c r="AW114" i="15"/>
  <c r="AW113" i="15"/>
  <c r="AX115" i="15"/>
  <c r="AX114" i="15"/>
  <c r="AX113" i="15"/>
  <c r="AY115" i="15"/>
  <c r="AY114" i="15"/>
  <c r="AY113" i="15"/>
  <c r="EG115" i="15"/>
  <c r="EG113" i="15"/>
  <c r="EG114" i="15"/>
  <c r="EG21" i="15"/>
  <c r="EG88" i="15"/>
  <c r="EG63" i="15"/>
  <c r="EG66" i="15"/>
  <c r="EG69" i="15"/>
  <c r="EG61" i="15"/>
  <c r="EG73" i="15"/>
  <c r="EG60" i="15"/>
  <c r="EG64" i="15"/>
  <c r="EG67" i="15"/>
  <c r="EG62" i="15"/>
  <c r="EG65" i="15"/>
  <c r="EG20" i="15"/>
  <c r="EG9" i="15"/>
  <c r="EG52" i="15"/>
  <c r="EG31" i="15"/>
  <c r="EG4" i="15"/>
  <c r="EG108" i="15"/>
  <c r="EG10" i="15"/>
  <c r="EG13" i="15"/>
  <c r="EG95" i="15"/>
  <c r="EG24" i="15"/>
  <c r="EG27" i="15"/>
  <c r="EG29" i="15"/>
  <c r="EG34" i="15"/>
  <c r="EG37" i="15"/>
  <c r="EG42" i="15"/>
  <c r="EG45" i="15"/>
  <c r="EG48" i="15"/>
  <c r="EG56" i="15"/>
  <c r="EG59" i="15"/>
  <c r="EG70" i="15"/>
  <c r="EG77" i="15"/>
  <c r="EG80" i="15"/>
  <c r="EG82" i="15"/>
  <c r="EG86" i="15"/>
  <c r="EG91" i="15"/>
  <c r="EG97" i="15"/>
  <c r="EG98" i="15"/>
  <c r="EG104" i="15"/>
  <c r="EG110" i="15"/>
  <c r="EG11" i="15"/>
  <c r="EG14" i="15"/>
  <c r="EG90" i="15"/>
  <c r="EG19" i="15"/>
  <c r="EG25" i="15"/>
  <c r="EG94" i="15"/>
  <c r="EG30" i="15"/>
  <c r="EG39" i="15"/>
  <c r="EG43" i="15"/>
  <c r="EG46" i="15"/>
  <c r="EG49" i="15"/>
  <c r="EG53" i="15"/>
  <c r="EG57" i="15"/>
  <c r="EG71" i="15"/>
  <c r="EG74" i="15"/>
  <c r="EG83" i="15"/>
  <c r="EG87" i="15"/>
  <c r="EG92" i="15"/>
  <c r="EG96" i="15"/>
  <c r="EG112" i="15"/>
  <c r="EG99" i="15"/>
  <c r="EG106" i="15"/>
  <c r="EG111" i="15"/>
  <c r="EG5" i="15"/>
  <c r="EG7" i="15"/>
  <c r="EG15" i="15"/>
  <c r="EG17" i="15"/>
  <c r="EG22" i="15"/>
  <c r="EG38" i="15"/>
  <c r="EG32" i="15"/>
  <c r="EG35" i="15"/>
  <c r="EG40" i="15"/>
  <c r="EG44" i="15"/>
  <c r="EG47" i="15"/>
  <c r="EG50" i="15"/>
  <c r="EG54" i="15"/>
  <c r="EG105" i="15"/>
  <c r="EG75" i="15"/>
  <c r="EG78" i="15"/>
  <c r="EG84" i="15"/>
  <c r="EG103" i="15"/>
  <c r="EG101" i="15"/>
  <c r="EG107" i="15"/>
  <c r="EG6" i="15"/>
  <c r="EG8" i="15"/>
  <c r="EG12" i="15"/>
  <c r="EG16" i="15"/>
  <c r="EG18" i="15"/>
  <c r="EG23" i="15"/>
  <c r="EG26" i="15"/>
  <c r="EG28" i="15"/>
  <c r="EG33" i="15"/>
  <c r="EG36" i="15"/>
  <c r="EG41" i="15"/>
  <c r="EG89" i="15"/>
  <c r="EG68" i="15"/>
  <c r="EG51" i="15"/>
  <c r="EG55" i="15"/>
  <c r="EG58" i="15"/>
  <c r="EG72" i="15"/>
  <c r="EG76" i="15"/>
  <c r="EG79" i="15"/>
  <c r="EG81" i="15"/>
  <c r="EG85" i="15"/>
  <c r="EG100" i="15"/>
  <c r="EG93" i="15"/>
  <c r="EG102" i="15"/>
  <c r="EG109" i="15"/>
  <c r="EG3" i="15"/>
  <c r="B5" i="14"/>
  <c r="K5" i="14" s="1"/>
  <c r="B24" i="14"/>
  <c r="B28" i="14"/>
  <c r="B7" i="14"/>
  <c r="B11" i="14"/>
  <c r="B15" i="14"/>
  <c r="B19" i="14"/>
  <c r="B23" i="14"/>
  <c r="B25" i="14"/>
  <c r="B29" i="14"/>
  <c r="B8" i="14"/>
  <c r="B12" i="14"/>
  <c r="B16" i="14"/>
  <c r="B20" i="14"/>
  <c r="B6" i="14"/>
  <c r="B31" i="14"/>
  <c r="K31" i="14" s="1"/>
  <c r="B18" i="14"/>
  <c r="B26" i="14"/>
  <c r="B30" i="14"/>
  <c r="B9" i="14"/>
  <c r="B13" i="14"/>
  <c r="B17" i="14"/>
  <c r="B21" i="14"/>
  <c r="B27" i="14"/>
  <c r="B10" i="14"/>
  <c r="B14" i="14"/>
  <c r="B22" i="14"/>
  <c r="E3" i="5"/>
  <c r="B3" i="5"/>
  <c r="I23" i="14" l="1"/>
  <c r="FR3" i="15" s="1"/>
  <c r="K23" i="14"/>
  <c r="I22" i="14"/>
  <c r="K22" i="14"/>
  <c r="I21" i="14"/>
  <c r="FN3" i="15" s="1"/>
  <c r="K21" i="14"/>
  <c r="I30" i="14"/>
  <c r="K30" i="14"/>
  <c r="I6" i="14"/>
  <c r="EJ3" i="15" s="1"/>
  <c r="K6" i="14"/>
  <c r="I8" i="14"/>
  <c r="K8" i="14"/>
  <c r="I19" i="14"/>
  <c r="FJ3" i="15" s="1"/>
  <c r="K19" i="14"/>
  <c r="I28" i="14"/>
  <c r="K28" i="14"/>
  <c r="I10" i="14"/>
  <c r="ER3" i="15" s="1"/>
  <c r="K10" i="14"/>
  <c r="I13" i="14"/>
  <c r="EX3" i="15" s="1"/>
  <c r="K13" i="14"/>
  <c r="I18" i="14"/>
  <c r="FH3" i="15" s="1"/>
  <c r="K18" i="14"/>
  <c r="I16" i="14"/>
  <c r="K16" i="14"/>
  <c r="I25" i="14"/>
  <c r="FV3" i="15" s="1"/>
  <c r="K25" i="14"/>
  <c r="I11" i="14"/>
  <c r="K11" i="14"/>
  <c r="I27" i="14"/>
  <c r="FZ3" i="15" s="1"/>
  <c r="K27" i="14"/>
  <c r="I9" i="14"/>
  <c r="K9" i="14"/>
  <c r="I12" i="14"/>
  <c r="EV3" i="15" s="1"/>
  <c r="K12" i="14"/>
  <c r="I14" i="14"/>
  <c r="K14" i="14"/>
  <c r="I17" i="14"/>
  <c r="FF65" i="15" s="1"/>
  <c r="K17" i="14"/>
  <c r="I26" i="14"/>
  <c r="FX26" i="15" s="1"/>
  <c r="K26" i="14"/>
  <c r="I20" i="14"/>
  <c r="FL108" i="15" s="1"/>
  <c r="K20" i="14"/>
  <c r="I29" i="14"/>
  <c r="GD38" i="15" s="1"/>
  <c r="K29" i="14"/>
  <c r="I15" i="14"/>
  <c r="FB16" i="15" s="1"/>
  <c r="K15" i="14"/>
  <c r="I24" i="14"/>
  <c r="FT97" i="15" s="1"/>
  <c r="K24" i="14"/>
  <c r="I7" i="14"/>
  <c r="EL3" i="15" s="1"/>
  <c r="K7" i="14"/>
  <c r="GF5" i="15"/>
  <c r="D5" i="14"/>
  <c r="I5" i="14"/>
  <c r="I31" i="14"/>
  <c r="D13" i="14"/>
  <c r="H13" i="14"/>
  <c r="F13" i="14" s="1"/>
  <c r="D27" i="14"/>
  <c r="H27" i="14"/>
  <c r="F27" i="14" s="1"/>
  <c r="D21" i="14"/>
  <c r="H21" i="14"/>
  <c r="F21" i="14" s="1"/>
  <c r="D31" i="14"/>
  <c r="H31" i="14"/>
  <c r="F31" i="14" s="1"/>
  <c r="J31" i="14" s="1"/>
  <c r="D12" i="14"/>
  <c r="H12" i="14"/>
  <c r="F12" i="14" s="1"/>
  <c r="D25" i="14"/>
  <c r="H25" i="14"/>
  <c r="F25" i="14" s="1"/>
  <c r="D23" i="14"/>
  <c r="H23" i="14"/>
  <c r="F23" i="14" s="1"/>
  <c r="D7" i="14"/>
  <c r="H7" i="14"/>
  <c r="F7" i="14" s="1"/>
  <c r="D22" i="14"/>
  <c r="H22" i="14"/>
  <c r="F22" i="14" s="1"/>
  <c r="D17" i="14"/>
  <c r="H17" i="14"/>
  <c r="F17" i="14" s="1"/>
  <c r="D30" i="14"/>
  <c r="H30" i="14"/>
  <c r="F30" i="14" s="1"/>
  <c r="D6" i="14"/>
  <c r="H6" i="14"/>
  <c r="F6" i="14" s="1"/>
  <c r="D8" i="14"/>
  <c r="H8" i="14"/>
  <c r="F8" i="14" s="1"/>
  <c r="D19" i="14"/>
  <c r="H19" i="14"/>
  <c r="F19" i="14" s="1"/>
  <c r="H5" i="14"/>
  <c r="F5" i="14" s="1"/>
  <c r="J5" i="14" s="1"/>
  <c r="D14" i="14"/>
  <c r="H14" i="14"/>
  <c r="D26" i="14"/>
  <c r="H26" i="14"/>
  <c r="F26" i="14" s="1"/>
  <c r="D20" i="14"/>
  <c r="H20" i="14"/>
  <c r="F20" i="14" s="1"/>
  <c r="D15" i="14"/>
  <c r="H15" i="14"/>
  <c r="F15" i="14" s="1"/>
  <c r="D28" i="14"/>
  <c r="H28" i="14"/>
  <c r="F28" i="14" s="1"/>
  <c r="D10" i="14"/>
  <c r="H10" i="14"/>
  <c r="F10" i="14" s="1"/>
  <c r="D9" i="14"/>
  <c r="H9" i="14"/>
  <c r="F9" i="14" s="1"/>
  <c r="D18" i="14"/>
  <c r="H18" i="14"/>
  <c r="F18" i="14" s="1"/>
  <c r="D16" i="14"/>
  <c r="H16" i="14"/>
  <c r="F16" i="14" s="1"/>
  <c r="D29" i="14"/>
  <c r="H29" i="14"/>
  <c r="F29" i="14" s="1"/>
  <c r="D11" i="14"/>
  <c r="H11" i="14"/>
  <c r="F11" i="14" s="1"/>
  <c r="D24" i="14"/>
  <c r="H24" i="14"/>
  <c r="B4" i="7"/>
  <c r="F24" i="14" l="1"/>
  <c r="FL90" i="15"/>
  <c r="FT5" i="15"/>
  <c r="FF94" i="15"/>
  <c r="FB67" i="15"/>
  <c r="FB80" i="15"/>
  <c r="FB77" i="15"/>
  <c r="FB107" i="15"/>
  <c r="FB27" i="15"/>
  <c r="FB63" i="15"/>
  <c r="FB49" i="15"/>
  <c r="FB44" i="15"/>
  <c r="FB62" i="15"/>
  <c r="FB82" i="15"/>
  <c r="FB7" i="15"/>
  <c r="FB68" i="15"/>
  <c r="FL11" i="15"/>
  <c r="FF45" i="15"/>
  <c r="FB19" i="15"/>
  <c r="FB25" i="15"/>
  <c r="FB37" i="15"/>
  <c r="FB65" i="15"/>
  <c r="FB100" i="15"/>
  <c r="FB33" i="15"/>
  <c r="FB98" i="15"/>
  <c r="FB104" i="15"/>
  <c r="FB110" i="15"/>
  <c r="FB17" i="15"/>
  <c r="FB46" i="15"/>
  <c r="FB76" i="15"/>
  <c r="FB18" i="15"/>
  <c r="FF92" i="15"/>
  <c r="FF68" i="15"/>
  <c r="FB6" i="15"/>
  <c r="FL3" i="15"/>
  <c r="FT106" i="15"/>
  <c r="FB92" i="15"/>
  <c r="FB40" i="15"/>
  <c r="FB91" i="15"/>
  <c r="FB34" i="15"/>
  <c r="FB112" i="15"/>
  <c r="FB47" i="15"/>
  <c r="FB10" i="15"/>
  <c r="FB74" i="15"/>
  <c r="FB35" i="15"/>
  <c r="FB102" i="15"/>
  <c r="FB69" i="15"/>
  <c r="FB41" i="15"/>
  <c r="FB12" i="15"/>
  <c r="FL95" i="15"/>
  <c r="FF112" i="15"/>
  <c r="FF97" i="15"/>
  <c r="FF103" i="15"/>
  <c r="FB3" i="15"/>
  <c r="FT73" i="15"/>
  <c r="FB59" i="15"/>
  <c r="FB4" i="15"/>
  <c r="FB53" i="15"/>
  <c r="FB11" i="15"/>
  <c r="FB71" i="15"/>
  <c r="FB94" i="15"/>
  <c r="FB97" i="15"/>
  <c r="FB56" i="15"/>
  <c r="FB90" i="15"/>
  <c r="FB81" i="15"/>
  <c r="FB55" i="15"/>
  <c r="FB26" i="15"/>
  <c r="FL14" i="15"/>
  <c r="FL16" i="15"/>
  <c r="FF57" i="15"/>
  <c r="FF4" i="15"/>
  <c r="FF3" i="15"/>
  <c r="FT40" i="15"/>
  <c r="FB106" i="15"/>
  <c r="FB86" i="15"/>
  <c r="FB54" i="15"/>
  <c r="FB29" i="15"/>
  <c r="FB111" i="15"/>
  <c r="FB84" i="15"/>
  <c r="FB48" i="15"/>
  <c r="FB38" i="15"/>
  <c r="FB108" i="15"/>
  <c r="FB83" i="15"/>
  <c r="FB73" i="15"/>
  <c r="FB43" i="15"/>
  <c r="FB24" i="15"/>
  <c r="FB5" i="15"/>
  <c r="FB87" i="15"/>
  <c r="FB70" i="15"/>
  <c r="FB50" i="15"/>
  <c r="FB30" i="15"/>
  <c r="FB13" i="15"/>
  <c r="FB93" i="15"/>
  <c r="FB79" i="15"/>
  <c r="FB66" i="15"/>
  <c r="FB51" i="15"/>
  <c r="FB36" i="15"/>
  <c r="FB23" i="15"/>
  <c r="FB8" i="15"/>
  <c r="FL5" i="15"/>
  <c r="FL4" i="15"/>
  <c r="FL8" i="15"/>
  <c r="FF96" i="15"/>
  <c r="FF49" i="15"/>
  <c r="FF70" i="15"/>
  <c r="FF69" i="15"/>
  <c r="FF44" i="15"/>
  <c r="FT12" i="15"/>
  <c r="FB103" i="15"/>
  <c r="FB64" i="15"/>
  <c r="FB45" i="15"/>
  <c r="FB95" i="15"/>
  <c r="FB96" i="15"/>
  <c r="FB105" i="15"/>
  <c r="FB39" i="15"/>
  <c r="FB15" i="15"/>
  <c r="FB101" i="15"/>
  <c r="FB75" i="15"/>
  <c r="FB57" i="15"/>
  <c r="FB32" i="15"/>
  <c r="FB14" i="15"/>
  <c r="FB99" i="15"/>
  <c r="FB78" i="15"/>
  <c r="FB60" i="15"/>
  <c r="FB42" i="15"/>
  <c r="FB22" i="15"/>
  <c r="FB109" i="15"/>
  <c r="FB85" i="15"/>
  <c r="FB72" i="15"/>
  <c r="FB58" i="15"/>
  <c r="FB89" i="15"/>
  <c r="FB28" i="15"/>
  <c r="FL19" i="15"/>
  <c r="FF111" i="15"/>
  <c r="FF74" i="15"/>
  <c r="FF14" i="15"/>
  <c r="FF29" i="15"/>
  <c r="FF26" i="15"/>
  <c r="GI114" i="15"/>
  <c r="GI21" i="15"/>
  <c r="GI115" i="15"/>
  <c r="GI113" i="15"/>
  <c r="GH115" i="15"/>
  <c r="GH113" i="15"/>
  <c r="GH114" i="15"/>
  <c r="GH21" i="15"/>
  <c r="FF46" i="15"/>
  <c r="FF104" i="15"/>
  <c r="FF73" i="15"/>
  <c r="FF108" i="15"/>
  <c r="FF66" i="15"/>
  <c r="FF8" i="15"/>
  <c r="FF15" i="15"/>
  <c r="EH115" i="15"/>
  <c r="EH21" i="15"/>
  <c r="EH114" i="15"/>
  <c r="EH113" i="15"/>
  <c r="FT10" i="15"/>
  <c r="FT114" i="15"/>
  <c r="FT21" i="15"/>
  <c r="FT115" i="15"/>
  <c r="FT113" i="15"/>
  <c r="GD7" i="15"/>
  <c r="GD115" i="15"/>
  <c r="GD114" i="15"/>
  <c r="GD21" i="15"/>
  <c r="GD113" i="15"/>
  <c r="FX23" i="15"/>
  <c r="FX113" i="15"/>
  <c r="FX115" i="15"/>
  <c r="FX114" i="15"/>
  <c r="FX21" i="15"/>
  <c r="EZ29" i="15"/>
  <c r="EZ115" i="15"/>
  <c r="EZ114" i="15"/>
  <c r="EZ21" i="15"/>
  <c r="EZ113" i="15"/>
  <c r="EP33" i="15"/>
  <c r="EP115" i="15"/>
  <c r="EP114" i="15"/>
  <c r="EP21" i="15"/>
  <c r="EP113" i="15"/>
  <c r="ET3" i="15"/>
  <c r="ET115" i="15"/>
  <c r="ET21" i="15"/>
  <c r="ET113" i="15"/>
  <c r="ET114" i="15"/>
  <c r="FD41" i="15"/>
  <c r="FD115" i="15"/>
  <c r="FD114" i="15"/>
  <c r="FD21" i="15"/>
  <c r="FD113" i="15"/>
  <c r="EX96" i="15"/>
  <c r="EX115" i="15"/>
  <c r="EX21" i="15"/>
  <c r="EX114" i="15"/>
  <c r="EX113" i="15"/>
  <c r="GB45" i="15"/>
  <c r="GB113" i="15"/>
  <c r="GB115" i="15"/>
  <c r="GB114" i="15"/>
  <c r="GB21" i="15"/>
  <c r="EN19" i="15"/>
  <c r="EN115" i="15"/>
  <c r="EN114" i="15"/>
  <c r="EN21" i="15"/>
  <c r="EN113" i="15"/>
  <c r="GF99" i="15"/>
  <c r="GF114" i="15"/>
  <c r="GF21" i="15"/>
  <c r="GF115" i="15"/>
  <c r="GF113" i="15"/>
  <c r="FP15" i="15"/>
  <c r="FP114" i="15"/>
  <c r="FP21" i="15"/>
  <c r="FP115" i="15"/>
  <c r="FP113" i="15"/>
  <c r="FF25" i="15"/>
  <c r="FF86" i="15"/>
  <c r="FF37" i="15"/>
  <c r="FF81" i="15"/>
  <c r="FF33" i="15"/>
  <c r="EI114" i="15"/>
  <c r="EI21" i="15"/>
  <c r="EI115" i="15"/>
  <c r="EI113" i="15"/>
  <c r="EL37" i="15"/>
  <c r="EL115" i="15"/>
  <c r="EL113" i="15"/>
  <c r="EL114" i="15"/>
  <c r="EL21" i="15"/>
  <c r="FB115" i="15"/>
  <c r="FB113" i="15"/>
  <c r="FB114" i="15"/>
  <c r="FB21" i="15"/>
  <c r="FL6" i="15"/>
  <c r="FL113" i="15"/>
  <c r="FL115" i="15"/>
  <c r="FL114" i="15"/>
  <c r="FL21" i="15"/>
  <c r="FF17" i="15"/>
  <c r="FF115" i="15"/>
  <c r="FF114" i="15"/>
  <c r="FF21" i="15"/>
  <c r="FF113" i="15"/>
  <c r="EV115" i="15"/>
  <c r="EV114" i="15"/>
  <c r="EV113" i="15"/>
  <c r="EV21" i="15"/>
  <c r="FZ115" i="15"/>
  <c r="FZ114" i="15"/>
  <c r="FZ21" i="15"/>
  <c r="FZ113" i="15"/>
  <c r="FV115" i="15"/>
  <c r="FV114" i="15"/>
  <c r="FV21" i="15"/>
  <c r="FV113" i="15"/>
  <c r="FH115" i="15"/>
  <c r="FH113" i="15"/>
  <c r="FH114" i="15"/>
  <c r="FH21" i="15"/>
  <c r="ER115" i="15"/>
  <c r="ER114" i="15"/>
  <c r="ER113" i="15"/>
  <c r="ER21" i="15"/>
  <c r="FJ33" i="15"/>
  <c r="FJ115" i="15"/>
  <c r="FJ114" i="15"/>
  <c r="FJ21" i="15"/>
  <c r="FJ113" i="15"/>
  <c r="EJ32" i="15"/>
  <c r="EJ115" i="15"/>
  <c r="EJ114" i="15"/>
  <c r="EJ21" i="15"/>
  <c r="EJ113" i="15"/>
  <c r="FN115" i="15"/>
  <c r="FN114" i="15"/>
  <c r="FN21" i="15"/>
  <c r="FN113" i="15"/>
  <c r="FR96" i="15"/>
  <c r="FR115" i="15"/>
  <c r="FR113" i="15"/>
  <c r="FR114" i="15"/>
  <c r="FR21" i="15"/>
  <c r="FT55" i="15"/>
  <c r="FT105" i="15"/>
  <c r="FT25" i="15"/>
  <c r="FT4" i="15"/>
  <c r="GD42" i="15"/>
  <c r="FX7" i="15"/>
  <c r="FF64" i="15"/>
  <c r="FF30" i="15"/>
  <c r="FF11" i="15"/>
  <c r="FF82" i="15"/>
  <c r="FF48" i="15"/>
  <c r="FF24" i="15"/>
  <c r="FF100" i="15"/>
  <c r="FF51" i="15"/>
  <c r="FF12" i="15"/>
  <c r="FF105" i="15"/>
  <c r="FF7" i="15"/>
  <c r="EZ3" i="15"/>
  <c r="GD3" i="15"/>
  <c r="FT93" i="15"/>
  <c r="FT8" i="15"/>
  <c r="FT57" i="15"/>
  <c r="FT29" i="15"/>
  <c r="GD83" i="15"/>
  <c r="FF40" i="15"/>
  <c r="FT99" i="15"/>
  <c r="FT72" i="15"/>
  <c r="FT28" i="15"/>
  <c r="FT6" i="15"/>
  <c r="FT23" i="15"/>
  <c r="FT75" i="15"/>
  <c r="FT44" i="15"/>
  <c r="FT7" i="15"/>
  <c r="FT60" i="15"/>
  <c r="FT94" i="15"/>
  <c r="FT98" i="15"/>
  <c r="FT70" i="15"/>
  <c r="FT34" i="15"/>
  <c r="FT108" i="15"/>
  <c r="GD57" i="15"/>
  <c r="GD73" i="15"/>
  <c r="GD62" i="15"/>
  <c r="FX13" i="15"/>
  <c r="FX66" i="15"/>
  <c r="GB40" i="15"/>
  <c r="EP3" i="15"/>
  <c r="FT41" i="15"/>
  <c r="FT109" i="15"/>
  <c r="FT81" i="15"/>
  <c r="FT79" i="15"/>
  <c r="FT103" i="15"/>
  <c r="FT62" i="15"/>
  <c r="FT38" i="15"/>
  <c r="FT46" i="15"/>
  <c r="FT14" i="15"/>
  <c r="FT82" i="15"/>
  <c r="FT48" i="15"/>
  <c r="GD49" i="15"/>
  <c r="GD76" i="15"/>
  <c r="FX48" i="15"/>
  <c r="EZ42" i="15"/>
  <c r="FT3" i="15"/>
  <c r="FT18" i="15"/>
  <c r="FT85" i="15"/>
  <c r="FT63" i="15"/>
  <c r="FT66" i="15"/>
  <c r="FT54" i="15"/>
  <c r="FT22" i="15"/>
  <c r="FT74" i="15"/>
  <c r="FT43" i="15"/>
  <c r="FT11" i="15"/>
  <c r="FT80" i="15"/>
  <c r="FT45" i="15"/>
  <c r="FT95" i="15"/>
  <c r="GD74" i="15"/>
  <c r="GD58" i="15"/>
  <c r="FX108" i="15"/>
  <c r="FP11" i="15"/>
  <c r="FD3" i="15"/>
  <c r="GF3" i="15"/>
  <c r="FX3" i="15"/>
  <c r="FT76" i="15"/>
  <c r="FT111" i="15"/>
  <c r="FT33" i="15"/>
  <c r="FT69" i="15"/>
  <c r="FT102" i="15"/>
  <c r="FT89" i="15"/>
  <c r="FT112" i="15"/>
  <c r="FT51" i="15"/>
  <c r="FT107" i="15"/>
  <c r="FT84" i="15"/>
  <c r="FT67" i="15"/>
  <c r="FT50" i="15"/>
  <c r="FT35" i="15"/>
  <c r="FT17" i="15"/>
  <c r="FT87" i="15"/>
  <c r="FT71" i="15"/>
  <c r="FT53" i="15"/>
  <c r="FT39" i="15"/>
  <c r="FT19" i="15"/>
  <c r="FT110" i="15"/>
  <c r="FT91" i="15"/>
  <c r="FT77" i="15"/>
  <c r="FT59" i="15"/>
  <c r="FT42" i="15"/>
  <c r="FT27" i="15"/>
  <c r="FT13" i="15"/>
  <c r="GD99" i="15"/>
  <c r="GD110" i="15"/>
  <c r="GD24" i="15"/>
  <c r="GD33" i="15"/>
  <c r="FX92" i="15"/>
  <c r="FX57" i="15"/>
  <c r="EZ58" i="15"/>
  <c r="FP10" i="15"/>
  <c r="GB3" i="15"/>
  <c r="FP3" i="15"/>
  <c r="EN3" i="15"/>
  <c r="FT58" i="15"/>
  <c r="FT100" i="15"/>
  <c r="FT16" i="15"/>
  <c r="FT68" i="15"/>
  <c r="FT96" i="15"/>
  <c r="FT26" i="15"/>
  <c r="FT92" i="15"/>
  <c r="FT36" i="15"/>
  <c r="FT101" i="15"/>
  <c r="FT78" i="15"/>
  <c r="FT65" i="15"/>
  <c r="FT47" i="15"/>
  <c r="FT32" i="15"/>
  <c r="FT15" i="15"/>
  <c r="FT83" i="15"/>
  <c r="FT64" i="15"/>
  <c r="FT49" i="15"/>
  <c r="FT30" i="15"/>
  <c r="FT90" i="15"/>
  <c r="FT104" i="15"/>
  <c r="FT86" i="15"/>
  <c r="FT56" i="15"/>
  <c r="FT37" i="15"/>
  <c r="FT24" i="15"/>
  <c r="GD11" i="15"/>
  <c r="GD86" i="15"/>
  <c r="GD4" i="15"/>
  <c r="GD6" i="15"/>
  <c r="FX19" i="15"/>
  <c r="FX102" i="15"/>
  <c r="GB79" i="15"/>
  <c r="GD109" i="15"/>
  <c r="GD14" i="15"/>
  <c r="GD25" i="15"/>
  <c r="GD64" i="15"/>
  <c r="GD96" i="15"/>
  <c r="GD90" i="15"/>
  <c r="GD91" i="15"/>
  <c r="GD45" i="15"/>
  <c r="GD27" i="15"/>
  <c r="GD10" i="15"/>
  <c r="GD79" i="15"/>
  <c r="GD63" i="15"/>
  <c r="GD89" i="15"/>
  <c r="GD16" i="15"/>
  <c r="GD105" i="15"/>
  <c r="GD40" i="15"/>
  <c r="GD5" i="15"/>
  <c r="FX50" i="15"/>
  <c r="FX82" i="15"/>
  <c r="FX103" i="15"/>
  <c r="FX45" i="15"/>
  <c r="FX11" i="15"/>
  <c r="FX71" i="15"/>
  <c r="FX14" i="15"/>
  <c r="FX69" i="15"/>
  <c r="FX36" i="15"/>
  <c r="EZ76" i="15"/>
  <c r="EZ107" i="15"/>
  <c r="EZ110" i="15"/>
  <c r="FP55" i="15"/>
  <c r="FP48" i="15"/>
  <c r="GB33" i="15"/>
  <c r="GB64" i="15"/>
  <c r="EN37" i="15"/>
  <c r="GD112" i="15"/>
  <c r="GD101" i="15"/>
  <c r="GD106" i="15"/>
  <c r="GD111" i="15"/>
  <c r="GD60" i="15"/>
  <c r="GD104" i="15"/>
  <c r="GD80" i="15"/>
  <c r="GD59" i="15"/>
  <c r="GD37" i="15"/>
  <c r="GD95" i="15"/>
  <c r="GD100" i="15"/>
  <c r="GD72" i="15"/>
  <c r="GD51" i="15"/>
  <c r="GD28" i="15"/>
  <c r="GD54" i="15"/>
  <c r="GD22" i="15"/>
  <c r="FX107" i="15"/>
  <c r="FX97" i="15"/>
  <c r="FX67" i="15"/>
  <c r="FX104" i="15"/>
  <c r="FX44" i="15"/>
  <c r="FX112" i="15"/>
  <c r="FX32" i="15"/>
  <c r="FX93" i="15"/>
  <c r="FX55" i="15"/>
  <c r="FX12" i="15"/>
  <c r="EZ68" i="15"/>
  <c r="EZ87" i="15"/>
  <c r="FP72" i="15"/>
  <c r="FP90" i="15"/>
  <c r="FP47" i="15"/>
  <c r="GB94" i="15"/>
  <c r="GB59" i="15"/>
  <c r="GD43" i="15"/>
  <c r="GD71" i="15"/>
  <c r="GD53" i="15"/>
  <c r="GD92" i="15"/>
  <c r="GD102" i="15"/>
  <c r="GD46" i="15"/>
  <c r="GD97" i="15"/>
  <c r="GD77" i="15"/>
  <c r="GD56" i="15"/>
  <c r="GD29" i="15"/>
  <c r="GD13" i="15"/>
  <c r="GD85" i="15"/>
  <c r="GD66" i="15"/>
  <c r="GD68" i="15"/>
  <c r="GD18" i="15"/>
  <c r="GD75" i="15"/>
  <c r="GD44" i="15"/>
  <c r="FX56" i="15"/>
  <c r="FX70" i="15"/>
  <c r="FX42" i="15"/>
  <c r="FX49" i="15"/>
  <c r="FX96" i="15"/>
  <c r="FX38" i="15"/>
  <c r="FX75" i="15"/>
  <c r="FX94" i="15"/>
  <c r="FX81" i="15"/>
  <c r="FX41" i="15"/>
  <c r="FX8" i="15"/>
  <c r="EZ18" i="15"/>
  <c r="EZ64" i="15"/>
  <c r="FP92" i="15"/>
  <c r="FP38" i="15"/>
  <c r="GB5" i="15"/>
  <c r="EN99" i="15"/>
  <c r="FL17" i="15"/>
  <c r="FL13" i="15"/>
  <c r="FL15" i="15"/>
  <c r="FL12" i="15"/>
  <c r="FX65" i="15"/>
  <c r="FX22" i="15"/>
  <c r="FX64" i="15"/>
  <c r="FX95" i="15"/>
  <c r="FX77" i="15"/>
  <c r="FX25" i="15"/>
  <c r="FX47" i="15"/>
  <c r="FX10" i="15"/>
  <c r="FX79" i="15"/>
  <c r="FX51" i="15"/>
  <c r="FF106" i="15"/>
  <c r="FF83" i="15"/>
  <c r="FF60" i="15"/>
  <c r="FF43" i="15"/>
  <c r="FF90" i="15"/>
  <c r="FF98" i="15"/>
  <c r="FF80" i="15"/>
  <c r="FF56" i="15"/>
  <c r="FF34" i="15"/>
  <c r="FF95" i="15"/>
  <c r="FF102" i="15"/>
  <c r="FF79" i="15"/>
  <c r="FF63" i="15"/>
  <c r="FF41" i="15"/>
  <c r="FF23" i="15"/>
  <c r="FF6" i="15"/>
  <c r="FF78" i="15"/>
  <c r="FF62" i="15"/>
  <c r="FF32" i="15"/>
  <c r="EZ85" i="15"/>
  <c r="EZ28" i="15"/>
  <c r="EZ38" i="15"/>
  <c r="EZ73" i="15"/>
  <c r="FP49" i="15"/>
  <c r="FP16" i="15"/>
  <c r="FP103" i="15"/>
  <c r="GB11" i="15"/>
  <c r="GB26" i="15"/>
  <c r="FJ112" i="15"/>
  <c r="EN108" i="15"/>
  <c r="FF10" i="15"/>
  <c r="FF93" i="15"/>
  <c r="FF76" i="15"/>
  <c r="FF55" i="15"/>
  <c r="FF36" i="15"/>
  <c r="FF18" i="15"/>
  <c r="FF101" i="15"/>
  <c r="FF75" i="15"/>
  <c r="FF54" i="15"/>
  <c r="FF22" i="15"/>
  <c r="FJ30" i="15"/>
  <c r="FF47" i="15"/>
  <c r="FF38" i="15"/>
  <c r="FF5" i="15"/>
  <c r="FJ29" i="15"/>
  <c r="EZ47" i="15"/>
  <c r="EZ19" i="15"/>
  <c r="EZ11" i="15"/>
  <c r="GB101" i="15"/>
  <c r="GB50" i="15"/>
  <c r="GB80" i="15"/>
  <c r="FJ53" i="15"/>
  <c r="FJ48" i="15"/>
  <c r="EJ16" i="15"/>
  <c r="GB95" i="15"/>
  <c r="FJ11" i="15"/>
  <c r="FJ65" i="15"/>
  <c r="EN69" i="15"/>
  <c r="FL10" i="15"/>
  <c r="FL7" i="15"/>
  <c r="FL18" i="15"/>
  <c r="FF99" i="15"/>
  <c r="FF87" i="15"/>
  <c r="FF71" i="15"/>
  <c r="FF53" i="15"/>
  <c r="FF39" i="15"/>
  <c r="FF19" i="15"/>
  <c r="FF110" i="15"/>
  <c r="FF91" i="15"/>
  <c r="FF77" i="15"/>
  <c r="FF59" i="15"/>
  <c r="FF42" i="15"/>
  <c r="FF27" i="15"/>
  <c r="FF13" i="15"/>
  <c r="FF109" i="15"/>
  <c r="FF85" i="15"/>
  <c r="FF72" i="15"/>
  <c r="FF58" i="15"/>
  <c r="FF89" i="15"/>
  <c r="FF28" i="15"/>
  <c r="FF16" i="15"/>
  <c r="FF107" i="15"/>
  <c r="FF84" i="15"/>
  <c r="FF67" i="15"/>
  <c r="FF50" i="15"/>
  <c r="FF35" i="15"/>
  <c r="FJ91" i="15"/>
  <c r="FJ109" i="15"/>
  <c r="EZ100" i="15"/>
  <c r="EZ63" i="15"/>
  <c r="EZ33" i="15"/>
  <c r="EZ4" i="15"/>
  <c r="EZ62" i="15"/>
  <c r="EZ112" i="15"/>
  <c r="EZ30" i="15"/>
  <c r="EZ77" i="15"/>
  <c r="EZ13" i="15"/>
  <c r="FP6" i="15"/>
  <c r="FP76" i="15"/>
  <c r="FP53" i="15"/>
  <c r="FP82" i="15"/>
  <c r="FP62" i="15"/>
  <c r="GB15" i="15"/>
  <c r="GB39" i="15"/>
  <c r="GB43" i="15"/>
  <c r="GB65" i="15"/>
  <c r="GB85" i="15"/>
  <c r="GB91" i="15"/>
  <c r="GB27" i="15"/>
  <c r="EN77" i="15"/>
  <c r="EN103" i="15"/>
  <c r="GF75" i="15"/>
  <c r="EZ109" i="15"/>
  <c r="EZ72" i="15"/>
  <c r="EZ89" i="15"/>
  <c r="EZ16" i="15"/>
  <c r="EZ78" i="15"/>
  <c r="EZ15" i="15"/>
  <c r="EZ53" i="15"/>
  <c r="EZ97" i="15"/>
  <c r="FP51" i="15"/>
  <c r="FP19" i="15"/>
  <c r="FP96" i="15"/>
  <c r="FP104" i="15"/>
  <c r="FP37" i="15"/>
  <c r="FP78" i="15"/>
  <c r="GB44" i="15"/>
  <c r="GB66" i="15"/>
  <c r="GB87" i="15"/>
  <c r="GB12" i="15"/>
  <c r="GB16" i="15"/>
  <c r="EN5" i="15"/>
  <c r="GD15" i="15"/>
  <c r="GD32" i="15"/>
  <c r="GD47" i="15"/>
  <c r="GD65" i="15"/>
  <c r="GD78" i="15"/>
  <c r="GD8" i="15"/>
  <c r="GD23" i="15"/>
  <c r="GD36" i="15"/>
  <c r="GD17" i="15"/>
  <c r="GD35" i="15"/>
  <c r="GD50" i="15"/>
  <c r="GD67" i="15"/>
  <c r="GD84" i="15"/>
  <c r="GD12" i="15"/>
  <c r="GD26" i="15"/>
  <c r="GD41" i="15"/>
  <c r="GD55" i="15"/>
  <c r="GD69" i="15"/>
  <c r="GD81" i="15"/>
  <c r="GD108" i="15"/>
  <c r="GD34" i="15"/>
  <c r="GD48" i="15"/>
  <c r="GD70" i="15"/>
  <c r="GD82" i="15"/>
  <c r="GD98" i="15"/>
  <c r="GD30" i="15"/>
  <c r="GD87" i="15"/>
  <c r="GD19" i="15"/>
  <c r="GD103" i="15"/>
  <c r="GD39" i="15"/>
  <c r="GD107" i="15"/>
  <c r="GD94" i="15"/>
  <c r="GD93" i="15"/>
  <c r="FX16" i="15"/>
  <c r="FX28" i="15"/>
  <c r="FX89" i="15"/>
  <c r="FX58" i="15"/>
  <c r="FX72" i="15"/>
  <c r="FX85" i="15"/>
  <c r="FX109" i="15"/>
  <c r="FX17" i="15"/>
  <c r="FX37" i="15"/>
  <c r="FX62" i="15"/>
  <c r="FX80" i="15"/>
  <c r="FX101" i="15"/>
  <c r="FX15" i="15"/>
  <c r="FX34" i="15"/>
  <c r="FX53" i="15"/>
  <c r="FX84" i="15"/>
  <c r="FX111" i="15"/>
  <c r="FX29" i="15"/>
  <c r="FX54" i="15"/>
  <c r="FX98" i="15"/>
  <c r="FX60" i="15"/>
  <c r="FX27" i="15"/>
  <c r="FX99" i="15"/>
  <c r="FX35" i="15"/>
  <c r="FX87" i="15"/>
  <c r="FX6" i="15"/>
  <c r="FX18" i="15"/>
  <c r="FX33" i="15"/>
  <c r="FX68" i="15"/>
  <c r="FX63" i="15"/>
  <c r="FX76" i="15"/>
  <c r="FX100" i="15"/>
  <c r="FX5" i="15"/>
  <c r="FX24" i="15"/>
  <c r="FX43" i="15"/>
  <c r="FX73" i="15"/>
  <c r="FX83" i="15"/>
  <c r="FX110" i="15"/>
  <c r="FX39" i="15"/>
  <c r="FX105" i="15"/>
  <c r="FX91" i="15"/>
  <c r="FX4" i="15"/>
  <c r="FX40" i="15"/>
  <c r="FX59" i="15"/>
  <c r="FX86" i="15"/>
  <c r="FX106" i="15"/>
  <c r="FX78" i="15"/>
  <c r="FX46" i="15"/>
  <c r="FX30" i="15"/>
  <c r="FX74" i="15"/>
  <c r="FX90" i="15"/>
  <c r="EZ5" i="15"/>
  <c r="EZ34" i="15"/>
  <c r="EZ48" i="15"/>
  <c r="EZ70" i="15"/>
  <c r="EZ82" i="15"/>
  <c r="EZ98" i="15"/>
  <c r="EZ10" i="15"/>
  <c r="EZ25" i="15"/>
  <c r="EZ43" i="15"/>
  <c r="EZ57" i="15"/>
  <c r="EZ74" i="15"/>
  <c r="EZ92" i="15"/>
  <c r="EZ106" i="15"/>
  <c r="EZ17" i="15"/>
  <c r="EZ35" i="15"/>
  <c r="EZ50" i="15"/>
  <c r="EZ67" i="15"/>
  <c r="EZ84" i="15"/>
  <c r="EZ8" i="15"/>
  <c r="EZ24" i="15"/>
  <c r="EZ37" i="15"/>
  <c r="EZ56" i="15"/>
  <c r="EZ86" i="15"/>
  <c r="EZ104" i="15"/>
  <c r="EZ14" i="15"/>
  <c r="EZ94" i="15"/>
  <c r="EZ46" i="15"/>
  <c r="EZ60" i="15"/>
  <c r="EZ96" i="15"/>
  <c r="EZ111" i="15"/>
  <c r="EZ22" i="15"/>
  <c r="EZ40" i="15"/>
  <c r="EZ54" i="15"/>
  <c r="EZ105" i="15"/>
  <c r="EZ95" i="15"/>
  <c r="EZ45" i="15"/>
  <c r="EZ80" i="15"/>
  <c r="EZ6" i="15"/>
  <c r="EZ39" i="15"/>
  <c r="EZ71" i="15"/>
  <c r="EZ99" i="15"/>
  <c r="EZ32" i="15"/>
  <c r="EZ65" i="15"/>
  <c r="EZ103" i="15"/>
  <c r="EZ7" i="15"/>
  <c r="EZ23" i="15"/>
  <c r="EZ36" i="15"/>
  <c r="EZ51" i="15"/>
  <c r="EZ66" i="15"/>
  <c r="EZ79" i="15"/>
  <c r="EZ93" i="15"/>
  <c r="EZ27" i="15"/>
  <c r="EZ59" i="15"/>
  <c r="EZ91" i="15"/>
  <c r="EZ90" i="15"/>
  <c r="EZ49" i="15"/>
  <c r="EZ83" i="15"/>
  <c r="EZ108" i="15"/>
  <c r="EZ44" i="15"/>
  <c r="EZ75" i="15"/>
  <c r="EZ101" i="15"/>
  <c r="EZ12" i="15"/>
  <c r="EZ26" i="15"/>
  <c r="EZ41" i="15"/>
  <c r="EZ55" i="15"/>
  <c r="EZ69" i="15"/>
  <c r="EZ81" i="15"/>
  <c r="EZ102" i="15"/>
  <c r="GB108" i="15"/>
  <c r="GB34" i="15"/>
  <c r="GB48" i="15"/>
  <c r="GB70" i="15"/>
  <c r="GB82" i="15"/>
  <c r="GB98" i="15"/>
  <c r="GB19" i="15"/>
  <c r="GB49" i="15"/>
  <c r="GB67" i="15"/>
  <c r="GB103" i="15"/>
  <c r="GB90" i="15"/>
  <c r="GB35" i="15"/>
  <c r="GB55" i="15"/>
  <c r="GB74" i="15"/>
  <c r="GB99" i="15"/>
  <c r="GB14" i="15"/>
  <c r="GB32" i="15"/>
  <c r="GB51" i="15"/>
  <c r="GB71" i="15"/>
  <c r="GB109" i="15"/>
  <c r="GB96" i="15"/>
  <c r="GB63" i="15"/>
  <c r="GB68" i="15"/>
  <c r="GB111" i="15"/>
  <c r="GB100" i="15"/>
  <c r="GB10" i="15"/>
  <c r="GB24" i="15"/>
  <c r="GB37" i="15"/>
  <c r="GB56" i="15"/>
  <c r="GB86" i="15"/>
  <c r="GB104" i="15"/>
  <c r="GB28" i="15"/>
  <c r="GB54" i="15"/>
  <c r="GB72" i="15"/>
  <c r="GB106" i="15"/>
  <c r="GB22" i="15"/>
  <c r="GB41" i="15"/>
  <c r="GB60" i="15"/>
  <c r="GB78" i="15"/>
  <c r="GB107" i="15"/>
  <c r="GB17" i="15"/>
  <c r="GB36" i="15"/>
  <c r="GB57" i="15"/>
  <c r="GB75" i="15"/>
  <c r="GB93" i="15"/>
  <c r="GB18" i="15"/>
  <c r="GB6" i="15"/>
  <c r="GB84" i="15"/>
  <c r="GB53" i="15"/>
  <c r="GB4" i="15"/>
  <c r="GB29" i="15"/>
  <c r="GB73" i="15"/>
  <c r="GB97" i="15"/>
  <c r="GB89" i="15"/>
  <c r="GB92" i="15"/>
  <c r="GB30" i="15"/>
  <c r="GB69" i="15"/>
  <c r="GB8" i="15"/>
  <c r="GB47" i="15"/>
  <c r="GB83" i="15"/>
  <c r="GB76" i="15"/>
  <c r="GB38" i="15"/>
  <c r="GB105" i="15"/>
  <c r="GB13" i="15"/>
  <c r="GB42" i="15"/>
  <c r="GB77" i="15"/>
  <c r="GB110" i="15"/>
  <c r="GB58" i="15"/>
  <c r="GB7" i="15"/>
  <c r="GB46" i="15"/>
  <c r="GB81" i="15"/>
  <c r="GB23" i="15"/>
  <c r="GB62" i="15"/>
  <c r="GB112" i="15"/>
  <c r="GB25" i="15"/>
  <c r="GB102" i="15"/>
  <c r="EN6" i="15"/>
  <c r="EN67" i="15"/>
  <c r="EN101" i="15"/>
  <c r="EN36" i="15"/>
  <c r="EN76" i="15"/>
  <c r="EN13" i="15"/>
  <c r="EN45" i="15"/>
  <c r="EN91" i="15"/>
  <c r="EN14" i="15"/>
  <c r="EN49" i="15"/>
  <c r="EN87" i="15"/>
  <c r="EN12" i="15"/>
  <c r="EN32" i="15"/>
  <c r="EN75" i="15"/>
  <c r="EN4" i="15"/>
  <c r="EN89" i="15"/>
  <c r="EN81" i="15"/>
  <c r="EN22" i="15"/>
  <c r="EN70" i="15"/>
  <c r="EN97" i="15"/>
  <c r="EN24" i="15"/>
  <c r="EN57" i="15"/>
  <c r="EN96" i="15"/>
  <c r="EN50" i="15"/>
  <c r="EN28" i="15"/>
  <c r="EN102" i="15"/>
  <c r="EN82" i="15"/>
  <c r="EN43" i="15"/>
  <c r="EN111" i="15"/>
  <c r="EN23" i="15"/>
  <c r="EN51" i="15"/>
  <c r="EN29" i="15"/>
  <c r="EN104" i="15"/>
  <c r="EN74" i="15"/>
  <c r="GF22" i="15"/>
  <c r="GF69" i="15"/>
  <c r="GF106" i="15"/>
  <c r="GF34" i="15"/>
  <c r="GF111" i="15"/>
  <c r="GF70" i="15"/>
  <c r="GF97" i="15"/>
  <c r="FP17" i="15"/>
  <c r="FP35" i="15"/>
  <c r="FP50" i="15"/>
  <c r="FP67" i="15"/>
  <c r="FP84" i="15"/>
  <c r="FP107" i="15"/>
  <c r="FP13" i="15"/>
  <c r="FP27" i="15"/>
  <c r="FP42" i="15"/>
  <c r="FP59" i="15"/>
  <c r="FP77" i="15"/>
  <c r="FP91" i="15"/>
  <c r="FP110" i="15"/>
  <c r="FP28" i="15"/>
  <c r="FP26" i="15"/>
  <c r="FP74" i="15"/>
  <c r="FP99" i="15"/>
  <c r="FP94" i="15"/>
  <c r="FP63" i="15"/>
  <c r="FP100" i="15"/>
  <c r="FP30" i="15"/>
  <c r="FP64" i="15"/>
  <c r="FP112" i="15"/>
  <c r="FP25" i="15"/>
  <c r="FP58" i="15"/>
  <c r="FP85" i="15"/>
  <c r="FP5" i="15"/>
  <c r="FP22" i="15"/>
  <c r="FP40" i="15"/>
  <c r="FP54" i="15"/>
  <c r="FP105" i="15"/>
  <c r="FP4" i="15"/>
  <c r="FP95" i="15"/>
  <c r="FP29" i="15"/>
  <c r="FP45" i="15"/>
  <c r="FP73" i="15"/>
  <c r="FP80" i="15"/>
  <c r="FP97" i="15"/>
  <c r="FP8" i="15"/>
  <c r="FP36" i="15"/>
  <c r="FP46" i="15"/>
  <c r="FP111" i="15"/>
  <c r="FP39" i="15"/>
  <c r="FP69" i="15"/>
  <c r="FP102" i="15"/>
  <c r="FP41" i="15"/>
  <c r="FP71" i="15"/>
  <c r="FP106" i="15"/>
  <c r="FP33" i="15"/>
  <c r="FP66" i="15"/>
  <c r="FP93" i="15"/>
  <c r="FP32" i="15"/>
  <c r="FP65" i="15"/>
  <c r="FP101" i="15"/>
  <c r="FP24" i="15"/>
  <c r="FP56" i="15"/>
  <c r="FP86" i="15"/>
  <c r="FP23" i="15"/>
  <c r="FP60" i="15"/>
  <c r="FP18" i="15"/>
  <c r="FP81" i="15"/>
  <c r="FP57" i="15"/>
  <c r="FP14" i="15"/>
  <c r="FP79" i="15"/>
  <c r="FP7" i="15"/>
  <c r="FP44" i="15"/>
  <c r="FP75" i="15"/>
  <c r="FP108" i="15"/>
  <c r="FP34" i="15"/>
  <c r="FP70" i="15"/>
  <c r="FP98" i="15"/>
  <c r="FP89" i="15"/>
  <c r="FP87" i="15"/>
  <c r="FP68" i="15"/>
  <c r="FP12" i="15"/>
  <c r="FP83" i="15"/>
  <c r="FP43" i="15"/>
  <c r="FP109" i="15"/>
  <c r="EN30" i="15"/>
  <c r="EN100" i="15"/>
  <c r="EN40" i="15"/>
  <c r="GF112" i="15"/>
  <c r="FJ96" i="15"/>
  <c r="FJ71" i="15"/>
  <c r="FJ49" i="15"/>
  <c r="FJ25" i="15"/>
  <c r="FJ104" i="15"/>
  <c r="FJ86" i="15"/>
  <c r="FJ70" i="15"/>
  <c r="FJ45" i="15"/>
  <c r="FJ27" i="15"/>
  <c r="FJ102" i="15"/>
  <c r="EJ75" i="15"/>
  <c r="FJ111" i="15"/>
  <c r="FJ92" i="15"/>
  <c r="FJ64" i="15"/>
  <c r="FJ43" i="15"/>
  <c r="FJ19" i="15"/>
  <c r="FJ98" i="15"/>
  <c r="FJ82" i="15"/>
  <c r="FJ59" i="15"/>
  <c r="FJ42" i="15"/>
  <c r="FJ95" i="15"/>
  <c r="FJ72" i="15"/>
  <c r="EJ27" i="15"/>
  <c r="EL111" i="15"/>
  <c r="FJ106" i="15"/>
  <c r="FJ83" i="15"/>
  <c r="FJ57" i="15"/>
  <c r="FJ39" i="15"/>
  <c r="FJ90" i="15"/>
  <c r="FJ97" i="15"/>
  <c r="FJ77" i="15"/>
  <c r="FJ56" i="15"/>
  <c r="FJ34" i="15"/>
  <c r="FJ13" i="15"/>
  <c r="EJ70" i="15"/>
  <c r="FJ100" i="15"/>
  <c r="FJ16" i="15"/>
  <c r="FJ44" i="15"/>
  <c r="EN106" i="15"/>
  <c r="EN92" i="15"/>
  <c r="EN53" i="15"/>
  <c r="EN39" i="15"/>
  <c r="EN17" i="15"/>
  <c r="EN110" i="15"/>
  <c r="EN80" i="15"/>
  <c r="EN56" i="15"/>
  <c r="EN42" i="15"/>
  <c r="EN27" i="15"/>
  <c r="EN7" i="15"/>
  <c r="EN85" i="15"/>
  <c r="EN72" i="15"/>
  <c r="EN68" i="15"/>
  <c r="EN33" i="15"/>
  <c r="EN95" i="15"/>
  <c r="EN107" i="15"/>
  <c r="EN78" i="15"/>
  <c r="EN54" i="15"/>
  <c r="EN35" i="15"/>
  <c r="EN15" i="15"/>
  <c r="EN16" i="15"/>
  <c r="EJ30" i="15"/>
  <c r="EJ102" i="15"/>
  <c r="GF53" i="15"/>
  <c r="GF91" i="15"/>
  <c r="GF35" i="15"/>
  <c r="FR97" i="15"/>
  <c r="FJ51" i="15"/>
  <c r="FJ7" i="15"/>
  <c r="EN112" i="15"/>
  <c r="EN83" i="15"/>
  <c r="EN71" i="15"/>
  <c r="EN46" i="15"/>
  <c r="EN94" i="15"/>
  <c r="EN10" i="15"/>
  <c r="EN98" i="15"/>
  <c r="EN86" i="15"/>
  <c r="EN48" i="15"/>
  <c r="EN34" i="15"/>
  <c r="EN90" i="15"/>
  <c r="EN109" i="15"/>
  <c r="EN93" i="15"/>
  <c r="EN79" i="15"/>
  <c r="EN55" i="15"/>
  <c r="EN41" i="15"/>
  <c r="EN84" i="15"/>
  <c r="EN105" i="15"/>
  <c r="EN47" i="15"/>
  <c r="EN25" i="15"/>
  <c r="EN26" i="15"/>
  <c r="EN8" i="15"/>
  <c r="EJ81" i="15"/>
  <c r="GF83" i="15"/>
  <c r="GF19" i="15"/>
  <c r="GF59" i="15"/>
  <c r="GF28" i="15"/>
  <c r="FN45" i="15"/>
  <c r="EN44" i="15"/>
  <c r="EN38" i="15"/>
  <c r="EN11" i="15"/>
  <c r="EN18" i="15"/>
  <c r="EJ36" i="15"/>
  <c r="GF30" i="15"/>
  <c r="GF94" i="15"/>
  <c r="GF86" i="15"/>
  <c r="GF101" i="15"/>
  <c r="FN104" i="15"/>
  <c r="EP110" i="15"/>
  <c r="FJ85" i="15"/>
  <c r="FJ66" i="15"/>
  <c r="FJ68" i="15"/>
  <c r="FJ28" i="15"/>
  <c r="FJ8" i="15"/>
  <c r="FJ103" i="15"/>
  <c r="FJ78" i="15"/>
  <c r="FJ40" i="15"/>
  <c r="FJ22" i="15"/>
  <c r="EJ12" i="15"/>
  <c r="EJ94" i="15"/>
  <c r="EJ105" i="15"/>
  <c r="EJ5" i="15"/>
  <c r="EJ48" i="15"/>
  <c r="EJ87" i="15"/>
  <c r="EJ93" i="15"/>
  <c r="EJ33" i="15"/>
  <c r="EJ112" i="15"/>
  <c r="FN27" i="15"/>
  <c r="FN69" i="15"/>
  <c r="FJ99" i="15"/>
  <c r="FJ87" i="15"/>
  <c r="FJ74" i="15"/>
  <c r="FJ60" i="15"/>
  <c r="FJ46" i="15"/>
  <c r="FJ94" i="15"/>
  <c r="FJ14" i="15"/>
  <c r="FJ110" i="15"/>
  <c r="FJ80" i="15"/>
  <c r="FJ73" i="15"/>
  <c r="FJ37" i="15"/>
  <c r="FJ24" i="15"/>
  <c r="FJ10" i="15"/>
  <c r="FJ79" i="15"/>
  <c r="FJ63" i="15"/>
  <c r="FJ89" i="15"/>
  <c r="FJ23" i="15"/>
  <c r="FJ6" i="15"/>
  <c r="FJ105" i="15"/>
  <c r="FJ54" i="15"/>
  <c r="FJ35" i="15"/>
  <c r="FJ15" i="15"/>
  <c r="EJ8" i="15"/>
  <c r="EJ49" i="15"/>
  <c r="EJ54" i="15"/>
  <c r="EJ104" i="15"/>
  <c r="EJ22" i="15"/>
  <c r="EJ42" i="15"/>
  <c r="EJ83" i="15"/>
  <c r="EJ19" i="15"/>
  <c r="EJ82" i="15"/>
  <c r="EJ24" i="15"/>
  <c r="EJ92" i="15"/>
  <c r="FN16" i="15"/>
  <c r="FR89" i="15"/>
  <c r="FJ108" i="15"/>
  <c r="FJ93" i="15"/>
  <c r="FJ76" i="15"/>
  <c r="FJ58" i="15"/>
  <c r="FJ36" i="15"/>
  <c r="FJ18" i="15"/>
  <c r="FJ107" i="15"/>
  <c r="FJ84" i="15"/>
  <c r="FJ67" i="15"/>
  <c r="FJ50" i="15"/>
  <c r="FJ38" i="15"/>
  <c r="EJ6" i="15"/>
  <c r="EJ43" i="15"/>
  <c r="EJ84" i="15"/>
  <c r="EJ97" i="15"/>
  <c r="EJ17" i="15"/>
  <c r="EJ34" i="15"/>
  <c r="EJ74" i="15"/>
  <c r="EJ25" i="15"/>
  <c r="EJ80" i="15"/>
  <c r="FN73" i="15"/>
  <c r="GF109" i="15"/>
  <c r="GF72" i="15"/>
  <c r="GF89" i="15"/>
  <c r="GF8" i="15"/>
  <c r="GF78" i="15"/>
  <c r="GF47" i="15"/>
  <c r="GF7" i="15"/>
  <c r="EP35" i="15"/>
  <c r="GF48" i="15"/>
  <c r="GF95" i="15"/>
  <c r="GF93" i="15"/>
  <c r="GF55" i="15"/>
  <c r="GF26" i="15"/>
  <c r="GF62" i="15"/>
  <c r="GF38" i="15"/>
  <c r="EP100" i="15"/>
  <c r="GF74" i="15"/>
  <c r="GF43" i="15"/>
  <c r="GF39" i="15"/>
  <c r="GF42" i="15"/>
  <c r="GF13" i="15"/>
  <c r="GF81" i="15"/>
  <c r="GF51" i="15"/>
  <c r="GF16" i="15"/>
  <c r="GF84" i="15"/>
  <c r="EP46" i="15"/>
  <c r="ET69" i="15"/>
  <c r="EP49" i="15"/>
  <c r="ET62" i="15"/>
  <c r="EP78" i="15"/>
  <c r="EP53" i="15"/>
  <c r="EP6" i="15"/>
  <c r="ET73" i="15"/>
  <c r="EP75" i="15"/>
  <c r="EP76" i="15"/>
  <c r="ET55" i="15"/>
  <c r="ET43" i="15"/>
  <c r="FD62" i="15"/>
  <c r="EP99" i="15"/>
  <c r="EP92" i="15"/>
  <c r="EP96" i="15"/>
  <c r="EP37" i="15"/>
  <c r="ET101" i="15"/>
  <c r="GI91" i="15"/>
  <c r="GI97" i="15"/>
  <c r="GI98" i="15"/>
  <c r="GI104" i="15"/>
  <c r="GI110" i="15"/>
  <c r="GI100" i="15"/>
  <c r="GI96" i="15"/>
  <c r="GI102" i="15"/>
  <c r="GI111" i="15"/>
  <c r="GI92" i="15"/>
  <c r="GI103" i="15"/>
  <c r="GI106" i="15"/>
  <c r="GI99" i="15"/>
  <c r="GI93" i="15"/>
  <c r="GI101" i="15"/>
  <c r="GI88" i="15"/>
  <c r="GI107" i="15"/>
  <c r="GI112" i="15"/>
  <c r="GI109" i="15"/>
  <c r="GI60" i="15"/>
  <c r="GI64" i="15"/>
  <c r="GI71" i="15"/>
  <c r="GI74" i="15"/>
  <c r="GI83" i="15"/>
  <c r="GI87" i="15"/>
  <c r="GI62" i="15"/>
  <c r="GI65" i="15"/>
  <c r="GI67" i="15"/>
  <c r="GI105" i="15"/>
  <c r="GI75" i="15"/>
  <c r="GI78" i="15"/>
  <c r="GI84" i="15"/>
  <c r="GI63" i="15"/>
  <c r="GI66" i="15"/>
  <c r="GI69" i="15"/>
  <c r="GI72" i="15"/>
  <c r="GI76" i="15"/>
  <c r="GI79" i="15"/>
  <c r="GI81" i="15"/>
  <c r="GI85" i="15"/>
  <c r="GI73" i="15"/>
  <c r="GI80" i="15"/>
  <c r="GI77" i="15"/>
  <c r="GI70" i="15"/>
  <c r="GI82" i="15"/>
  <c r="GI61" i="15"/>
  <c r="GI86" i="15"/>
  <c r="GI22" i="15"/>
  <c r="GI52" i="15"/>
  <c r="GI27" i="15"/>
  <c r="GI29" i="15"/>
  <c r="GI34" i="15"/>
  <c r="GI39" i="15"/>
  <c r="GI43" i="15"/>
  <c r="GI46" i="15"/>
  <c r="GI49" i="15"/>
  <c r="GI53" i="15"/>
  <c r="GI57" i="15"/>
  <c r="GI23" i="15"/>
  <c r="GI31" i="15"/>
  <c r="GI94" i="15"/>
  <c r="GI30" i="15"/>
  <c r="GI35" i="15"/>
  <c r="GI40" i="15"/>
  <c r="GI44" i="15"/>
  <c r="GI47" i="15"/>
  <c r="GI50" i="15"/>
  <c r="GI54" i="15"/>
  <c r="GI24" i="15"/>
  <c r="GI38" i="15"/>
  <c r="GI32" i="15"/>
  <c r="GI36" i="15"/>
  <c r="GI41" i="15"/>
  <c r="GI89" i="15"/>
  <c r="GI68" i="15"/>
  <c r="GI51" i="15"/>
  <c r="GI55" i="15"/>
  <c r="GI58" i="15"/>
  <c r="GI20" i="15"/>
  <c r="GI25" i="15"/>
  <c r="GI26" i="15"/>
  <c r="GI28" i="15"/>
  <c r="GI33" i="15"/>
  <c r="GI37" i="15"/>
  <c r="GI42" i="15"/>
  <c r="GI45" i="15"/>
  <c r="GI48" i="15"/>
  <c r="GI56" i="15"/>
  <c r="GI59" i="15"/>
  <c r="GH88" i="15"/>
  <c r="GH61" i="15"/>
  <c r="GH20" i="15"/>
  <c r="EH88" i="15"/>
  <c r="EH92" i="15"/>
  <c r="EH96" i="15"/>
  <c r="EH112" i="15"/>
  <c r="EH99" i="15"/>
  <c r="EH106" i="15"/>
  <c r="EH111" i="15"/>
  <c r="EH91" i="15"/>
  <c r="EH104" i="15"/>
  <c r="EH103" i="15"/>
  <c r="EH101" i="15"/>
  <c r="EH107" i="15"/>
  <c r="EH98" i="15"/>
  <c r="EH110" i="15"/>
  <c r="EH100" i="15"/>
  <c r="EH93" i="15"/>
  <c r="EH102" i="15"/>
  <c r="EH109" i="15"/>
  <c r="EH97" i="15"/>
  <c r="EH62" i="15"/>
  <c r="EH65" i="15"/>
  <c r="EH67" i="15"/>
  <c r="EH63" i="15"/>
  <c r="EH66" i="15"/>
  <c r="EH60" i="15"/>
  <c r="EH61" i="15"/>
  <c r="EH73" i="15"/>
  <c r="EH64" i="15"/>
  <c r="EH24" i="15"/>
  <c r="EH68" i="15"/>
  <c r="EH71" i="15"/>
  <c r="EH28" i="15"/>
  <c r="EH45" i="15"/>
  <c r="EH78" i="15"/>
  <c r="EH33" i="15"/>
  <c r="EH22" i="15"/>
  <c r="EH52" i="15"/>
  <c r="EH27" i="15"/>
  <c r="EH29" i="15"/>
  <c r="EH34" i="15"/>
  <c r="EH39" i="15"/>
  <c r="EH43" i="15"/>
  <c r="EH46" i="15"/>
  <c r="EH49" i="15"/>
  <c r="EH53" i="15"/>
  <c r="EH57" i="15"/>
  <c r="EH69" i="15"/>
  <c r="EH72" i="15"/>
  <c r="EH76" i="15"/>
  <c r="EH79" i="15"/>
  <c r="EH81" i="15"/>
  <c r="EH85" i="15"/>
  <c r="EH32" i="15"/>
  <c r="EH41" i="15"/>
  <c r="EH51" i="15"/>
  <c r="EH58" i="15"/>
  <c r="EH83" i="15"/>
  <c r="EH25" i="15"/>
  <c r="EH42" i="15"/>
  <c r="EH56" i="15"/>
  <c r="EH105" i="15"/>
  <c r="EH84" i="15"/>
  <c r="EH23" i="15"/>
  <c r="EH31" i="15"/>
  <c r="EH94" i="15"/>
  <c r="EH30" i="15"/>
  <c r="EH35" i="15"/>
  <c r="EH40" i="15"/>
  <c r="EH44" i="15"/>
  <c r="EH47" i="15"/>
  <c r="EH50" i="15"/>
  <c r="EH54" i="15"/>
  <c r="EH70" i="15"/>
  <c r="EH77" i="15"/>
  <c r="EH80" i="15"/>
  <c r="EH82" i="15"/>
  <c r="EH86" i="15"/>
  <c r="EH38" i="15"/>
  <c r="EH36" i="15"/>
  <c r="EH89" i="15"/>
  <c r="EH55" i="15"/>
  <c r="EH74" i="15"/>
  <c r="EH87" i="15"/>
  <c r="EH20" i="15"/>
  <c r="EH26" i="15"/>
  <c r="EH37" i="15"/>
  <c r="EH48" i="15"/>
  <c r="EH59" i="15"/>
  <c r="EH75" i="15"/>
  <c r="FT88" i="15"/>
  <c r="FT61" i="15"/>
  <c r="FT20" i="15"/>
  <c r="GD88" i="15"/>
  <c r="GD61" i="15"/>
  <c r="GD20" i="15"/>
  <c r="FX88" i="15"/>
  <c r="FX61" i="15"/>
  <c r="FX20" i="15"/>
  <c r="EZ88" i="15"/>
  <c r="EZ61" i="15"/>
  <c r="EZ20" i="15"/>
  <c r="EP88" i="15"/>
  <c r="EP61" i="15"/>
  <c r="EP20" i="15"/>
  <c r="ET88" i="15"/>
  <c r="ET61" i="15"/>
  <c r="ET20" i="15"/>
  <c r="FD88" i="15"/>
  <c r="FD61" i="15"/>
  <c r="FD20" i="15"/>
  <c r="EX88" i="15"/>
  <c r="EX61" i="15"/>
  <c r="EX20" i="15"/>
  <c r="GB88" i="15"/>
  <c r="GB61" i="15"/>
  <c r="GB20" i="15"/>
  <c r="EN88" i="15"/>
  <c r="EN58" i="15"/>
  <c r="EN62" i="15"/>
  <c r="EN65" i="15"/>
  <c r="EN59" i="15"/>
  <c r="EN63" i="15"/>
  <c r="EN66" i="15"/>
  <c r="EN64" i="15"/>
  <c r="EN61" i="15"/>
  <c r="EN73" i="15"/>
  <c r="EN60" i="15"/>
  <c r="EN20" i="15"/>
  <c r="GF88" i="15"/>
  <c r="GF61" i="15"/>
  <c r="GF20" i="15"/>
  <c r="FP88" i="15"/>
  <c r="FP61" i="15"/>
  <c r="FP20" i="15"/>
  <c r="EI103" i="15"/>
  <c r="EI101" i="15"/>
  <c r="EI107" i="15"/>
  <c r="EI88" i="15"/>
  <c r="EI99" i="15"/>
  <c r="EI100" i="15"/>
  <c r="EI93" i="15"/>
  <c r="EI102" i="15"/>
  <c r="EI109" i="15"/>
  <c r="EI92" i="15"/>
  <c r="EI112" i="15"/>
  <c r="EI106" i="15"/>
  <c r="EI91" i="15"/>
  <c r="EI97" i="15"/>
  <c r="EI98" i="15"/>
  <c r="EI104" i="15"/>
  <c r="EI110" i="15"/>
  <c r="EI96" i="15"/>
  <c r="EI111" i="15"/>
  <c r="EI62" i="15"/>
  <c r="EI65" i="15"/>
  <c r="EI67" i="15"/>
  <c r="EI105" i="15"/>
  <c r="EI64" i="15"/>
  <c r="EI63" i="15"/>
  <c r="EI66" i="15"/>
  <c r="EI69" i="15"/>
  <c r="EI72" i="15"/>
  <c r="EI61" i="15"/>
  <c r="EI73" i="15"/>
  <c r="EI70" i="15"/>
  <c r="EI60" i="15"/>
  <c r="EI71" i="15"/>
  <c r="EI31" i="15"/>
  <c r="EI35" i="15"/>
  <c r="EI51" i="15"/>
  <c r="EI24" i="15"/>
  <c r="EI38" i="15"/>
  <c r="EI32" i="15"/>
  <c r="EI36" i="15"/>
  <c r="EI68" i="15"/>
  <c r="EI55" i="15"/>
  <c r="EI78" i="15"/>
  <c r="EI20" i="15"/>
  <c r="EI25" i="15"/>
  <c r="EI26" i="15"/>
  <c r="EI28" i="15"/>
  <c r="EI33" i="15"/>
  <c r="EI37" i="15"/>
  <c r="EI42" i="15"/>
  <c r="EI45" i="15"/>
  <c r="EI48" i="15"/>
  <c r="EI56" i="15"/>
  <c r="EI59" i="15"/>
  <c r="EI76" i="15"/>
  <c r="EI79" i="15"/>
  <c r="EI81" i="15"/>
  <c r="EI85" i="15"/>
  <c r="EI23" i="15"/>
  <c r="EI30" i="15"/>
  <c r="EI44" i="15"/>
  <c r="EI50" i="15"/>
  <c r="EI74" i="15"/>
  <c r="EI83" i="15"/>
  <c r="EI41" i="15"/>
  <c r="EI58" i="15"/>
  <c r="EI84" i="15"/>
  <c r="EI22" i="15"/>
  <c r="EI52" i="15"/>
  <c r="EI27" i="15"/>
  <c r="EI29" i="15"/>
  <c r="EI34" i="15"/>
  <c r="EI39" i="15"/>
  <c r="EI43" i="15"/>
  <c r="EI46" i="15"/>
  <c r="EI49" i="15"/>
  <c r="EI53" i="15"/>
  <c r="EI57" i="15"/>
  <c r="EI77" i="15"/>
  <c r="EI80" i="15"/>
  <c r="EI82" i="15"/>
  <c r="EI86" i="15"/>
  <c r="EI94" i="15"/>
  <c r="EI40" i="15"/>
  <c r="EI47" i="15"/>
  <c r="EI54" i="15"/>
  <c r="EI87" i="15"/>
  <c r="EI89" i="15"/>
  <c r="EI75" i="15"/>
  <c r="EL88" i="15"/>
  <c r="EL60" i="15"/>
  <c r="EL64" i="15"/>
  <c r="EL73" i="15"/>
  <c r="EL62" i="15"/>
  <c r="EL65" i="15"/>
  <c r="EL67" i="15"/>
  <c r="EL70" i="15"/>
  <c r="EL63" i="15"/>
  <c r="EL66" i="15"/>
  <c r="EL69" i="15"/>
  <c r="EL61" i="15"/>
  <c r="EL20" i="15"/>
  <c r="FB88" i="15"/>
  <c r="FB61" i="15"/>
  <c r="FB20" i="15"/>
  <c r="FL88" i="15"/>
  <c r="FL61" i="15"/>
  <c r="FL24" i="15"/>
  <c r="FL38" i="15"/>
  <c r="FL32" i="15"/>
  <c r="FL36" i="15"/>
  <c r="FL41" i="15"/>
  <c r="FL89" i="15"/>
  <c r="FL68" i="15"/>
  <c r="FL51" i="15"/>
  <c r="FL55" i="15"/>
  <c r="FL58" i="15"/>
  <c r="FL63" i="15"/>
  <c r="FL66" i="15"/>
  <c r="FL69" i="15"/>
  <c r="FL72" i="15"/>
  <c r="FL76" i="15"/>
  <c r="FL79" i="15"/>
  <c r="FL81" i="15"/>
  <c r="FL85" i="15"/>
  <c r="FL100" i="15"/>
  <c r="FL93" i="15"/>
  <c r="FL102" i="15"/>
  <c r="FL109" i="15"/>
  <c r="FL20" i="15"/>
  <c r="FL25" i="15"/>
  <c r="FL26" i="15"/>
  <c r="FL28" i="15"/>
  <c r="FL33" i="15"/>
  <c r="FL37" i="15"/>
  <c r="FL42" i="15"/>
  <c r="FL45" i="15"/>
  <c r="FL48" i="15"/>
  <c r="FL56" i="15"/>
  <c r="FL59" i="15"/>
  <c r="FL73" i="15"/>
  <c r="FL70" i="15"/>
  <c r="FL77" i="15"/>
  <c r="FL80" i="15"/>
  <c r="FL82" i="15"/>
  <c r="FL86" i="15"/>
  <c r="FL91" i="15"/>
  <c r="FL97" i="15"/>
  <c r="FL98" i="15"/>
  <c r="FL104" i="15"/>
  <c r="FL110" i="15"/>
  <c r="FL22" i="15"/>
  <c r="FL52" i="15"/>
  <c r="FL27" i="15"/>
  <c r="FL29" i="15"/>
  <c r="FL34" i="15"/>
  <c r="FL39" i="15"/>
  <c r="FL43" i="15"/>
  <c r="FL46" i="15"/>
  <c r="FL49" i="15"/>
  <c r="FL53" i="15"/>
  <c r="FL57" i="15"/>
  <c r="FL60" i="15"/>
  <c r="FL64" i="15"/>
  <c r="FL71" i="15"/>
  <c r="FL74" i="15"/>
  <c r="FL83" i="15"/>
  <c r="FL87" i="15"/>
  <c r="FL92" i="15"/>
  <c r="FL96" i="15"/>
  <c r="FL112" i="15"/>
  <c r="FL99" i="15"/>
  <c r="FL106" i="15"/>
  <c r="FL111" i="15"/>
  <c r="FL23" i="15"/>
  <c r="FL31" i="15"/>
  <c r="FL94" i="15"/>
  <c r="FL30" i="15"/>
  <c r="FL35" i="15"/>
  <c r="FL40" i="15"/>
  <c r="FL44" i="15"/>
  <c r="FL47" i="15"/>
  <c r="FL50" i="15"/>
  <c r="FL54" i="15"/>
  <c r="FL62" i="15"/>
  <c r="FL65" i="15"/>
  <c r="FL67" i="15"/>
  <c r="FL105" i="15"/>
  <c r="FL75" i="15"/>
  <c r="FL78" i="15"/>
  <c r="FL84" i="15"/>
  <c r="FL103" i="15"/>
  <c r="FL101" i="15"/>
  <c r="FL107" i="15"/>
  <c r="FF88" i="15"/>
  <c r="FF61" i="15"/>
  <c r="FF20" i="15"/>
  <c r="EV88" i="15"/>
  <c r="EV61" i="15"/>
  <c r="EV20" i="15"/>
  <c r="FZ88" i="15"/>
  <c r="FZ61" i="15"/>
  <c r="FZ20" i="15"/>
  <c r="FV88" i="15"/>
  <c r="FV92" i="15"/>
  <c r="FV96" i="15"/>
  <c r="FV112" i="15"/>
  <c r="FV99" i="15"/>
  <c r="FV106" i="15"/>
  <c r="FV111" i="15"/>
  <c r="FV100" i="15"/>
  <c r="FV102" i="15"/>
  <c r="FV110" i="15"/>
  <c r="FV91" i="15"/>
  <c r="FV103" i="15"/>
  <c r="FV104" i="15"/>
  <c r="FV98" i="15"/>
  <c r="FV93" i="15"/>
  <c r="FV101" i="15"/>
  <c r="FV107" i="15"/>
  <c r="FV97" i="15"/>
  <c r="FV109" i="15"/>
  <c r="FV61" i="15"/>
  <c r="FV20" i="15"/>
  <c r="FH88" i="15"/>
  <c r="FH61" i="15"/>
  <c r="FH20" i="15"/>
  <c r="ER88" i="15"/>
  <c r="ER61" i="15"/>
  <c r="ER20" i="15"/>
  <c r="FJ88" i="15"/>
  <c r="FJ61" i="15"/>
  <c r="FJ20" i="15"/>
  <c r="EJ88" i="15"/>
  <c r="EJ62" i="15"/>
  <c r="EJ65" i="15"/>
  <c r="EJ67" i="15"/>
  <c r="EJ64" i="15"/>
  <c r="EJ63" i="15"/>
  <c r="EJ66" i="15"/>
  <c r="EJ69" i="15"/>
  <c r="EJ61" i="15"/>
  <c r="EJ73" i="15"/>
  <c r="EJ60" i="15"/>
  <c r="EJ20" i="15"/>
  <c r="FN88" i="15"/>
  <c r="FN61" i="15"/>
  <c r="FN60" i="15"/>
  <c r="FN64" i="15"/>
  <c r="FN62" i="15"/>
  <c r="FN65" i="15"/>
  <c r="FN63" i="15"/>
  <c r="FN59" i="15"/>
  <c r="FN20" i="15"/>
  <c r="FR88" i="15"/>
  <c r="FR61" i="15"/>
  <c r="FR20" i="15"/>
  <c r="EI9" i="15"/>
  <c r="EI12" i="15"/>
  <c r="EI16" i="15"/>
  <c r="EI18" i="15"/>
  <c r="EI10" i="15"/>
  <c r="EI13" i="15"/>
  <c r="EI95" i="15"/>
  <c r="EI11" i="15"/>
  <c r="EI14" i="15"/>
  <c r="EI90" i="15"/>
  <c r="EI19" i="15"/>
  <c r="EI15" i="15"/>
  <c r="EI17" i="15"/>
  <c r="FT9" i="15"/>
  <c r="FT52" i="15"/>
  <c r="FT31" i="15"/>
  <c r="GD9" i="15"/>
  <c r="GD52" i="15"/>
  <c r="GD31" i="15"/>
  <c r="FX9" i="15"/>
  <c r="FX52" i="15"/>
  <c r="FX31" i="15"/>
  <c r="EZ9" i="15"/>
  <c r="EZ52" i="15"/>
  <c r="EZ31" i="15"/>
  <c r="EP36" i="15"/>
  <c r="EP9" i="15"/>
  <c r="EP52" i="15"/>
  <c r="EP31" i="15"/>
  <c r="ET34" i="15"/>
  <c r="ET9" i="15"/>
  <c r="ET52" i="15"/>
  <c r="ET31" i="15"/>
  <c r="FD24" i="15"/>
  <c r="FD9" i="15"/>
  <c r="FD52" i="15"/>
  <c r="FD31" i="15"/>
  <c r="EX25" i="15"/>
  <c r="EX9" i="15"/>
  <c r="EX52" i="15"/>
  <c r="EX31" i="15"/>
  <c r="GB9" i="15"/>
  <c r="GB52" i="15"/>
  <c r="GB31" i="15"/>
  <c r="EN9" i="15"/>
  <c r="EN52" i="15"/>
  <c r="EN31" i="15"/>
  <c r="GF9" i="15"/>
  <c r="GF52" i="15"/>
  <c r="GF31" i="15"/>
  <c r="FP9" i="15"/>
  <c r="FP52" i="15"/>
  <c r="FP31" i="15"/>
  <c r="GI10" i="15"/>
  <c r="GI13" i="15"/>
  <c r="GI95" i="15"/>
  <c r="GI11" i="15"/>
  <c r="GI14" i="15"/>
  <c r="GI90" i="15"/>
  <c r="GI19" i="15"/>
  <c r="GI15" i="15"/>
  <c r="GI17" i="15"/>
  <c r="GI9" i="15"/>
  <c r="GI12" i="15"/>
  <c r="GI16" i="15"/>
  <c r="GI18" i="15"/>
  <c r="GH9" i="15"/>
  <c r="GH52" i="15"/>
  <c r="GH31" i="15"/>
  <c r="EH9" i="15"/>
  <c r="EH12" i="15"/>
  <c r="EH16" i="15"/>
  <c r="EH18" i="15"/>
  <c r="EH10" i="15"/>
  <c r="EH13" i="15"/>
  <c r="EH95" i="15"/>
  <c r="EH11" i="15"/>
  <c r="EH14" i="15"/>
  <c r="EH90" i="15"/>
  <c r="EH19" i="15"/>
  <c r="EH15" i="15"/>
  <c r="EH17" i="15"/>
  <c r="ET92" i="15"/>
  <c r="ET108" i="15"/>
  <c r="FD46" i="15"/>
  <c r="EL9" i="15"/>
  <c r="EL52" i="15"/>
  <c r="EL31" i="15"/>
  <c r="FB9" i="15"/>
  <c r="FB52" i="15"/>
  <c r="FB31" i="15"/>
  <c r="FL9" i="15"/>
  <c r="FF9" i="15"/>
  <c r="FF52" i="15"/>
  <c r="FF31" i="15"/>
  <c r="EV62" i="15"/>
  <c r="EV9" i="15"/>
  <c r="EV52" i="15"/>
  <c r="EV31" i="15"/>
  <c r="FZ5" i="15"/>
  <c r="FZ9" i="15"/>
  <c r="FZ52" i="15"/>
  <c r="FZ31" i="15"/>
  <c r="FV17" i="15"/>
  <c r="FV9" i="15"/>
  <c r="FV52" i="15"/>
  <c r="FV31" i="15"/>
  <c r="FH78" i="15"/>
  <c r="FH9" i="15"/>
  <c r="FH52" i="15"/>
  <c r="FH31" i="15"/>
  <c r="ER14" i="15"/>
  <c r="ER9" i="15"/>
  <c r="ER52" i="15"/>
  <c r="ER31" i="15"/>
  <c r="FJ5" i="15"/>
  <c r="FJ9" i="15"/>
  <c r="FJ52" i="15"/>
  <c r="FJ31" i="15"/>
  <c r="EJ99" i="15"/>
  <c r="EJ9" i="15"/>
  <c r="EJ52" i="15"/>
  <c r="EJ31" i="15"/>
  <c r="FN43" i="15"/>
  <c r="FN9" i="15"/>
  <c r="FN52" i="15"/>
  <c r="FN31" i="15"/>
  <c r="FR34" i="15"/>
  <c r="FR9" i="15"/>
  <c r="FR52" i="15"/>
  <c r="FR31" i="15"/>
  <c r="F14" i="14"/>
  <c r="J14" i="14" s="1"/>
  <c r="ET99" i="15"/>
  <c r="ET70" i="15"/>
  <c r="FD97" i="15"/>
  <c r="FD17" i="15"/>
  <c r="FJ4" i="15"/>
  <c r="FJ81" i="15"/>
  <c r="FJ69" i="15"/>
  <c r="FJ55" i="15"/>
  <c r="FJ41" i="15"/>
  <c r="FJ26" i="15"/>
  <c r="FJ12" i="15"/>
  <c r="FJ101" i="15"/>
  <c r="FJ75" i="15"/>
  <c r="FJ62" i="15"/>
  <c r="FJ47" i="15"/>
  <c r="FJ32" i="15"/>
  <c r="FJ17" i="15"/>
  <c r="EJ18" i="15"/>
  <c r="EJ46" i="15"/>
  <c r="EJ78" i="15"/>
  <c r="EJ110" i="15"/>
  <c r="EJ91" i="15"/>
  <c r="EJ37" i="15"/>
  <c r="EJ57" i="15"/>
  <c r="EJ109" i="15"/>
  <c r="EJ90" i="15"/>
  <c r="EJ59" i="15"/>
  <c r="FN76" i="15"/>
  <c r="EL58" i="15"/>
  <c r="FR106" i="15"/>
  <c r="FN7" i="15"/>
  <c r="FN67" i="15"/>
  <c r="EL33" i="15"/>
  <c r="EL34" i="15"/>
  <c r="EL17" i="15"/>
  <c r="FR104" i="15"/>
  <c r="EJ10" i="15"/>
  <c r="EJ23" i="15"/>
  <c r="EJ39" i="15"/>
  <c r="EJ98" i="15"/>
  <c r="EJ7" i="15"/>
  <c r="EJ15" i="15"/>
  <c r="EJ45" i="15"/>
  <c r="EJ29" i="15"/>
  <c r="EJ53" i="15"/>
  <c r="EJ71" i="15"/>
  <c r="EJ100" i="15"/>
  <c r="EJ68" i="15"/>
  <c r="EJ56" i="15"/>
  <c r="EJ26" i="15"/>
  <c r="EJ72" i="15"/>
  <c r="FN78" i="15"/>
  <c r="FN56" i="15"/>
  <c r="FN17" i="15"/>
  <c r="FN102" i="15"/>
  <c r="FN89" i="15"/>
  <c r="EL94" i="15"/>
  <c r="FR8" i="15"/>
  <c r="EV85" i="15"/>
  <c r="FZ69" i="15"/>
  <c r="EV40" i="15"/>
  <c r="EJ14" i="15"/>
  <c r="EJ89" i="15"/>
  <c r="EJ28" i="15"/>
  <c r="EJ77" i="15"/>
  <c r="EJ4" i="15"/>
  <c r="EJ47" i="15"/>
  <c r="EJ55" i="15"/>
  <c r="FN50" i="15"/>
  <c r="FN77" i="15"/>
  <c r="FN29" i="15"/>
  <c r="FN58" i="15"/>
  <c r="FN12" i="15"/>
  <c r="FN49" i="15"/>
  <c r="EL76" i="15"/>
  <c r="EL18" i="15"/>
  <c r="EL91" i="15"/>
  <c r="EL95" i="15"/>
  <c r="FR71" i="15"/>
  <c r="FR87" i="15"/>
  <c r="FR37" i="15"/>
  <c r="EV57" i="15"/>
  <c r="FZ53" i="15"/>
  <c r="EJ11" i="15"/>
  <c r="EJ41" i="15"/>
  <c r="EJ50" i="15"/>
  <c r="EJ86" i="15"/>
  <c r="EJ107" i="15"/>
  <c r="EJ35" i="15"/>
  <c r="EJ85" i="15"/>
  <c r="FN107" i="15"/>
  <c r="FN38" i="15"/>
  <c r="FN70" i="15"/>
  <c r="FN101" i="15"/>
  <c r="FN32" i="15"/>
  <c r="FN86" i="15"/>
  <c r="FN95" i="15"/>
  <c r="FN81" i="15"/>
  <c r="FN68" i="15"/>
  <c r="FN106" i="15"/>
  <c r="FN25" i="15"/>
  <c r="EL72" i="15"/>
  <c r="EL107" i="15"/>
  <c r="EL38" i="15"/>
  <c r="EL80" i="15"/>
  <c r="FR57" i="15"/>
  <c r="FR14" i="15"/>
  <c r="FR46" i="15"/>
  <c r="FR32" i="15"/>
  <c r="GF92" i="15"/>
  <c r="GF104" i="15"/>
  <c r="GF77" i="15"/>
  <c r="GF56" i="15"/>
  <c r="GF29" i="15"/>
  <c r="GF4" i="15"/>
  <c r="GF85" i="15"/>
  <c r="GF66" i="15"/>
  <c r="GF36" i="15"/>
  <c r="GF12" i="15"/>
  <c r="GF65" i="15"/>
  <c r="GF44" i="15"/>
  <c r="GF17" i="15"/>
  <c r="FN84" i="15"/>
  <c r="FN35" i="15"/>
  <c r="FN97" i="15"/>
  <c r="FN42" i="15"/>
  <c r="FN103" i="15"/>
  <c r="FN47" i="15"/>
  <c r="FN98" i="15"/>
  <c r="FN10" i="15"/>
  <c r="FN85" i="15"/>
  <c r="FN33" i="15"/>
  <c r="FN83" i="15"/>
  <c r="EL41" i="15"/>
  <c r="EL101" i="15"/>
  <c r="EL50" i="15"/>
  <c r="EL83" i="15"/>
  <c r="EL25" i="15"/>
  <c r="FR76" i="15"/>
  <c r="FR16" i="15"/>
  <c r="FR58" i="15"/>
  <c r="FR54" i="15"/>
  <c r="FR77" i="15"/>
  <c r="EP82" i="15"/>
  <c r="EP7" i="15"/>
  <c r="EP25" i="15"/>
  <c r="EP32" i="15"/>
  <c r="ET68" i="15"/>
  <c r="ET30" i="15"/>
  <c r="EP23" i="15"/>
  <c r="EP58" i="15"/>
  <c r="EP94" i="15"/>
  <c r="EP45" i="15"/>
  <c r="EP56" i="15"/>
  <c r="ET48" i="15"/>
  <c r="ET10" i="15"/>
  <c r="ET32" i="15"/>
  <c r="ET16" i="15"/>
  <c r="FD64" i="15"/>
  <c r="FD14" i="15"/>
  <c r="FD55" i="15"/>
  <c r="FD23" i="15"/>
  <c r="EX93" i="15"/>
  <c r="EX59" i="15"/>
  <c r="EL10" i="15"/>
  <c r="EL108" i="15"/>
  <c r="EL59" i="15"/>
  <c r="EL110" i="15"/>
  <c r="EL53" i="15"/>
  <c r="EL99" i="15"/>
  <c r="EL47" i="15"/>
  <c r="EL16" i="15"/>
  <c r="EL55" i="15"/>
  <c r="EL100" i="15"/>
  <c r="EV104" i="15"/>
  <c r="EV69" i="15"/>
  <c r="FZ44" i="15"/>
  <c r="FZ37" i="15"/>
  <c r="EJ96" i="15"/>
  <c r="EJ106" i="15"/>
  <c r="EJ79" i="15"/>
  <c r="EJ58" i="15"/>
  <c r="EJ40" i="15"/>
  <c r="EJ95" i="15"/>
  <c r="EJ103" i="15"/>
  <c r="FN14" i="15"/>
  <c r="FN19" i="15"/>
  <c r="FN112" i="15"/>
  <c r="FN28" i="15"/>
  <c r="FN55" i="15"/>
  <c r="FN72" i="15"/>
  <c r="FN100" i="15"/>
  <c r="FN4" i="15"/>
  <c r="FN37" i="15"/>
  <c r="FN5" i="15"/>
  <c r="FN40" i="15"/>
  <c r="FN75" i="15"/>
  <c r="FN13" i="15"/>
  <c r="FN48" i="15"/>
  <c r="FN82" i="15"/>
  <c r="FN22" i="15"/>
  <c r="GF46" i="15"/>
  <c r="GF90" i="15"/>
  <c r="GF57" i="15"/>
  <c r="GF96" i="15"/>
  <c r="GF25" i="15"/>
  <c r="GF49" i="15"/>
  <c r="GF98" i="15"/>
  <c r="GF82" i="15"/>
  <c r="GF45" i="15"/>
  <c r="GF27" i="15"/>
  <c r="GF108" i="15"/>
  <c r="GF79" i="15"/>
  <c r="GF58" i="15"/>
  <c r="GF41" i="15"/>
  <c r="GF23" i="15"/>
  <c r="GF107" i="15"/>
  <c r="GF105" i="15"/>
  <c r="GF50" i="15"/>
  <c r="GF32" i="15"/>
  <c r="GF15" i="15"/>
  <c r="FR63" i="15"/>
  <c r="FR28" i="15"/>
  <c r="FR39" i="15"/>
  <c r="FR75" i="15"/>
  <c r="FR73" i="15"/>
  <c r="FN26" i="15"/>
  <c r="FN6" i="15"/>
  <c r="FN96" i="15"/>
  <c r="FN57" i="15"/>
  <c r="FN39" i="15"/>
  <c r="FN90" i="15"/>
  <c r="EL102" i="15"/>
  <c r="EL85" i="15"/>
  <c r="EL68" i="15"/>
  <c r="EL28" i="15"/>
  <c r="EL12" i="15"/>
  <c r="EL103" i="15"/>
  <c r="EL78" i="15"/>
  <c r="EL35" i="15"/>
  <c r="EL15" i="15"/>
  <c r="EL112" i="15"/>
  <c r="EL71" i="15"/>
  <c r="EL46" i="15"/>
  <c r="EL19" i="15"/>
  <c r="EL98" i="15"/>
  <c r="EL77" i="15"/>
  <c r="EL24" i="15"/>
  <c r="EL4" i="15"/>
  <c r="FR68" i="15"/>
  <c r="FR72" i="15"/>
  <c r="FR109" i="15"/>
  <c r="FR51" i="15"/>
  <c r="FR85" i="15"/>
  <c r="FR19" i="15"/>
  <c r="FR74" i="15"/>
  <c r="FR90" i="15"/>
  <c r="FR103" i="15"/>
  <c r="FR105" i="15"/>
  <c r="FR44" i="15"/>
  <c r="FR15" i="15"/>
  <c r="FR56" i="15"/>
  <c r="FR95" i="15"/>
  <c r="EV28" i="15"/>
  <c r="EV92" i="15"/>
  <c r="EV82" i="15"/>
  <c r="FZ41" i="15"/>
  <c r="FN41" i="15"/>
  <c r="FN18" i="15"/>
  <c r="FN111" i="15"/>
  <c r="FN92" i="15"/>
  <c r="FN71" i="15"/>
  <c r="FN53" i="15"/>
  <c r="FN30" i="15"/>
  <c r="FN11" i="15"/>
  <c r="EL81" i="15"/>
  <c r="EL89" i="15"/>
  <c r="EL26" i="15"/>
  <c r="EL6" i="15"/>
  <c r="EL75" i="15"/>
  <c r="EL54" i="15"/>
  <c r="EL32" i="15"/>
  <c r="EL7" i="15"/>
  <c r="EL87" i="15"/>
  <c r="EL43" i="15"/>
  <c r="EL11" i="15"/>
  <c r="EL45" i="15"/>
  <c r="FR93" i="15"/>
  <c r="FR18" i="15"/>
  <c r="FR64" i="15"/>
  <c r="FR112" i="15"/>
  <c r="FR23" i="15"/>
  <c r="FR69" i="15"/>
  <c r="FR12" i="15"/>
  <c r="FR60" i="15"/>
  <c r="FR11" i="15"/>
  <c r="FR62" i="15"/>
  <c r="FR40" i="15"/>
  <c r="FR80" i="15"/>
  <c r="FR48" i="15"/>
  <c r="FR10" i="15"/>
  <c r="EV103" i="15"/>
  <c r="EV74" i="15"/>
  <c r="EV48" i="15"/>
  <c r="FZ27" i="15"/>
  <c r="FZ75" i="15"/>
  <c r="EJ101" i="15"/>
  <c r="EJ108" i="15"/>
  <c r="EJ13" i="15"/>
  <c r="EJ44" i="15"/>
  <c r="EJ38" i="15"/>
  <c r="EJ51" i="15"/>
  <c r="EJ76" i="15"/>
  <c r="EJ111" i="15"/>
  <c r="GF87" i="15"/>
  <c r="GF60" i="15"/>
  <c r="GF71" i="15"/>
  <c r="GF14" i="15"/>
  <c r="GF11" i="15"/>
  <c r="GF64" i="15"/>
  <c r="GF110" i="15"/>
  <c r="GF80" i="15"/>
  <c r="GF73" i="15"/>
  <c r="GF37" i="15"/>
  <c r="GF24" i="15"/>
  <c r="GF10" i="15"/>
  <c r="GF102" i="15"/>
  <c r="GF100" i="15"/>
  <c r="GF76" i="15"/>
  <c r="GF63" i="15"/>
  <c r="GF68" i="15"/>
  <c r="GF33" i="15"/>
  <c r="GF18" i="15"/>
  <c r="GF6" i="15"/>
  <c r="GF103" i="15"/>
  <c r="GF67" i="15"/>
  <c r="GF54" i="15"/>
  <c r="GF40" i="15"/>
  <c r="FN105" i="15"/>
  <c r="FN44" i="15"/>
  <c r="FN15" i="15"/>
  <c r="FN91" i="15"/>
  <c r="FN34" i="15"/>
  <c r="FN108" i="15"/>
  <c r="FN54" i="15"/>
  <c r="FN110" i="15"/>
  <c r="FN80" i="15"/>
  <c r="FN24" i="15"/>
  <c r="FN109" i="15"/>
  <c r="FN93" i="15"/>
  <c r="FN79" i="15"/>
  <c r="FN66" i="15"/>
  <c r="FN51" i="15"/>
  <c r="FN36" i="15"/>
  <c r="FN23" i="15"/>
  <c r="FN8" i="15"/>
  <c r="FN99" i="15"/>
  <c r="FN87" i="15"/>
  <c r="FN74" i="15"/>
  <c r="FN46" i="15"/>
  <c r="FN94" i="15"/>
  <c r="EL109" i="15"/>
  <c r="EL93" i="15"/>
  <c r="EL79" i="15"/>
  <c r="EL51" i="15"/>
  <c r="EL36" i="15"/>
  <c r="EL23" i="15"/>
  <c r="EL8" i="15"/>
  <c r="EL84" i="15"/>
  <c r="EL105" i="15"/>
  <c r="EL44" i="15"/>
  <c r="EL22" i="15"/>
  <c r="EL5" i="15"/>
  <c r="EL96" i="15"/>
  <c r="EL74" i="15"/>
  <c r="EL57" i="15"/>
  <c r="EL39" i="15"/>
  <c r="EL14" i="15"/>
  <c r="EL104" i="15"/>
  <c r="EL86" i="15"/>
  <c r="EL48" i="15"/>
  <c r="EL29" i="15"/>
  <c r="FR83" i="15"/>
  <c r="FR36" i="15"/>
  <c r="FR81" i="15"/>
  <c r="FR26" i="15"/>
  <c r="FR100" i="15"/>
  <c r="FR33" i="15"/>
  <c r="FR49" i="15"/>
  <c r="FR99" i="15"/>
  <c r="FR30" i="15"/>
  <c r="FR101" i="15"/>
  <c r="FR84" i="15"/>
  <c r="FR67" i="15"/>
  <c r="FR47" i="15"/>
  <c r="FR38" i="15"/>
  <c r="FR5" i="15"/>
  <c r="FR82" i="15"/>
  <c r="EV102" i="15"/>
  <c r="EV12" i="15"/>
  <c r="EV22" i="15"/>
  <c r="EV14" i="15"/>
  <c r="EP74" i="15"/>
  <c r="EP22" i="15"/>
  <c r="EP86" i="15"/>
  <c r="EP19" i="15"/>
  <c r="EP105" i="15"/>
  <c r="EP73" i="15"/>
  <c r="EP109" i="15"/>
  <c r="EP63" i="15"/>
  <c r="FZ102" i="15"/>
  <c r="ET100" i="15"/>
  <c r="ET18" i="15"/>
  <c r="ET67" i="15"/>
  <c r="ET22" i="15"/>
  <c r="ET60" i="15"/>
  <c r="ET110" i="15"/>
  <c r="FD102" i="15"/>
  <c r="FD36" i="15"/>
  <c r="EX106" i="15"/>
  <c r="EP18" i="15"/>
  <c r="EP16" i="15"/>
  <c r="EP51" i="15"/>
  <c r="EP79" i="15"/>
  <c r="EP10" i="15"/>
  <c r="EP57" i="15"/>
  <c r="EP101" i="15"/>
  <c r="EP34" i="15"/>
  <c r="EP95" i="15"/>
  <c r="EP64" i="15"/>
  <c r="EP106" i="15"/>
  <c r="EP27" i="15"/>
  <c r="EP60" i="15"/>
  <c r="EP97" i="15"/>
  <c r="ET37" i="15"/>
  <c r="ET82" i="15"/>
  <c r="ET25" i="15"/>
  <c r="ET64" i="15"/>
  <c r="ET5" i="15"/>
  <c r="ET50" i="15"/>
  <c r="ET103" i="15"/>
  <c r="ET28" i="15"/>
  <c r="ET76" i="15"/>
  <c r="FD38" i="15"/>
  <c r="FD83" i="15"/>
  <c r="FD98" i="15"/>
  <c r="FD44" i="15"/>
  <c r="FD48" i="15"/>
  <c r="EX78" i="15"/>
  <c r="EX51" i="15"/>
  <c r="EX57" i="15"/>
  <c r="EL13" i="15"/>
  <c r="EL27" i="15"/>
  <c r="EL42" i="15"/>
  <c r="EL56" i="15"/>
  <c r="EL82" i="15"/>
  <c r="EL97" i="15"/>
  <c r="EL90" i="15"/>
  <c r="EL30" i="15"/>
  <c r="EL49" i="15"/>
  <c r="EL92" i="15"/>
  <c r="EL106" i="15"/>
  <c r="EL40" i="15"/>
  <c r="EV108" i="15"/>
  <c r="EV73" i="15"/>
  <c r="EV30" i="15"/>
  <c r="EV5" i="15"/>
  <c r="EV78" i="15"/>
  <c r="EV68" i="15"/>
  <c r="FZ43" i="15"/>
  <c r="FZ83" i="15"/>
  <c r="FZ6" i="15"/>
  <c r="FZ108" i="15"/>
  <c r="FV12" i="15"/>
  <c r="FR13" i="15"/>
  <c r="FR4" i="15"/>
  <c r="FR29" i="15"/>
  <c r="FR70" i="15"/>
  <c r="FR91" i="15"/>
  <c r="FR110" i="15"/>
  <c r="FR17" i="15"/>
  <c r="FR35" i="15"/>
  <c r="FR50" i="15"/>
  <c r="FR65" i="15"/>
  <c r="FR78" i="15"/>
  <c r="FR107" i="15"/>
  <c r="FR25" i="15"/>
  <c r="FR53" i="15"/>
  <c r="FR111" i="15"/>
  <c r="FR41" i="15"/>
  <c r="FR6" i="15"/>
  <c r="FR43" i="15"/>
  <c r="FR79" i="15"/>
  <c r="FR55" i="15"/>
  <c r="FR92" i="15"/>
  <c r="FR94" i="15"/>
  <c r="FR66" i="15"/>
  <c r="FR102" i="15"/>
  <c r="EV81" i="15"/>
  <c r="EV63" i="15"/>
  <c r="EV89" i="15"/>
  <c r="EV26" i="15"/>
  <c r="EV6" i="15"/>
  <c r="EV75" i="15"/>
  <c r="EV54" i="15"/>
  <c r="EV35" i="15"/>
  <c r="EV17" i="15"/>
  <c r="EV106" i="15"/>
  <c r="EV87" i="15"/>
  <c r="EV71" i="15"/>
  <c r="EV49" i="15"/>
  <c r="EV94" i="15"/>
  <c r="EV11" i="15"/>
  <c r="EV97" i="15"/>
  <c r="EV80" i="15"/>
  <c r="EV37" i="15"/>
  <c r="EV95" i="15"/>
  <c r="FZ13" i="15"/>
  <c r="FZ104" i="15"/>
  <c r="FZ59" i="15"/>
  <c r="FZ66" i="15"/>
  <c r="FZ26" i="15"/>
  <c r="FZ105" i="15"/>
  <c r="FZ32" i="15"/>
  <c r="FZ111" i="15"/>
  <c r="FZ25" i="15"/>
  <c r="FV83" i="15"/>
  <c r="FV108" i="15"/>
  <c r="FR22" i="15"/>
  <c r="FR7" i="15"/>
  <c r="FR98" i="15"/>
  <c r="FR86" i="15"/>
  <c r="FR59" i="15"/>
  <c r="FR45" i="15"/>
  <c r="FR24" i="15"/>
  <c r="FR108" i="15"/>
  <c r="EV76" i="15"/>
  <c r="EV58" i="15"/>
  <c r="EV41" i="15"/>
  <c r="EV18" i="15"/>
  <c r="EV107" i="15"/>
  <c r="EV67" i="15"/>
  <c r="EV50" i="15"/>
  <c r="EV32" i="15"/>
  <c r="EV99" i="15"/>
  <c r="EV83" i="15"/>
  <c r="EV64" i="15"/>
  <c r="EV46" i="15"/>
  <c r="EV25" i="15"/>
  <c r="EV77" i="15"/>
  <c r="EV56" i="15"/>
  <c r="EV34" i="15"/>
  <c r="EV10" i="15"/>
  <c r="FZ110" i="15"/>
  <c r="FZ45" i="15"/>
  <c r="FZ100" i="15"/>
  <c r="FZ51" i="15"/>
  <c r="FZ23" i="15"/>
  <c r="FZ103" i="15"/>
  <c r="FZ106" i="15"/>
  <c r="FZ90" i="15"/>
  <c r="FV16" i="15"/>
  <c r="FV50" i="15"/>
  <c r="FV49" i="15"/>
  <c r="ER79" i="15"/>
  <c r="EV100" i="15"/>
  <c r="EV72" i="15"/>
  <c r="EV55" i="15"/>
  <c r="EV33" i="15"/>
  <c r="EV16" i="15"/>
  <c r="EV101" i="15"/>
  <c r="EV65" i="15"/>
  <c r="EV47" i="15"/>
  <c r="EV7" i="15"/>
  <c r="EV112" i="15"/>
  <c r="EV60" i="15"/>
  <c r="EV43" i="15"/>
  <c r="EV90" i="15"/>
  <c r="EV110" i="15"/>
  <c r="EV91" i="15"/>
  <c r="EV70" i="15"/>
  <c r="EV29" i="15"/>
  <c r="EV4" i="15"/>
  <c r="FZ97" i="15"/>
  <c r="FZ34" i="15"/>
  <c r="FZ29" i="15"/>
  <c r="FZ79" i="15"/>
  <c r="FZ68" i="15"/>
  <c r="FZ12" i="15"/>
  <c r="FZ54" i="15"/>
  <c r="FZ17" i="15"/>
  <c r="FZ92" i="15"/>
  <c r="FZ57" i="15"/>
  <c r="FV51" i="15"/>
  <c r="FV47" i="15"/>
  <c r="FR42" i="15"/>
  <c r="FR27" i="15"/>
  <c r="EV109" i="15"/>
  <c r="EV93" i="15"/>
  <c r="EV79" i="15"/>
  <c r="EV66" i="15"/>
  <c r="EV51" i="15"/>
  <c r="EV36" i="15"/>
  <c r="EV23" i="15"/>
  <c r="EV8" i="15"/>
  <c r="EV84" i="15"/>
  <c r="EV105" i="15"/>
  <c r="EV44" i="15"/>
  <c r="EV38" i="15"/>
  <c r="EV15" i="15"/>
  <c r="EV111" i="15"/>
  <c r="EV96" i="15"/>
  <c r="EV53" i="15"/>
  <c r="EV39" i="15"/>
  <c r="EV19" i="15"/>
  <c r="EV98" i="15"/>
  <c r="EV86" i="15"/>
  <c r="EV59" i="15"/>
  <c r="EV45" i="15"/>
  <c r="EV24" i="15"/>
  <c r="EP65" i="15"/>
  <c r="EP42" i="15"/>
  <c r="EP90" i="15"/>
  <c r="EP103" i="15"/>
  <c r="EP67" i="15"/>
  <c r="EP40" i="15"/>
  <c r="EP111" i="15"/>
  <c r="EP77" i="15"/>
  <c r="EP44" i="15"/>
  <c r="EP108" i="15"/>
  <c r="EP83" i="15"/>
  <c r="EP14" i="15"/>
  <c r="EP93" i="15"/>
  <c r="EP72" i="15"/>
  <c r="EP89" i="15"/>
  <c r="FZ42" i="15"/>
  <c r="FZ73" i="15"/>
  <c r="FZ91" i="15"/>
  <c r="FZ98" i="15"/>
  <c r="FZ109" i="15"/>
  <c r="FZ81" i="15"/>
  <c r="FZ63" i="15"/>
  <c r="FZ33" i="15"/>
  <c r="FZ8" i="15"/>
  <c r="FZ62" i="15"/>
  <c r="FZ40" i="15"/>
  <c r="FZ15" i="15"/>
  <c r="FZ96" i="15"/>
  <c r="FZ71" i="15"/>
  <c r="ET102" i="15"/>
  <c r="ET72" i="15"/>
  <c r="ET41" i="15"/>
  <c r="ET107" i="15"/>
  <c r="ET78" i="15"/>
  <c r="ET47" i="15"/>
  <c r="ET7" i="15"/>
  <c r="ET83" i="15"/>
  <c r="ET57" i="15"/>
  <c r="ET14" i="15"/>
  <c r="ET91" i="15"/>
  <c r="ET56" i="15"/>
  <c r="FV87" i="15"/>
  <c r="FD77" i="15"/>
  <c r="FD73" i="15"/>
  <c r="FD82" i="15"/>
  <c r="FD92" i="15"/>
  <c r="FD25" i="15"/>
  <c r="EX34" i="15"/>
  <c r="EP12" i="15"/>
  <c r="EP8" i="15"/>
  <c r="EP28" i="15"/>
  <c r="EP68" i="15"/>
  <c r="EP66" i="15"/>
  <c r="EP85" i="15"/>
  <c r="EP102" i="15"/>
  <c r="EP17" i="15"/>
  <c r="EP47" i="15"/>
  <c r="EP71" i="15"/>
  <c r="EP15" i="15"/>
  <c r="EP39" i="15"/>
  <c r="EP91" i="15"/>
  <c r="EP4" i="15"/>
  <c r="EP59" i="15"/>
  <c r="EP98" i="15"/>
  <c r="EP13" i="15"/>
  <c r="EP30" i="15"/>
  <c r="EP50" i="15"/>
  <c r="EP70" i="15"/>
  <c r="EP87" i="15"/>
  <c r="EP107" i="15"/>
  <c r="ET13" i="15"/>
  <c r="ET27" i="15"/>
  <c r="ET77" i="15"/>
  <c r="ET104" i="15"/>
  <c r="ET90" i="15"/>
  <c r="ET46" i="15"/>
  <c r="ET74" i="15"/>
  <c r="ET112" i="15"/>
  <c r="ET40" i="15"/>
  <c r="ET65" i="15"/>
  <c r="ET12" i="15"/>
  <c r="ET33" i="15"/>
  <c r="ET58" i="15"/>
  <c r="ET85" i="15"/>
  <c r="FD5" i="15"/>
  <c r="FD57" i="15"/>
  <c r="FD99" i="15"/>
  <c r="FD78" i="15"/>
  <c r="FD47" i="15"/>
  <c r="FD10" i="15"/>
  <c r="EX44" i="15"/>
  <c r="EX47" i="15"/>
  <c r="EX69" i="15"/>
  <c r="EX91" i="15"/>
  <c r="EX87" i="15"/>
  <c r="EV13" i="15"/>
  <c r="EV27" i="15"/>
  <c r="EV42" i="15"/>
  <c r="FZ14" i="15"/>
  <c r="FZ39" i="15"/>
  <c r="FZ64" i="15"/>
  <c r="FZ112" i="15"/>
  <c r="FZ38" i="15"/>
  <c r="FZ47" i="15"/>
  <c r="FZ67" i="15"/>
  <c r="FZ84" i="15"/>
  <c r="FZ101" i="15"/>
  <c r="FZ18" i="15"/>
  <c r="FZ36" i="15"/>
  <c r="FZ55" i="15"/>
  <c r="FZ76" i="15"/>
  <c r="FZ93" i="15"/>
  <c r="FZ4" i="15"/>
  <c r="FZ86" i="15"/>
  <c r="FZ48" i="15"/>
  <c r="FZ10" i="15"/>
  <c r="FZ82" i="15"/>
  <c r="FV42" i="15"/>
  <c r="FV43" i="15"/>
  <c r="FV7" i="15"/>
  <c r="FV75" i="15"/>
  <c r="FV28" i="15"/>
  <c r="FV66" i="15"/>
  <c r="FH12" i="15"/>
  <c r="FZ49" i="15"/>
  <c r="FZ19" i="15"/>
  <c r="FV68" i="15"/>
  <c r="FV33" i="15"/>
  <c r="FV55" i="15"/>
  <c r="FV67" i="15"/>
  <c r="FV32" i="15"/>
  <c r="FV90" i="15"/>
  <c r="FV80" i="15"/>
  <c r="FV34" i="15"/>
  <c r="ER76" i="15"/>
  <c r="FV26" i="15"/>
  <c r="FV54" i="15"/>
  <c r="FV60" i="15"/>
  <c r="FV11" i="15"/>
  <c r="FV70" i="15"/>
  <c r="FV13" i="15"/>
  <c r="FH19" i="15"/>
  <c r="FH85" i="15"/>
  <c r="ER74" i="15"/>
  <c r="FH60" i="15"/>
  <c r="FH28" i="15"/>
  <c r="ER35" i="15"/>
  <c r="FZ30" i="15"/>
  <c r="FZ11" i="15"/>
  <c r="ET81" i="15"/>
  <c r="ET63" i="15"/>
  <c r="ET89" i="15"/>
  <c r="ET26" i="15"/>
  <c r="ET6" i="15"/>
  <c r="ET75" i="15"/>
  <c r="ET54" i="15"/>
  <c r="ET35" i="15"/>
  <c r="ET17" i="15"/>
  <c r="ET106" i="15"/>
  <c r="ET87" i="15"/>
  <c r="ET71" i="15"/>
  <c r="ET49" i="15"/>
  <c r="ET94" i="15"/>
  <c r="ET11" i="15"/>
  <c r="ET97" i="15"/>
  <c r="ET80" i="15"/>
  <c r="ET42" i="15"/>
  <c r="ET24" i="15"/>
  <c r="ET4" i="15"/>
  <c r="FV63" i="15"/>
  <c r="FV6" i="15"/>
  <c r="FV81" i="15"/>
  <c r="FV8" i="15"/>
  <c r="FV65" i="15"/>
  <c r="FV35" i="15"/>
  <c r="FV71" i="15"/>
  <c r="FV94" i="15"/>
  <c r="FV24" i="15"/>
  <c r="FD85" i="15"/>
  <c r="FD40" i="15"/>
  <c r="FD80" i="15"/>
  <c r="FD27" i="15"/>
  <c r="FD75" i="15"/>
  <c r="FD18" i="15"/>
  <c r="FD65" i="15"/>
  <c r="FD4" i="15"/>
  <c r="FD74" i="15"/>
  <c r="FD30" i="15"/>
  <c r="FD12" i="15"/>
  <c r="FH99" i="15"/>
  <c r="FH95" i="15"/>
  <c r="FH32" i="15"/>
  <c r="EX95" i="15"/>
  <c r="EX16" i="15"/>
  <c r="EX5" i="15"/>
  <c r="EX22" i="15"/>
  <c r="EP54" i="15"/>
  <c r="EP29" i="15"/>
  <c r="EP104" i="15"/>
  <c r="EP84" i="15"/>
  <c r="EP48" i="15"/>
  <c r="EP38" i="15"/>
  <c r="EP11" i="15"/>
  <c r="EP112" i="15"/>
  <c r="EP80" i="15"/>
  <c r="EP62" i="15"/>
  <c r="EP43" i="15"/>
  <c r="EP24" i="15"/>
  <c r="EP5" i="15"/>
  <c r="EP81" i="15"/>
  <c r="EP69" i="15"/>
  <c r="EP55" i="15"/>
  <c r="EP41" i="15"/>
  <c r="EP26" i="15"/>
  <c r="FZ56" i="15"/>
  <c r="FZ70" i="15"/>
  <c r="FZ80" i="15"/>
  <c r="FZ24" i="15"/>
  <c r="FZ77" i="15"/>
  <c r="FZ95" i="15"/>
  <c r="FZ85" i="15"/>
  <c r="FZ72" i="15"/>
  <c r="FZ58" i="15"/>
  <c r="FZ89" i="15"/>
  <c r="FZ28" i="15"/>
  <c r="FZ16" i="15"/>
  <c r="FZ107" i="15"/>
  <c r="FZ78" i="15"/>
  <c r="FZ65" i="15"/>
  <c r="FZ50" i="15"/>
  <c r="FZ35" i="15"/>
  <c r="FZ22" i="15"/>
  <c r="FZ7" i="15"/>
  <c r="FZ99" i="15"/>
  <c r="FZ87" i="15"/>
  <c r="FZ74" i="15"/>
  <c r="FZ60" i="15"/>
  <c r="FZ46" i="15"/>
  <c r="FZ94" i="15"/>
  <c r="ET109" i="15"/>
  <c r="ET93" i="15"/>
  <c r="ET79" i="15"/>
  <c r="ET66" i="15"/>
  <c r="ET51" i="15"/>
  <c r="ET36" i="15"/>
  <c r="ET23" i="15"/>
  <c r="ET8" i="15"/>
  <c r="ET84" i="15"/>
  <c r="ET105" i="15"/>
  <c r="ET44" i="15"/>
  <c r="ET38" i="15"/>
  <c r="ET15" i="15"/>
  <c r="ET111" i="15"/>
  <c r="ET96" i="15"/>
  <c r="ET53" i="15"/>
  <c r="ET39" i="15"/>
  <c r="ET19" i="15"/>
  <c r="ET98" i="15"/>
  <c r="ET86" i="15"/>
  <c r="ET59" i="15"/>
  <c r="ET45" i="15"/>
  <c r="ET29" i="15"/>
  <c r="ET95" i="15"/>
  <c r="FV85" i="15"/>
  <c r="FV79" i="15"/>
  <c r="FV76" i="15"/>
  <c r="FV72" i="15"/>
  <c r="FV69" i="15"/>
  <c r="FV36" i="15"/>
  <c r="FV78" i="15"/>
  <c r="FV62" i="15"/>
  <c r="FV40" i="15"/>
  <c r="FV22" i="15"/>
  <c r="FV5" i="15"/>
  <c r="FV74" i="15"/>
  <c r="FV57" i="15"/>
  <c r="FV30" i="15"/>
  <c r="FV14" i="15"/>
  <c r="FV82" i="15"/>
  <c r="FV73" i="15"/>
  <c r="FV48" i="15"/>
  <c r="FV27" i="15"/>
  <c r="FV10" i="15"/>
  <c r="FD103" i="15"/>
  <c r="FD67" i="15"/>
  <c r="FD89" i="15"/>
  <c r="FD13" i="15"/>
  <c r="FD84" i="15"/>
  <c r="FD63" i="15"/>
  <c r="FD37" i="15"/>
  <c r="FD101" i="15"/>
  <c r="FD79" i="15"/>
  <c r="FD56" i="15"/>
  <c r="FD26" i="15"/>
  <c r="FD45" i="15"/>
  <c r="FD95" i="15"/>
  <c r="FD112" i="15"/>
  <c r="FD60" i="15"/>
  <c r="FD43" i="15"/>
  <c r="FD90" i="15"/>
  <c r="FD16" i="15"/>
  <c r="FH43" i="15"/>
  <c r="FH56" i="15"/>
  <c r="FH51" i="15"/>
  <c r="FH62" i="15"/>
  <c r="EX99" i="15"/>
  <c r="EX64" i="15"/>
  <c r="EX19" i="15"/>
  <c r="EX85" i="15"/>
  <c r="EX28" i="15"/>
  <c r="EX84" i="15"/>
  <c r="ER59" i="15"/>
  <c r="ER99" i="15"/>
  <c r="ER26" i="15"/>
  <c r="FD7" i="15"/>
  <c r="FD22" i="15"/>
  <c r="FD8" i="15"/>
  <c r="FD19" i="15"/>
  <c r="FD39" i="15"/>
  <c r="FD53" i="15"/>
  <c r="FD96" i="15"/>
  <c r="FD111" i="15"/>
  <c r="FD29" i="15"/>
  <c r="FD50" i="15"/>
  <c r="FD69" i="15"/>
  <c r="FD86" i="15"/>
  <c r="FD107" i="15"/>
  <c r="FD32" i="15"/>
  <c r="FD51" i="15"/>
  <c r="FD70" i="15"/>
  <c r="FD109" i="15"/>
  <c r="FD33" i="15"/>
  <c r="FD105" i="15"/>
  <c r="FD100" i="15"/>
  <c r="FD110" i="15"/>
  <c r="FD34" i="15"/>
  <c r="FD54" i="15"/>
  <c r="FD72" i="15"/>
  <c r="FD91" i="15"/>
  <c r="EX38" i="15"/>
  <c r="EX65" i="15"/>
  <c r="EX101" i="15"/>
  <c r="EX36" i="15"/>
  <c r="EX72" i="15"/>
  <c r="EX4" i="15"/>
  <c r="EX42" i="15"/>
  <c r="EX77" i="15"/>
  <c r="EX49" i="15"/>
  <c r="EX71" i="15"/>
  <c r="EX83" i="15"/>
  <c r="EX112" i="15"/>
  <c r="FV64" i="15"/>
  <c r="FV46" i="15"/>
  <c r="FV25" i="15"/>
  <c r="FV77" i="15"/>
  <c r="FV56" i="15"/>
  <c r="FV37" i="15"/>
  <c r="FD104" i="15"/>
  <c r="FD58" i="15"/>
  <c r="FD28" i="15"/>
  <c r="FD76" i="15"/>
  <c r="FD68" i="15"/>
  <c r="FD93" i="15"/>
  <c r="FD66" i="15"/>
  <c r="FD42" i="15"/>
  <c r="FD108" i="15"/>
  <c r="FD81" i="15"/>
  <c r="FD59" i="15"/>
  <c r="FD35" i="15"/>
  <c r="FD106" i="15"/>
  <c r="FD87" i="15"/>
  <c r="FD71" i="15"/>
  <c r="FD49" i="15"/>
  <c r="FD94" i="15"/>
  <c r="FD11" i="15"/>
  <c r="FD6" i="15"/>
  <c r="FD15" i="15"/>
  <c r="FH87" i="15"/>
  <c r="FH91" i="15"/>
  <c r="FH109" i="15"/>
  <c r="EX111" i="15"/>
  <c r="EX92" i="15"/>
  <c r="EX74" i="15"/>
  <c r="EX43" i="15"/>
  <c r="EX97" i="15"/>
  <c r="EX56" i="15"/>
  <c r="EX109" i="15"/>
  <c r="EX55" i="15"/>
  <c r="EX12" i="15"/>
  <c r="EX62" i="15"/>
  <c r="EX7" i="15"/>
  <c r="FV4" i="15"/>
  <c r="FV95" i="15"/>
  <c r="FV29" i="15"/>
  <c r="FV45" i="15"/>
  <c r="FV59" i="15"/>
  <c r="FV86" i="15"/>
  <c r="FV19" i="15"/>
  <c r="FV39" i="15"/>
  <c r="FV53" i="15"/>
  <c r="FV15" i="15"/>
  <c r="FV38" i="15"/>
  <c r="FV44" i="15"/>
  <c r="FV105" i="15"/>
  <c r="FV84" i="15"/>
  <c r="FV23" i="15"/>
  <c r="FV41" i="15"/>
  <c r="FV58" i="15"/>
  <c r="FV89" i="15"/>
  <c r="FV18" i="15"/>
  <c r="FH5" i="15"/>
  <c r="FH69" i="15"/>
  <c r="FH34" i="15"/>
  <c r="FH74" i="15"/>
  <c r="ER5" i="15"/>
  <c r="ER105" i="15"/>
  <c r="ER46" i="15"/>
  <c r="ER48" i="15"/>
  <c r="ER107" i="15"/>
  <c r="FH112" i="15"/>
  <c r="FH83" i="15"/>
  <c r="FH71" i="15"/>
  <c r="FH57" i="15"/>
  <c r="FH39" i="15"/>
  <c r="FH90" i="15"/>
  <c r="FH104" i="15"/>
  <c r="FH86" i="15"/>
  <c r="FH70" i="15"/>
  <c r="FH48" i="15"/>
  <c r="FH29" i="15"/>
  <c r="FH13" i="15"/>
  <c r="FH81" i="15"/>
  <c r="FH66" i="15"/>
  <c r="FH89" i="15"/>
  <c r="FH26" i="15"/>
  <c r="FH8" i="15"/>
  <c r="FH75" i="15"/>
  <c r="FH50" i="15"/>
  <c r="FH22" i="15"/>
  <c r="ER104" i="15"/>
  <c r="ER58" i="15"/>
  <c r="ER82" i="15"/>
  <c r="ER101" i="15"/>
  <c r="ER55" i="15"/>
  <c r="ER92" i="15"/>
  <c r="ER64" i="15"/>
  <c r="ER30" i="15"/>
  <c r="ER10" i="15"/>
  <c r="ER12" i="15"/>
  <c r="ER22" i="15"/>
  <c r="FH111" i="15"/>
  <c r="FH96" i="15"/>
  <c r="FH53" i="15"/>
  <c r="FH30" i="15"/>
  <c r="FH11" i="15"/>
  <c r="FH98" i="15"/>
  <c r="FH82" i="15"/>
  <c r="FH45" i="15"/>
  <c r="FH27" i="15"/>
  <c r="FH108" i="15"/>
  <c r="FH79" i="15"/>
  <c r="FH58" i="15"/>
  <c r="FH41" i="15"/>
  <c r="FH23" i="15"/>
  <c r="FH107" i="15"/>
  <c r="FH105" i="15"/>
  <c r="FH47" i="15"/>
  <c r="FH17" i="15"/>
  <c r="ER86" i="15"/>
  <c r="ER51" i="15"/>
  <c r="ER77" i="15"/>
  <c r="ER97" i="15"/>
  <c r="ER68" i="15"/>
  <c r="ER87" i="15"/>
  <c r="ER60" i="15"/>
  <c r="ER94" i="15"/>
  <c r="ER34" i="15"/>
  <c r="ER4" i="15"/>
  <c r="ER8" i="15"/>
  <c r="ER54" i="15"/>
  <c r="ER15" i="15"/>
  <c r="FH106" i="15"/>
  <c r="FH92" i="15"/>
  <c r="FH64" i="15"/>
  <c r="FH49" i="15"/>
  <c r="FH25" i="15"/>
  <c r="FH97" i="15"/>
  <c r="FH77" i="15"/>
  <c r="FH59" i="15"/>
  <c r="FH42" i="15"/>
  <c r="FH4" i="15"/>
  <c r="FH93" i="15"/>
  <c r="FH72" i="15"/>
  <c r="FH55" i="15"/>
  <c r="FH36" i="15"/>
  <c r="FH16" i="15"/>
  <c r="FH101" i="15"/>
  <c r="FH84" i="15"/>
  <c r="FH65" i="15"/>
  <c r="FH35" i="15"/>
  <c r="FH7" i="15"/>
  <c r="ER73" i="15"/>
  <c r="ER85" i="15"/>
  <c r="ER102" i="15"/>
  <c r="ER56" i="15"/>
  <c r="ER81" i="15"/>
  <c r="ER106" i="15"/>
  <c r="ER49" i="15"/>
  <c r="ER90" i="15"/>
  <c r="ER24" i="15"/>
  <c r="ER28" i="15"/>
  <c r="ER78" i="15"/>
  <c r="ER40" i="15"/>
  <c r="FH44" i="15"/>
  <c r="FH38" i="15"/>
  <c r="FH15" i="15"/>
  <c r="ER98" i="15"/>
  <c r="ER80" i="15"/>
  <c r="ER103" i="15"/>
  <c r="ER72" i="15"/>
  <c r="ER89" i="15"/>
  <c r="ER70" i="15"/>
  <c r="ER42" i="15"/>
  <c r="ER93" i="15"/>
  <c r="ER69" i="15"/>
  <c r="ER37" i="15"/>
  <c r="ER112" i="15"/>
  <c r="ER83" i="15"/>
  <c r="ER71" i="15"/>
  <c r="ER57" i="15"/>
  <c r="ER43" i="15"/>
  <c r="ER25" i="15"/>
  <c r="ER11" i="15"/>
  <c r="ER29" i="15"/>
  <c r="ER95" i="15"/>
  <c r="ER41" i="15"/>
  <c r="ER23" i="15"/>
  <c r="ER84" i="15"/>
  <c r="ER67" i="15"/>
  <c r="ER50" i="15"/>
  <c r="ER38" i="15"/>
  <c r="FH46" i="15"/>
  <c r="FH94" i="15"/>
  <c r="FH14" i="15"/>
  <c r="FH110" i="15"/>
  <c r="FH80" i="15"/>
  <c r="FH73" i="15"/>
  <c r="FH37" i="15"/>
  <c r="FH24" i="15"/>
  <c r="FH10" i="15"/>
  <c r="FH102" i="15"/>
  <c r="FH100" i="15"/>
  <c r="FH76" i="15"/>
  <c r="FH63" i="15"/>
  <c r="FH68" i="15"/>
  <c r="FH33" i="15"/>
  <c r="FH18" i="15"/>
  <c r="FH6" i="15"/>
  <c r="FH103" i="15"/>
  <c r="FH67" i="15"/>
  <c r="FH54" i="15"/>
  <c r="FH40" i="15"/>
  <c r="ER45" i="15"/>
  <c r="ER91" i="15"/>
  <c r="ER66" i="15"/>
  <c r="ER110" i="15"/>
  <c r="ER100" i="15"/>
  <c r="ER109" i="15"/>
  <c r="ER63" i="15"/>
  <c r="ER111" i="15"/>
  <c r="ER96" i="15"/>
  <c r="ER53" i="15"/>
  <c r="ER39" i="15"/>
  <c r="ER19" i="15"/>
  <c r="ER27" i="15"/>
  <c r="ER13" i="15"/>
  <c r="ER36" i="15"/>
  <c r="ER16" i="15"/>
  <c r="ER65" i="15"/>
  <c r="ER44" i="15"/>
  <c r="ER7" i="15"/>
  <c r="EX53" i="15"/>
  <c r="EX30" i="15"/>
  <c r="EX11" i="15"/>
  <c r="EX98" i="15"/>
  <c r="EX82" i="15"/>
  <c r="EX45" i="15"/>
  <c r="EX27" i="15"/>
  <c r="EX108" i="15"/>
  <c r="EX79" i="15"/>
  <c r="EX58" i="15"/>
  <c r="EX41" i="15"/>
  <c r="EX23" i="15"/>
  <c r="EX107" i="15"/>
  <c r="EX105" i="15"/>
  <c r="EX50" i="15"/>
  <c r="EX32" i="15"/>
  <c r="EX15" i="15"/>
  <c r="EX39" i="15"/>
  <c r="EX90" i="15"/>
  <c r="EX104" i="15"/>
  <c r="EX86" i="15"/>
  <c r="EX70" i="15"/>
  <c r="EX48" i="15"/>
  <c r="EX29" i="15"/>
  <c r="EX13" i="15"/>
  <c r="EX81" i="15"/>
  <c r="EX66" i="15"/>
  <c r="EX89" i="15"/>
  <c r="EX26" i="15"/>
  <c r="EX8" i="15"/>
  <c r="EX75" i="15"/>
  <c r="EX35" i="15"/>
  <c r="EX17" i="15"/>
  <c r="ER108" i="15"/>
  <c r="ER33" i="15"/>
  <c r="ER18" i="15"/>
  <c r="ER6" i="15"/>
  <c r="ER75" i="15"/>
  <c r="ER62" i="15"/>
  <c r="ER47" i="15"/>
  <c r="ER32" i="15"/>
  <c r="ER17" i="15"/>
  <c r="EI6" i="15"/>
  <c r="EI4" i="15"/>
  <c r="EI108" i="15"/>
  <c r="EI7" i="15"/>
  <c r="EI3" i="15"/>
  <c r="EI5" i="15"/>
  <c r="EI8" i="15"/>
  <c r="J12" i="14"/>
  <c r="J19" i="14"/>
  <c r="J26" i="14"/>
  <c r="GI5" i="15"/>
  <c r="GI7" i="15"/>
  <c r="GI8" i="15"/>
  <c r="GI6" i="15"/>
  <c r="GI108" i="15"/>
  <c r="GI4" i="15"/>
  <c r="J15" i="14"/>
  <c r="J20" i="14"/>
  <c r="J17" i="14"/>
  <c r="J27" i="14"/>
  <c r="J25" i="14"/>
  <c r="J18" i="14"/>
  <c r="J10" i="14"/>
  <c r="J6" i="14"/>
  <c r="J21" i="14"/>
  <c r="J23" i="14"/>
  <c r="EX60" i="15"/>
  <c r="EX46" i="15"/>
  <c r="EX94" i="15"/>
  <c r="EX14" i="15"/>
  <c r="EX110" i="15"/>
  <c r="EX80" i="15"/>
  <c r="EX73" i="15"/>
  <c r="EX37" i="15"/>
  <c r="EX24" i="15"/>
  <c r="EX10" i="15"/>
  <c r="EX102" i="15"/>
  <c r="EX100" i="15"/>
  <c r="EX76" i="15"/>
  <c r="EX63" i="15"/>
  <c r="EX68" i="15"/>
  <c r="EX33" i="15"/>
  <c r="EX18" i="15"/>
  <c r="EX6" i="15"/>
  <c r="EX103" i="15"/>
  <c r="EX67" i="15"/>
  <c r="EX54" i="15"/>
  <c r="EX40" i="15"/>
  <c r="J7" i="14"/>
  <c r="J24" i="14"/>
  <c r="J29" i="14"/>
  <c r="J9" i="14"/>
  <c r="J11" i="14"/>
  <c r="J16" i="14"/>
  <c r="J13" i="14"/>
  <c r="J28" i="14"/>
  <c r="J8" i="14"/>
  <c r="J30" i="14"/>
  <c r="J22" i="14"/>
  <c r="GH4" i="15"/>
  <c r="GH108" i="15"/>
  <c r="GH5" i="15"/>
  <c r="GH7" i="15"/>
  <c r="GH15" i="15"/>
  <c r="GH17" i="15"/>
  <c r="GH22" i="15"/>
  <c r="GH38" i="15"/>
  <c r="GH32" i="15"/>
  <c r="GH35" i="15"/>
  <c r="GH40" i="15"/>
  <c r="GH44" i="15"/>
  <c r="GH47" i="15"/>
  <c r="GH50" i="15"/>
  <c r="GH54" i="15"/>
  <c r="GH62" i="15"/>
  <c r="GH65" i="15"/>
  <c r="GH67" i="15"/>
  <c r="GH105" i="15"/>
  <c r="GH75" i="15"/>
  <c r="GH78" i="15"/>
  <c r="GH84" i="15"/>
  <c r="GH103" i="15"/>
  <c r="GH101" i="15"/>
  <c r="GH107" i="15"/>
  <c r="GH10" i="15"/>
  <c r="GH14" i="15"/>
  <c r="GH18" i="15"/>
  <c r="GH24" i="15"/>
  <c r="GH94" i="15"/>
  <c r="GH33" i="15"/>
  <c r="GH37" i="15"/>
  <c r="GH43" i="15"/>
  <c r="GH68" i="15"/>
  <c r="GH57" i="15"/>
  <c r="GH63" i="15"/>
  <c r="GH73" i="15"/>
  <c r="GH71" i="15"/>
  <c r="GH76" i="15"/>
  <c r="GH80" i="15"/>
  <c r="GH83" i="15"/>
  <c r="GH100" i="15"/>
  <c r="GH112" i="15"/>
  <c r="GH102" i="15"/>
  <c r="GH110" i="15"/>
  <c r="GH6" i="15"/>
  <c r="GH11" i="15"/>
  <c r="GH16" i="15"/>
  <c r="GH25" i="15"/>
  <c r="GH28" i="15"/>
  <c r="GH34" i="15"/>
  <c r="GH39" i="15"/>
  <c r="GH89" i="15"/>
  <c r="GH48" i="15"/>
  <c r="GH53" i="15"/>
  <c r="GH58" i="15"/>
  <c r="GH72" i="15"/>
  <c r="GH77" i="15"/>
  <c r="GH85" i="15"/>
  <c r="GH91" i="15"/>
  <c r="GH96" i="15"/>
  <c r="GH104" i="15"/>
  <c r="GH111" i="15"/>
  <c r="GH12" i="15"/>
  <c r="GH95" i="15"/>
  <c r="GH19" i="15"/>
  <c r="GH26" i="15"/>
  <c r="GH29" i="15"/>
  <c r="GH41" i="15"/>
  <c r="GH45" i="15"/>
  <c r="GH49" i="15"/>
  <c r="GH55" i="15"/>
  <c r="GH59" i="15"/>
  <c r="GH64" i="15"/>
  <c r="GH69" i="15"/>
  <c r="GH81" i="15"/>
  <c r="GH86" i="15"/>
  <c r="GH92" i="15"/>
  <c r="GH98" i="15"/>
  <c r="GH106" i="15"/>
  <c r="GH23" i="15"/>
  <c r="GH42" i="15"/>
  <c r="GH60" i="15"/>
  <c r="GH79" i="15"/>
  <c r="GH97" i="15"/>
  <c r="GH8" i="15"/>
  <c r="GH27" i="15"/>
  <c r="GH46" i="15"/>
  <c r="GH66" i="15"/>
  <c r="GH82" i="15"/>
  <c r="GH99" i="15"/>
  <c r="GH13" i="15"/>
  <c r="GH30" i="15"/>
  <c r="GH51" i="15"/>
  <c r="GH70" i="15"/>
  <c r="GH87" i="15"/>
  <c r="GH109" i="15"/>
  <c r="GH74" i="15"/>
  <c r="GH90" i="15"/>
  <c r="GH93" i="15"/>
  <c r="GH36" i="15"/>
  <c r="GH56" i="15"/>
  <c r="EH5" i="15"/>
  <c r="EH7" i="15"/>
  <c r="EH6" i="15"/>
  <c r="EH8" i="15"/>
  <c r="EH4" i="15"/>
  <c r="EH108" i="15"/>
  <c r="GH3" i="15"/>
  <c r="EH3" i="15"/>
  <c r="C4" i="7"/>
  <c r="B37" i="7" s="1"/>
  <c r="B38" i="7" s="1"/>
  <c r="B32" i="14" s="1"/>
  <c r="K32" i="14" s="1"/>
  <c r="FQ115" i="15" l="1"/>
  <c r="FQ113" i="15"/>
  <c r="FQ114" i="15"/>
  <c r="FQ21" i="15"/>
  <c r="EY114" i="15"/>
  <c r="EY21" i="15"/>
  <c r="EY115" i="15"/>
  <c r="EY113" i="15"/>
  <c r="GE114" i="15"/>
  <c r="GE21" i="15"/>
  <c r="GE115" i="15"/>
  <c r="GE113" i="15"/>
  <c r="ES115" i="15"/>
  <c r="ES113" i="15"/>
  <c r="ES21" i="15"/>
  <c r="ES114" i="15"/>
  <c r="FG114" i="15"/>
  <c r="FG21" i="15"/>
  <c r="FG113" i="15"/>
  <c r="FG115" i="15"/>
  <c r="GG115" i="15"/>
  <c r="GG113" i="15"/>
  <c r="GG114" i="15"/>
  <c r="GG21" i="15"/>
  <c r="FE115" i="15"/>
  <c r="FE113" i="15"/>
  <c r="FE114" i="15"/>
  <c r="FE21" i="15"/>
  <c r="FU115" i="15"/>
  <c r="FU113" i="15"/>
  <c r="FU114" i="15"/>
  <c r="FU21" i="15"/>
  <c r="FS114" i="15"/>
  <c r="FS21" i="15"/>
  <c r="FS115" i="15"/>
  <c r="FS113" i="15"/>
  <c r="FI115" i="15"/>
  <c r="FI113" i="15"/>
  <c r="FI114" i="15"/>
  <c r="FI21" i="15"/>
  <c r="FM115" i="15"/>
  <c r="FM113" i="15"/>
  <c r="FM114" i="15"/>
  <c r="FM21" i="15"/>
  <c r="FY115" i="15"/>
  <c r="FY113" i="15"/>
  <c r="FY114" i="15"/>
  <c r="FY21" i="15"/>
  <c r="EO115" i="15"/>
  <c r="EO113" i="15"/>
  <c r="EO114" i="15"/>
  <c r="EO21" i="15"/>
  <c r="EU114" i="15"/>
  <c r="EU21" i="15"/>
  <c r="EU115" i="15"/>
  <c r="EU113" i="15"/>
  <c r="EM114" i="15"/>
  <c r="EM21" i="15"/>
  <c r="EM113" i="15"/>
  <c r="EM115" i="15"/>
  <c r="FO114" i="15"/>
  <c r="FO21" i="15"/>
  <c r="FO115" i="15"/>
  <c r="FO113" i="15"/>
  <c r="FW114" i="15"/>
  <c r="FW21" i="15"/>
  <c r="FW113" i="15"/>
  <c r="FW115" i="15"/>
  <c r="FC114" i="15"/>
  <c r="FC21" i="15"/>
  <c r="FC113" i="15"/>
  <c r="FC115" i="15"/>
  <c r="FK114" i="15"/>
  <c r="FK21" i="15"/>
  <c r="FK115" i="15"/>
  <c r="FK113" i="15"/>
  <c r="FA115" i="15"/>
  <c r="FA113" i="15"/>
  <c r="FA114" i="15"/>
  <c r="FA21" i="15"/>
  <c r="GC115" i="15"/>
  <c r="GC113" i="15"/>
  <c r="GC114" i="15"/>
  <c r="GC21" i="15"/>
  <c r="EQ114" i="15"/>
  <c r="EQ21" i="15"/>
  <c r="EQ113" i="15"/>
  <c r="EQ115" i="15"/>
  <c r="EK115" i="15"/>
  <c r="EK113" i="15"/>
  <c r="EK114" i="15"/>
  <c r="EK21" i="15"/>
  <c r="GA114" i="15"/>
  <c r="GA21" i="15"/>
  <c r="GA115" i="15"/>
  <c r="GA113" i="15"/>
  <c r="EW115" i="15"/>
  <c r="EW113" i="15"/>
  <c r="EW114" i="15"/>
  <c r="EW21" i="15"/>
  <c r="GC103" i="15"/>
  <c r="GC101" i="15"/>
  <c r="GC107" i="15"/>
  <c r="GC88" i="15"/>
  <c r="GC93" i="15"/>
  <c r="GC97" i="15"/>
  <c r="GC99" i="15"/>
  <c r="GC109" i="15"/>
  <c r="GC100" i="15"/>
  <c r="GC112" i="15"/>
  <c r="GC102" i="15"/>
  <c r="GC110" i="15"/>
  <c r="GC96" i="15"/>
  <c r="GC104" i="15"/>
  <c r="GC106" i="15"/>
  <c r="GC91" i="15"/>
  <c r="GC111" i="15"/>
  <c r="GC92" i="15"/>
  <c r="GC98" i="15"/>
  <c r="GC61" i="15"/>
  <c r="GC73" i="15"/>
  <c r="GC70" i="15"/>
  <c r="GC77" i="15"/>
  <c r="GC80" i="15"/>
  <c r="GC82" i="15"/>
  <c r="GC86" i="15"/>
  <c r="GC60" i="15"/>
  <c r="GC64" i="15"/>
  <c r="GC71" i="15"/>
  <c r="GC74" i="15"/>
  <c r="GC83" i="15"/>
  <c r="GC87" i="15"/>
  <c r="GC62" i="15"/>
  <c r="GC65" i="15"/>
  <c r="GC67" i="15"/>
  <c r="GC105" i="15"/>
  <c r="GC75" i="15"/>
  <c r="GC78" i="15"/>
  <c r="GC84" i="15"/>
  <c r="GC72" i="15"/>
  <c r="GC85" i="15"/>
  <c r="GC81" i="15"/>
  <c r="GC63" i="15"/>
  <c r="GC76" i="15"/>
  <c r="GC66" i="15"/>
  <c r="GC79" i="15"/>
  <c r="GC69" i="15"/>
  <c r="GC24" i="15"/>
  <c r="GC38" i="15"/>
  <c r="GC32" i="15"/>
  <c r="GC36" i="15"/>
  <c r="GC41" i="15"/>
  <c r="GC89" i="15"/>
  <c r="GC68" i="15"/>
  <c r="GC51" i="15"/>
  <c r="GC55" i="15"/>
  <c r="GC58" i="15"/>
  <c r="GC20" i="15"/>
  <c r="GC25" i="15"/>
  <c r="GC26" i="15"/>
  <c r="GC28" i="15"/>
  <c r="GC33" i="15"/>
  <c r="GC37" i="15"/>
  <c r="GC42" i="15"/>
  <c r="GC45" i="15"/>
  <c r="GC48" i="15"/>
  <c r="GC56" i="15"/>
  <c r="GC59" i="15"/>
  <c r="GC22" i="15"/>
  <c r="GC52" i="15"/>
  <c r="GC27" i="15"/>
  <c r="GC29" i="15"/>
  <c r="GC34" i="15"/>
  <c r="GC39" i="15"/>
  <c r="GC43" i="15"/>
  <c r="GC46" i="15"/>
  <c r="GC49" i="15"/>
  <c r="GC53" i="15"/>
  <c r="GC57" i="15"/>
  <c r="GC23" i="15"/>
  <c r="GC31" i="15"/>
  <c r="GC94" i="15"/>
  <c r="GC30" i="15"/>
  <c r="GC35" i="15"/>
  <c r="GC40" i="15"/>
  <c r="GC44" i="15"/>
  <c r="GC47" i="15"/>
  <c r="GC50" i="15"/>
  <c r="GC54" i="15"/>
  <c r="EQ88" i="15"/>
  <c r="EQ61" i="15"/>
  <c r="EQ20" i="15"/>
  <c r="EM88" i="15"/>
  <c r="EM59" i="15"/>
  <c r="EM63" i="15"/>
  <c r="EM66" i="15"/>
  <c r="EM69" i="15"/>
  <c r="EM67" i="15"/>
  <c r="EM61" i="15"/>
  <c r="EM73" i="15"/>
  <c r="EM70" i="15"/>
  <c r="EM65" i="15"/>
  <c r="EM60" i="15"/>
  <c r="EM64" i="15"/>
  <c r="EM71" i="15"/>
  <c r="EM62" i="15"/>
  <c r="EM20" i="15"/>
  <c r="FO100" i="15"/>
  <c r="FO93" i="15"/>
  <c r="FO102" i="15"/>
  <c r="FO109" i="15"/>
  <c r="FO91" i="15"/>
  <c r="FO97" i="15"/>
  <c r="FO98" i="15"/>
  <c r="FO104" i="15"/>
  <c r="FO110" i="15"/>
  <c r="FO92" i="15"/>
  <c r="FO112" i="15"/>
  <c r="FO106" i="15"/>
  <c r="FO107" i="15"/>
  <c r="FO88" i="15"/>
  <c r="FO96" i="15"/>
  <c r="FO99" i="15"/>
  <c r="FO111" i="15"/>
  <c r="FO101" i="15"/>
  <c r="FO103" i="15"/>
  <c r="FO63" i="15"/>
  <c r="FO66" i="15"/>
  <c r="FO69" i="15"/>
  <c r="FO72" i="15"/>
  <c r="FO76" i="15"/>
  <c r="FO79" i="15"/>
  <c r="FO81" i="15"/>
  <c r="FO85" i="15"/>
  <c r="FO61" i="15"/>
  <c r="FO73" i="15"/>
  <c r="FO70" i="15"/>
  <c r="FO77" i="15"/>
  <c r="FO80" i="15"/>
  <c r="FO82" i="15"/>
  <c r="FO86" i="15"/>
  <c r="FO60" i="15"/>
  <c r="FO64" i="15"/>
  <c r="FO71" i="15"/>
  <c r="FO74" i="15"/>
  <c r="FO83" i="15"/>
  <c r="FO87" i="15"/>
  <c r="FO67" i="15"/>
  <c r="FO65" i="15"/>
  <c r="FO105" i="15"/>
  <c r="FO84" i="15"/>
  <c r="FO62" i="15"/>
  <c r="FO75" i="15"/>
  <c r="FO78" i="15"/>
  <c r="FO24" i="15"/>
  <c r="FO38" i="15"/>
  <c r="FO32" i="15"/>
  <c r="FO36" i="15"/>
  <c r="FO41" i="15"/>
  <c r="FO89" i="15"/>
  <c r="FO68" i="15"/>
  <c r="FO51" i="15"/>
  <c r="FO55" i="15"/>
  <c r="FO58" i="15"/>
  <c r="FO20" i="15"/>
  <c r="FO25" i="15"/>
  <c r="FO26" i="15"/>
  <c r="FO28" i="15"/>
  <c r="FO33" i="15"/>
  <c r="FO37" i="15"/>
  <c r="FO42" i="15"/>
  <c r="FO45" i="15"/>
  <c r="FO48" i="15"/>
  <c r="FO56" i="15"/>
  <c r="FO59" i="15"/>
  <c r="FO22" i="15"/>
  <c r="FO52" i="15"/>
  <c r="FO27" i="15"/>
  <c r="FO29" i="15"/>
  <c r="FO34" i="15"/>
  <c r="FO39" i="15"/>
  <c r="FO43" i="15"/>
  <c r="FO46" i="15"/>
  <c r="FO49" i="15"/>
  <c r="FO53" i="15"/>
  <c r="FO57" i="15"/>
  <c r="FO23" i="15"/>
  <c r="FO31" i="15"/>
  <c r="FO94" i="15"/>
  <c r="FO30" i="15"/>
  <c r="FO35" i="15"/>
  <c r="FO40" i="15"/>
  <c r="FO44" i="15"/>
  <c r="FO47" i="15"/>
  <c r="FO50" i="15"/>
  <c r="FO54" i="15"/>
  <c r="FW91" i="15"/>
  <c r="FW97" i="15"/>
  <c r="FW98" i="15"/>
  <c r="FW104" i="15"/>
  <c r="FW110" i="15"/>
  <c r="FW92" i="15"/>
  <c r="FW103" i="15"/>
  <c r="FW106" i="15"/>
  <c r="FW88" i="15"/>
  <c r="FW99" i="15"/>
  <c r="FW107" i="15"/>
  <c r="FW112" i="15"/>
  <c r="FW109" i="15"/>
  <c r="FW100" i="15"/>
  <c r="FW111" i="15"/>
  <c r="FW93" i="15"/>
  <c r="FW101" i="15"/>
  <c r="FW96" i="15"/>
  <c r="FW102" i="15"/>
  <c r="FW63" i="15"/>
  <c r="FW66" i="15"/>
  <c r="FW69" i="15"/>
  <c r="FW72" i="15"/>
  <c r="FW76" i="15"/>
  <c r="FW79" i="15"/>
  <c r="FW81" i="15"/>
  <c r="FW85" i="15"/>
  <c r="FW61" i="15"/>
  <c r="FW73" i="15"/>
  <c r="FW70" i="15"/>
  <c r="FW77" i="15"/>
  <c r="FW80" i="15"/>
  <c r="FW82" i="15"/>
  <c r="FW86" i="15"/>
  <c r="FW60" i="15"/>
  <c r="FW64" i="15"/>
  <c r="FW71" i="15"/>
  <c r="FW74" i="15"/>
  <c r="FW83" i="15"/>
  <c r="FW87" i="15"/>
  <c r="FW65" i="15"/>
  <c r="FW78" i="15"/>
  <c r="FW75" i="15"/>
  <c r="FW67" i="15"/>
  <c r="FW105" i="15"/>
  <c r="FW84" i="15"/>
  <c r="FW62" i="15"/>
  <c r="FW22" i="15"/>
  <c r="FW52" i="15"/>
  <c r="FW27" i="15"/>
  <c r="FW23" i="15"/>
  <c r="FW31" i="15"/>
  <c r="FW20" i="15"/>
  <c r="FW26" i="15"/>
  <c r="FW29" i="15"/>
  <c r="FW34" i="15"/>
  <c r="FW39" i="15"/>
  <c r="FW43" i="15"/>
  <c r="FW46" i="15"/>
  <c r="FW49" i="15"/>
  <c r="FW53" i="15"/>
  <c r="FW57" i="15"/>
  <c r="FW24" i="15"/>
  <c r="FW94" i="15"/>
  <c r="FW30" i="15"/>
  <c r="FW35" i="15"/>
  <c r="FW40" i="15"/>
  <c r="FW44" i="15"/>
  <c r="FW47" i="15"/>
  <c r="FW50" i="15"/>
  <c r="FW54" i="15"/>
  <c r="FW25" i="15"/>
  <c r="FW38" i="15"/>
  <c r="FW32" i="15"/>
  <c r="FW36" i="15"/>
  <c r="FW41" i="15"/>
  <c r="FW89" i="15"/>
  <c r="FW68" i="15"/>
  <c r="FW51" i="15"/>
  <c r="FW55" i="15"/>
  <c r="FW58" i="15"/>
  <c r="FW28" i="15"/>
  <c r="FW33" i="15"/>
  <c r="FW37" i="15"/>
  <c r="FW42" i="15"/>
  <c r="FW45" i="15"/>
  <c r="FW48" i="15"/>
  <c r="FW56" i="15"/>
  <c r="FW59" i="15"/>
  <c r="FC88" i="15"/>
  <c r="FC92" i="15"/>
  <c r="FC96" i="15"/>
  <c r="FC112" i="15"/>
  <c r="FC99" i="15"/>
  <c r="FC106" i="15"/>
  <c r="FC111" i="15"/>
  <c r="FC103" i="15"/>
  <c r="FC101" i="15"/>
  <c r="FC107" i="15"/>
  <c r="FC100" i="15"/>
  <c r="FC93" i="15"/>
  <c r="FC102" i="15"/>
  <c r="FC109" i="15"/>
  <c r="FC97" i="15"/>
  <c r="FC98" i="15"/>
  <c r="FC91" i="15"/>
  <c r="FC104" i="15"/>
  <c r="FC110" i="15"/>
  <c r="FC62" i="15"/>
  <c r="FC63" i="15"/>
  <c r="FC61" i="15"/>
  <c r="FC60" i="15"/>
  <c r="FC73" i="15"/>
  <c r="FC70" i="15"/>
  <c r="FC77" i="15"/>
  <c r="FC80" i="15"/>
  <c r="FC82" i="15"/>
  <c r="FC86" i="15"/>
  <c r="FC66" i="15"/>
  <c r="FC72" i="15"/>
  <c r="FC79" i="15"/>
  <c r="FC85" i="15"/>
  <c r="FC64" i="15"/>
  <c r="FC71" i="15"/>
  <c r="FC74" i="15"/>
  <c r="FC83" i="15"/>
  <c r="FC87" i="15"/>
  <c r="FC65" i="15"/>
  <c r="FC67" i="15"/>
  <c r="FC105" i="15"/>
  <c r="FC75" i="15"/>
  <c r="FC78" i="15"/>
  <c r="FC84" i="15"/>
  <c r="FC69" i="15"/>
  <c r="FC76" i="15"/>
  <c r="FC81" i="15"/>
  <c r="FC24" i="15"/>
  <c r="FC38" i="15"/>
  <c r="FC32" i="15"/>
  <c r="FC36" i="15"/>
  <c r="FC41" i="15"/>
  <c r="FC89" i="15"/>
  <c r="FC68" i="15"/>
  <c r="FC51" i="15"/>
  <c r="FC55" i="15"/>
  <c r="FC20" i="15"/>
  <c r="FC25" i="15"/>
  <c r="FC26" i="15"/>
  <c r="FC28" i="15"/>
  <c r="FC33" i="15"/>
  <c r="FC37" i="15"/>
  <c r="FC42" i="15"/>
  <c r="FC45" i="15"/>
  <c r="FC48" i="15"/>
  <c r="FC52" i="15"/>
  <c r="FC29" i="15"/>
  <c r="FC39" i="15"/>
  <c r="FC46" i="15"/>
  <c r="FC53" i="15"/>
  <c r="FC31" i="15"/>
  <c r="FC30" i="15"/>
  <c r="FC40" i="15"/>
  <c r="FC47" i="15"/>
  <c r="FC54" i="15"/>
  <c r="FC58" i="15"/>
  <c r="FC22" i="15"/>
  <c r="FC27" i="15"/>
  <c r="FC34" i="15"/>
  <c r="FC43" i="15"/>
  <c r="FC49" i="15"/>
  <c r="FC56" i="15"/>
  <c r="FC59" i="15"/>
  <c r="FC23" i="15"/>
  <c r="FC94" i="15"/>
  <c r="FC35" i="15"/>
  <c r="FC44" i="15"/>
  <c r="FC50" i="15"/>
  <c r="FC57" i="15"/>
  <c r="FQ88" i="15"/>
  <c r="FQ92" i="15"/>
  <c r="FQ96" i="15"/>
  <c r="FQ112" i="15"/>
  <c r="FQ99" i="15"/>
  <c r="FQ106" i="15"/>
  <c r="FQ111" i="15"/>
  <c r="FQ103" i="15"/>
  <c r="FQ101" i="15"/>
  <c r="FQ107" i="15"/>
  <c r="FQ93" i="15"/>
  <c r="FQ109" i="15"/>
  <c r="FQ98" i="15"/>
  <c r="FQ110" i="15"/>
  <c r="FQ100" i="15"/>
  <c r="FQ102" i="15"/>
  <c r="FQ97" i="15"/>
  <c r="FQ104" i="15"/>
  <c r="FQ91" i="15"/>
  <c r="FQ62" i="15"/>
  <c r="FQ65" i="15"/>
  <c r="FQ67" i="15"/>
  <c r="FQ105" i="15"/>
  <c r="FQ75" i="15"/>
  <c r="FQ78" i="15"/>
  <c r="FQ84" i="15"/>
  <c r="FQ63" i="15"/>
  <c r="FQ66" i="15"/>
  <c r="FQ69" i="15"/>
  <c r="FQ72" i="15"/>
  <c r="FQ76" i="15"/>
  <c r="FQ79" i="15"/>
  <c r="FQ81" i="15"/>
  <c r="FQ85" i="15"/>
  <c r="FQ61" i="15"/>
  <c r="FQ73" i="15"/>
  <c r="FQ70" i="15"/>
  <c r="FQ77" i="15"/>
  <c r="FQ80" i="15"/>
  <c r="FQ82" i="15"/>
  <c r="FQ86" i="15"/>
  <c r="FQ71" i="15"/>
  <c r="FQ83" i="15"/>
  <c r="FQ60" i="15"/>
  <c r="FQ74" i="15"/>
  <c r="FQ87" i="15"/>
  <c r="FQ64" i="15"/>
  <c r="FQ22" i="15"/>
  <c r="FQ52" i="15"/>
  <c r="FQ27" i="15"/>
  <c r="FQ29" i="15"/>
  <c r="FQ34" i="15"/>
  <c r="FQ39" i="15"/>
  <c r="FQ43" i="15"/>
  <c r="FQ46" i="15"/>
  <c r="FQ49" i="15"/>
  <c r="FQ53" i="15"/>
  <c r="FQ57" i="15"/>
  <c r="FQ23" i="15"/>
  <c r="FQ31" i="15"/>
  <c r="FQ94" i="15"/>
  <c r="FQ30" i="15"/>
  <c r="FQ35" i="15"/>
  <c r="FQ40" i="15"/>
  <c r="FQ44" i="15"/>
  <c r="FQ47" i="15"/>
  <c r="FQ50" i="15"/>
  <c r="FQ54" i="15"/>
  <c r="FQ24" i="15"/>
  <c r="FQ38" i="15"/>
  <c r="FQ32" i="15"/>
  <c r="FQ36" i="15"/>
  <c r="FQ41" i="15"/>
  <c r="FQ89" i="15"/>
  <c r="FQ68" i="15"/>
  <c r="FQ51" i="15"/>
  <c r="FQ55" i="15"/>
  <c r="FQ58" i="15"/>
  <c r="FQ20" i="15"/>
  <c r="FQ25" i="15"/>
  <c r="FQ26" i="15"/>
  <c r="FQ28" i="15"/>
  <c r="FQ33" i="15"/>
  <c r="FQ37" i="15"/>
  <c r="FQ42" i="15"/>
  <c r="FQ45" i="15"/>
  <c r="FQ48" i="15"/>
  <c r="FQ56" i="15"/>
  <c r="FQ59" i="15"/>
  <c r="EY88" i="15"/>
  <c r="EY92" i="15"/>
  <c r="EY96" i="15"/>
  <c r="EY112" i="15"/>
  <c r="EY99" i="15"/>
  <c r="EY106" i="15"/>
  <c r="EY111" i="15"/>
  <c r="EY103" i="15"/>
  <c r="EY101" i="15"/>
  <c r="EY107" i="15"/>
  <c r="EY100" i="15"/>
  <c r="EY93" i="15"/>
  <c r="EY102" i="15"/>
  <c r="EY109" i="15"/>
  <c r="EY110" i="15"/>
  <c r="EY97" i="15"/>
  <c r="EY104" i="15"/>
  <c r="EY98" i="15"/>
  <c r="EY91" i="15"/>
  <c r="EY62" i="15"/>
  <c r="EY65" i="15"/>
  <c r="EY67" i="15"/>
  <c r="EY105" i="15"/>
  <c r="EY75" i="15"/>
  <c r="EY78" i="15"/>
  <c r="EY84" i="15"/>
  <c r="EY64" i="15"/>
  <c r="EY74" i="15"/>
  <c r="EY83" i="15"/>
  <c r="EY63" i="15"/>
  <c r="EY66" i="15"/>
  <c r="EY69" i="15"/>
  <c r="EY72" i="15"/>
  <c r="EY76" i="15"/>
  <c r="EY79" i="15"/>
  <c r="EY81" i="15"/>
  <c r="EY85" i="15"/>
  <c r="EY87" i="15"/>
  <c r="EY61" i="15"/>
  <c r="EY73" i="15"/>
  <c r="EY70" i="15"/>
  <c r="EY77" i="15"/>
  <c r="EY80" i="15"/>
  <c r="EY82" i="15"/>
  <c r="EY86" i="15"/>
  <c r="EY60" i="15"/>
  <c r="EY71" i="15"/>
  <c r="EY23" i="15"/>
  <c r="EY31" i="15"/>
  <c r="EY94" i="15"/>
  <c r="EY30" i="15"/>
  <c r="EY35" i="15"/>
  <c r="EY40" i="15"/>
  <c r="EY44" i="15"/>
  <c r="EY47" i="15"/>
  <c r="EY54" i="15"/>
  <c r="EY24" i="15"/>
  <c r="EY38" i="15"/>
  <c r="EY32" i="15"/>
  <c r="EY36" i="15"/>
  <c r="EY41" i="15"/>
  <c r="EY89" i="15"/>
  <c r="EY68" i="15"/>
  <c r="EY51" i="15"/>
  <c r="EY55" i="15"/>
  <c r="EY58" i="15"/>
  <c r="EY20" i="15"/>
  <c r="EY25" i="15"/>
  <c r="EY26" i="15"/>
  <c r="EY28" i="15"/>
  <c r="EY33" i="15"/>
  <c r="EY37" i="15"/>
  <c r="EY42" i="15"/>
  <c r="EY45" i="15"/>
  <c r="EY48" i="15"/>
  <c r="EY56" i="15"/>
  <c r="EY59" i="15"/>
  <c r="EY22" i="15"/>
  <c r="EY52" i="15"/>
  <c r="EY27" i="15"/>
  <c r="EY29" i="15"/>
  <c r="EY34" i="15"/>
  <c r="EY39" i="15"/>
  <c r="EY43" i="15"/>
  <c r="EY46" i="15"/>
  <c r="EY49" i="15"/>
  <c r="EY53" i="15"/>
  <c r="EY57" i="15"/>
  <c r="EY50" i="15"/>
  <c r="FA100" i="15"/>
  <c r="FA93" i="15"/>
  <c r="FA102" i="15"/>
  <c r="FA109" i="15"/>
  <c r="FA91" i="15"/>
  <c r="FA97" i="15"/>
  <c r="FA98" i="15"/>
  <c r="FA104" i="15"/>
  <c r="FA110" i="15"/>
  <c r="FA88" i="15"/>
  <c r="FA92" i="15"/>
  <c r="FA96" i="15"/>
  <c r="FA112" i="15"/>
  <c r="FA99" i="15"/>
  <c r="FA106" i="15"/>
  <c r="FA111" i="15"/>
  <c r="FA101" i="15"/>
  <c r="FA107" i="15"/>
  <c r="FA103" i="15"/>
  <c r="FA60" i="15"/>
  <c r="FA64" i="15"/>
  <c r="FA71" i="15"/>
  <c r="FA74" i="15"/>
  <c r="FA83" i="15"/>
  <c r="FA87" i="15"/>
  <c r="FA73" i="15"/>
  <c r="FA77" i="15"/>
  <c r="FA82" i="15"/>
  <c r="FA62" i="15"/>
  <c r="FA65" i="15"/>
  <c r="FA67" i="15"/>
  <c r="FA105" i="15"/>
  <c r="FA75" i="15"/>
  <c r="FA78" i="15"/>
  <c r="FA84" i="15"/>
  <c r="FA61" i="15"/>
  <c r="FA86" i="15"/>
  <c r="FA63" i="15"/>
  <c r="FA66" i="15"/>
  <c r="FA69" i="15"/>
  <c r="FA72" i="15"/>
  <c r="FA76" i="15"/>
  <c r="FA79" i="15"/>
  <c r="FA81" i="15"/>
  <c r="FA85" i="15"/>
  <c r="FA70" i="15"/>
  <c r="FA80" i="15"/>
  <c r="FA20" i="15"/>
  <c r="FA25" i="15"/>
  <c r="FA26" i="15"/>
  <c r="FA28" i="15"/>
  <c r="FA33" i="15"/>
  <c r="FA37" i="15"/>
  <c r="FA42" i="15"/>
  <c r="FA45" i="15"/>
  <c r="FA48" i="15"/>
  <c r="FA59" i="15"/>
  <c r="FA22" i="15"/>
  <c r="FA52" i="15"/>
  <c r="FA27" i="15"/>
  <c r="FA29" i="15"/>
  <c r="FA34" i="15"/>
  <c r="FA39" i="15"/>
  <c r="FA43" i="15"/>
  <c r="FA46" i="15"/>
  <c r="FA49" i="15"/>
  <c r="FA53" i="15"/>
  <c r="FA57" i="15"/>
  <c r="FA23" i="15"/>
  <c r="FA31" i="15"/>
  <c r="FA94" i="15"/>
  <c r="FA30" i="15"/>
  <c r="FA35" i="15"/>
  <c r="FA40" i="15"/>
  <c r="FA44" i="15"/>
  <c r="FA47" i="15"/>
  <c r="FA50" i="15"/>
  <c r="FA54" i="15"/>
  <c r="FA24" i="15"/>
  <c r="FA38" i="15"/>
  <c r="FA32" i="15"/>
  <c r="FA36" i="15"/>
  <c r="FA41" i="15"/>
  <c r="FA89" i="15"/>
  <c r="FA68" i="15"/>
  <c r="FA51" i="15"/>
  <c r="FA55" i="15"/>
  <c r="FA58" i="15"/>
  <c r="FA56" i="15"/>
  <c r="EK88" i="15"/>
  <c r="EK61" i="15"/>
  <c r="EK73" i="15"/>
  <c r="EK70" i="15"/>
  <c r="EK66" i="15"/>
  <c r="EK60" i="15"/>
  <c r="EK64" i="15"/>
  <c r="EK71" i="15"/>
  <c r="EK69" i="15"/>
  <c r="EK62" i="15"/>
  <c r="EK65" i="15"/>
  <c r="EK67" i="15"/>
  <c r="EK63" i="15"/>
  <c r="EK20" i="15"/>
  <c r="GA91" i="15"/>
  <c r="GA97" i="15"/>
  <c r="GA98" i="15"/>
  <c r="GA104" i="15"/>
  <c r="GA110" i="15"/>
  <c r="GA88" i="15"/>
  <c r="GA99" i="15"/>
  <c r="GA107" i="15"/>
  <c r="GA93" i="15"/>
  <c r="GA112" i="15"/>
  <c r="GA101" i="15"/>
  <c r="GA109" i="15"/>
  <c r="GA100" i="15"/>
  <c r="GA111" i="15"/>
  <c r="GA92" i="15"/>
  <c r="GA96" i="15"/>
  <c r="GA102" i="15"/>
  <c r="GA106" i="15"/>
  <c r="GA103" i="15"/>
  <c r="GA60" i="15"/>
  <c r="GA64" i="15"/>
  <c r="GA71" i="15"/>
  <c r="GA74" i="15"/>
  <c r="GA83" i="15"/>
  <c r="GA87" i="15"/>
  <c r="GA62" i="15"/>
  <c r="GA65" i="15"/>
  <c r="GA67" i="15"/>
  <c r="GA105" i="15"/>
  <c r="GA75" i="15"/>
  <c r="GA78" i="15"/>
  <c r="GA84" i="15"/>
  <c r="GA63" i="15"/>
  <c r="GA66" i="15"/>
  <c r="GA69" i="15"/>
  <c r="GA72" i="15"/>
  <c r="GA76" i="15"/>
  <c r="GA79" i="15"/>
  <c r="GA81" i="15"/>
  <c r="GA85" i="15"/>
  <c r="GA70" i="15"/>
  <c r="GA82" i="15"/>
  <c r="GA80" i="15"/>
  <c r="GA61" i="15"/>
  <c r="GA86" i="15"/>
  <c r="GA77" i="15"/>
  <c r="GA73" i="15"/>
  <c r="GA22" i="15"/>
  <c r="GA52" i="15"/>
  <c r="GA27" i="15"/>
  <c r="GA29" i="15"/>
  <c r="GA34" i="15"/>
  <c r="GA39" i="15"/>
  <c r="GA43" i="15"/>
  <c r="GA46" i="15"/>
  <c r="GA49" i="15"/>
  <c r="GA53" i="15"/>
  <c r="GA57" i="15"/>
  <c r="GA23" i="15"/>
  <c r="GA31" i="15"/>
  <c r="GA94" i="15"/>
  <c r="GA30" i="15"/>
  <c r="GA35" i="15"/>
  <c r="GA40" i="15"/>
  <c r="GA44" i="15"/>
  <c r="GA47" i="15"/>
  <c r="GA50" i="15"/>
  <c r="GA54" i="15"/>
  <c r="GA24" i="15"/>
  <c r="GA38" i="15"/>
  <c r="GA32" i="15"/>
  <c r="GA36" i="15"/>
  <c r="GA41" i="15"/>
  <c r="GA89" i="15"/>
  <c r="GA68" i="15"/>
  <c r="GA51" i="15"/>
  <c r="GA55" i="15"/>
  <c r="GA58" i="15"/>
  <c r="GA20" i="15"/>
  <c r="GA25" i="15"/>
  <c r="GA26" i="15"/>
  <c r="GA28" i="15"/>
  <c r="GA33" i="15"/>
  <c r="GA37" i="15"/>
  <c r="GA42" i="15"/>
  <c r="GA45" i="15"/>
  <c r="GA48" i="15"/>
  <c r="GA56" i="15"/>
  <c r="GA59" i="15"/>
  <c r="FY103" i="15"/>
  <c r="FY101" i="15"/>
  <c r="FY107" i="15"/>
  <c r="FY92" i="15"/>
  <c r="FY98" i="15"/>
  <c r="FY106" i="15"/>
  <c r="FY88" i="15"/>
  <c r="FY93" i="15"/>
  <c r="FY97" i="15"/>
  <c r="FY99" i="15"/>
  <c r="FY109" i="15"/>
  <c r="FY102" i="15"/>
  <c r="FY96" i="15"/>
  <c r="FY104" i="15"/>
  <c r="FY100" i="15"/>
  <c r="FY112" i="15"/>
  <c r="FY110" i="15"/>
  <c r="FY91" i="15"/>
  <c r="FY111" i="15"/>
  <c r="FY62" i="15"/>
  <c r="FY65" i="15"/>
  <c r="FY67" i="15"/>
  <c r="FY105" i="15"/>
  <c r="FY75" i="15"/>
  <c r="FY78" i="15"/>
  <c r="FY84" i="15"/>
  <c r="FY63" i="15"/>
  <c r="FY66" i="15"/>
  <c r="FY69" i="15"/>
  <c r="FY72" i="15"/>
  <c r="FY76" i="15"/>
  <c r="FY79" i="15"/>
  <c r="FY81" i="15"/>
  <c r="FY85" i="15"/>
  <c r="FY61" i="15"/>
  <c r="FY73" i="15"/>
  <c r="FY70" i="15"/>
  <c r="FY77" i="15"/>
  <c r="FY80" i="15"/>
  <c r="FY82" i="15"/>
  <c r="FY86" i="15"/>
  <c r="FY71" i="15"/>
  <c r="FY83" i="15"/>
  <c r="FY60" i="15"/>
  <c r="FY74" i="15"/>
  <c r="FY87" i="15"/>
  <c r="FY64" i="15"/>
  <c r="FY24" i="15"/>
  <c r="FY38" i="15"/>
  <c r="FY32" i="15"/>
  <c r="FY36" i="15"/>
  <c r="FY41" i="15"/>
  <c r="FY89" i="15"/>
  <c r="FY68" i="15"/>
  <c r="FY51" i="15"/>
  <c r="FY55" i="15"/>
  <c r="FY58" i="15"/>
  <c r="FY20" i="15"/>
  <c r="FY25" i="15"/>
  <c r="FY26" i="15"/>
  <c r="FY28" i="15"/>
  <c r="FY33" i="15"/>
  <c r="FY37" i="15"/>
  <c r="FY42" i="15"/>
  <c r="FY45" i="15"/>
  <c r="FY48" i="15"/>
  <c r="FY56" i="15"/>
  <c r="FY59" i="15"/>
  <c r="FY22" i="15"/>
  <c r="FY52" i="15"/>
  <c r="FY27" i="15"/>
  <c r="FY29" i="15"/>
  <c r="FY34" i="15"/>
  <c r="FY39" i="15"/>
  <c r="FY43" i="15"/>
  <c r="FY46" i="15"/>
  <c r="FY49" i="15"/>
  <c r="FY53" i="15"/>
  <c r="FY57" i="15"/>
  <c r="FY23" i="15"/>
  <c r="FY31" i="15"/>
  <c r="FY94" i="15"/>
  <c r="FY30" i="15"/>
  <c r="FY35" i="15"/>
  <c r="FY40" i="15"/>
  <c r="FY44" i="15"/>
  <c r="FY47" i="15"/>
  <c r="FY50" i="15"/>
  <c r="FY54" i="15"/>
  <c r="GG103" i="15"/>
  <c r="GG101" i="15"/>
  <c r="GG107" i="15"/>
  <c r="GG100" i="15"/>
  <c r="GG112" i="15"/>
  <c r="GG102" i="15"/>
  <c r="GG110" i="15"/>
  <c r="GG91" i="15"/>
  <c r="GG96" i="15"/>
  <c r="GG104" i="15"/>
  <c r="GG111" i="15"/>
  <c r="GG106" i="15"/>
  <c r="GG88" i="15"/>
  <c r="GG97" i="15"/>
  <c r="GG109" i="15"/>
  <c r="GG92" i="15"/>
  <c r="GG98" i="15"/>
  <c r="GG99" i="15"/>
  <c r="GG93" i="15"/>
  <c r="GG62" i="15"/>
  <c r="GG65" i="15"/>
  <c r="GG67" i="15"/>
  <c r="GG105" i="15"/>
  <c r="GG75" i="15"/>
  <c r="GG78" i="15"/>
  <c r="GG84" i="15"/>
  <c r="GG63" i="15"/>
  <c r="GG66" i="15"/>
  <c r="GG69" i="15"/>
  <c r="GG72" i="15"/>
  <c r="GG76" i="15"/>
  <c r="GG79" i="15"/>
  <c r="GG81" i="15"/>
  <c r="GG85" i="15"/>
  <c r="GG61" i="15"/>
  <c r="GG73" i="15"/>
  <c r="GG70" i="15"/>
  <c r="GG77" i="15"/>
  <c r="GG80" i="15"/>
  <c r="GG82" i="15"/>
  <c r="GG86" i="15"/>
  <c r="GG64" i="15"/>
  <c r="GG74" i="15"/>
  <c r="GG71" i="15"/>
  <c r="GG83" i="15"/>
  <c r="GG60" i="15"/>
  <c r="GG87" i="15"/>
  <c r="GG24" i="15"/>
  <c r="GG38" i="15"/>
  <c r="GG32" i="15"/>
  <c r="GG36" i="15"/>
  <c r="GG41" i="15"/>
  <c r="GG89" i="15"/>
  <c r="GG68" i="15"/>
  <c r="GG51" i="15"/>
  <c r="GG55" i="15"/>
  <c r="GG58" i="15"/>
  <c r="GG20" i="15"/>
  <c r="GG25" i="15"/>
  <c r="GG26" i="15"/>
  <c r="GG28" i="15"/>
  <c r="GG33" i="15"/>
  <c r="GG37" i="15"/>
  <c r="GG42" i="15"/>
  <c r="GG45" i="15"/>
  <c r="GG48" i="15"/>
  <c r="GG56" i="15"/>
  <c r="GG59" i="15"/>
  <c r="GG22" i="15"/>
  <c r="GG52" i="15"/>
  <c r="GG27" i="15"/>
  <c r="GG29" i="15"/>
  <c r="GG34" i="15"/>
  <c r="GG39" i="15"/>
  <c r="GG43" i="15"/>
  <c r="GG46" i="15"/>
  <c r="GG49" i="15"/>
  <c r="GG53" i="15"/>
  <c r="GG57" i="15"/>
  <c r="GG23" i="15"/>
  <c r="GG31" i="15"/>
  <c r="GG94" i="15"/>
  <c r="GG30" i="15"/>
  <c r="GG35" i="15"/>
  <c r="GG40" i="15"/>
  <c r="GG44" i="15"/>
  <c r="GG47" i="15"/>
  <c r="GG50" i="15"/>
  <c r="GG54" i="15"/>
  <c r="FE100" i="15"/>
  <c r="FE93" i="15"/>
  <c r="FE102" i="15"/>
  <c r="FE109" i="15"/>
  <c r="FE91" i="15"/>
  <c r="FE97" i="15"/>
  <c r="FE98" i="15"/>
  <c r="FE104" i="15"/>
  <c r="FE110" i="15"/>
  <c r="FE88" i="15"/>
  <c r="FE92" i="15"/>
  <c r="FE96" i="15"/>
  <c r="FE112" i="15"/>
  <c r="FE99" i="15"/>
  <c r="FE106" i="15"/>
  <c r="FE111" i="15"/>
  <c r="FE107" i="15"/>
  <c r="FE103" i="15"/>
  <c r="FE101" i="15"/>
  <c r="FE60" i="15"/>
  <c r="FE64" i="15"/>
  <c r="FE71" i="15"/>
  <c r="FE74" i="15"/>
  <c r="FE83" i="15"/>
  <c r="FE87" i="15"/>
  <c r="FE62" i="15"/>
  <c r="FE65" i="15"/>
  <c r="FE67" i="15"/>
  <c r="FE105" i="15"/>
  <c r="FE75" i="15"/>
  <c r="FE78" i="15"/>
  <c r="FE84" i="15"/>
  <c r="FE63" i="15"/>
  <c r="FE66" i="15"/>
  <c r="FE69" i="15"/>
  <c r="FE72" i="15"/>
  <c r="FE76" i="15"/>
  <c r="FE79" i="15"/>
  <c r="FE81" i="15"/>
  <c r="FE85" i="15"/>
  <c r="FE77" i="15"/>
  <c r="FE61" i="15"/>
  <c r="FE73" i="15"/>
  <c r="FE80" i="15"/>
  <c r="FE86" i="15"/>
  <c r="FE70" i="15"/>
  <c r="FE82" i="15"/>
  <c r="FE22" i="15"/>
  <c r="FE52" i="15"/>
  <c r="FE27" i="15"/>
  <c r="FE29" i="15"/>
  <c r="FE34" i="15"/>
  <c r="FE39" i="15"/>
  <c r="FE43" i="15"/>
  <c r="FE46" i="15"/>
  <c r="FE49" i="15"/>
  <c r="FE53" i="15"/>
  <c r="FE57" i="15"/>
  <c r="FE23" i="15"/>
  <c r="FE31" i="15"/>
  <c r="FE94" i="15"/>
  <c r="FE30" i="15"/>
  <c r="FE35" i="15"/>
  <c r="FE40" i="15"/>
  <c r="FE44" i="15"/>
  <c r="FE47" i="15"/>
  <c r="FE50" i="15"/>
  <c r="FE54" i="15"/>
  <c r="FE24" i="15"/>
  <c r="FE38" i="15"/>
  <c r="FE36" i="15"/>
  <c r="FE89" i="15"/>
  <c r="FE51" i="15"/>
  <c r="FE58" i="15"/>
  <c r="FE25" i="15"/>
  <c r="FE28" i="15"/>
  <c r="FE37" i="15"/>
  <c r="FE45" i="15"/>
  <c r="FE59" i="15"/>
  <c r="FE32" i="15"/>
  <c r="FE41" i="15"/>
  <c r="FE68" i="15"/>
  <c r="FE55" i="15"/>
  <c r="FE20" i="15"/>
  <c r="FE26" i="15"/>
  <c r="FE33" i="15"/>
  <c r="FE42" i="15"/>
  <c r="FE48" i="15"/>
  <c r="FE56" i="15"/>
  <c r="GE91" i="15"/>
  <c r="GE97" i="15"/>
  <c r="GE98" i="15"/>
  <c r="GE104" i="15"/>
  <c r="GE110" i="15"/>
  <c r="GE93" i="15"/>
  <c r="GE112" i="15"/>
  <c r="GE101" i="15"/>
  <c r="GE109" i="15"/>
  <c r="GE100" i="15"/>
  <c r="GE96" i="15"/>
  <c r="GE102" i="15"/>
  <c r="GE111" i="15"/>
  <c r="GE92" i="15"/>
  <c r="GE99" i="15"/>
  <c r="GE103" i="15"/>
  <c r="GE106" i="15"/>
  <c r="GE88" i="15"/>
  <c r="GE107" i="15"/>
  <c r="GE63" i="15"/>
  <c r="GE66" i="15"/>
  <c r="GE69" i="15"/>
  <c r="GE72" i="15"/>
  <c r="GE76" i="15"/>
  <c r="GE79" i="15"/>
  <c r="GE81" i="15"/>
  <c r="GE85" i="15"/>
  <c r="GE61" i="15"/>
  <c r="GE73" i="15"/>
  <c r="GE70" i="15"/>
  <c r="GE77" i="15"/>
  <c r="GE80" i="15"/>
  <c r="GE82" i="15"/>
  <c r="GE86" i="15"/>
  <c r="GE60" i="15"/>
  <c r="GE64" i="15"/>
  <c r="GE71" i="15"/>
  <c r="GE74" i="15"/>
  <c r="GE83" i="15"/>
  <c r="GE87" i="15"/>
  <c r="GE62" i="15"/>
  <c r="GE75" i="15"/>
  <c r="GE84" i="15"/>
  <c r="GE65" i="15"/>
  <c r="GE78" i="15"/>
  <c r="GE67" i="15"/>
  <c r="GE105" i="15"/>
  <c r="GE22" i="15"/>
  <c r="GE52" i="15"/>
  <c r="GE27" i="15"/>
  <c r="GE29" i="15"/>
  <c r="GE34" i="15"/>
  <c r="GE39" i="15"/>
  <c r="GE43" i="15"/>
  <c r="GE46" i="15"/>
  <c r="GE49" i="15"/>
  <c r="GE53" i="15"/>
  <c r="GE57" i="15"/>
  <c r="GE23" i="15"/>
  <c r="GE31" i="15"/>
  <c r="GE94" i="15"/>
  <c r="GE30" i="15"/>
  <c r="GE35" i="15"/>
  <c r="GE40" i="15"/>
  <c r="GE44" i="15"/>
  <c r="GE47" i="15"/>
  <c r="GE50" i="15"/>
  <c r="GE54" i="15"/>
  <c r="GE24" i="15"/>
  <c r="GE38" i="15"/>
  <c r="GE32" i="15"/>
  <c r="GE36" i="15"/>
  <c r="GE41" i="15"/>
  <c r="GE89" i="15"/>
  <c r="GE68" i="15"/>
  <c r="GE51" i="15"/>
  <c r="GE55" i="15"/>
  <c r="GE58" i="15"/>
  <c r="GE20" i="15"/>
  <c r="GE25" i="15"/>
  <c r="GE26" i="15"/>
  <c r="GE28" i="15"/>
  <c r="GE33" i="15"/>
  <c r="GE37" i="15"/>
  <c r="GE42" i="15"/>
  <c r="GE45" i="15"/>
  <c r="GE48" i="15"/>
  <c r="GE56" i="15"/>
  <c r="GE59" i="15"/>
  <c r="ES91" i="15"/>
  <c r="ES97" i="15"/>
  <c r="ES98" i="15"/>
  <c r="ES104" i="15"/>
  <c r="ES110" i="15"/>
  <c r="ES102" i="15"/>
  <c r="ES88" i="15"/>
  <c r="ES92" i="15"/>
  <c r="ES96" i="15"/>
  <c r="ES112" i="15"/>
  <c r="ES99" i="15"/>
  <c r="ES106" i="15"/>
  <c r="ES111" i="15"/>
  <c r="ES100" i="15"/>
  <c r="ES103" i="15"/>
  <c r="ES101" i="15"/>
  <c r="ES107" i="15"/>
  <c r="ES93" i="15"/>
  <c r="ES109" i="15"/>
  <c r="ES60" i="15"/>
  <c r="ES64" i="15"/>
  <c r="ES71" i="15"/>
  <c r="ES74" i="15"/>
  <c r="ES83" i="15"/>
  <c r="ES87" i="15"/>
  <c r="ES70" i="15"/>
  <c r="ES80" i="15"/>
  <c r="ES86" i="15"/>
  <c r="ES62" i="15"/>
  <c r="ES65" i="15"/>
  <c r="ES67" i="15"/>
  <c r="ES105" i="15"/>
  <c r="ES75" i="15"/>
  <c r="ES78" i="15"/>
  <c r="ES84" i="15"/>
  <c r="ES73" i="15"/>
  <c r="ES77" i="15"/>
  <c r="ES63" i="15"/>
  <c r="ES66" i="15"/>
  <c r="ES69" i="15"/>
  <c r="ES72" i="15"/>
  <c r="ES76" i="15"/>
  <c r="ES79" i="15"/>
  <c r="ES81" i="15"/>
  <c r="ES85" i="15"/>
  <c r="ES61" i="15"/>
  <c r="ES82" i="15"/>
  <c r="ES25" i="15"/>
  <c r="ES42" i="15"/>
  <c r="ES59" i="15"/>
  <c r="ES22" i="15"/>
  <c r="ES52" i="15"/>
  <c r="ES27" i="15"/>
  <c r="ES29" i="15"/>
  <c r="ES34" i="15"/>
  <c r="ES39" i="15"/>
  <c r="ES43" i="15"/>
  <c r="ES46" i="15"/>
  <c r="ES49" i="15"/>
  <c r="ES53" i="15"/>
  <c r="ES57" i="15"/>
  <c r="ES23" i="15"/>
  <c r="ES31" i="15"/>
  <c r="ES94" i="15"/>
  <c r="ES30" i="15"/>
  <c r="ES35" i="15"/>
  <c r="ES40" i="15"/>
  <c r="ES44" i="15"/>
  <c r="ES47" i="15"/>
  <c r="ES50" i="15"/>
  <c r="ES54" i="15"/>
  <c r="ES26" i="15"/>
  <c r="ES33" i="15"/>
  <c r="ES45" i="15"/>
  <c r="ES24" i="15"/>
  <c r="ES38" i="15"/>
  <c r="ES32" i="15"/>
  <c r="ES36" i="15"/>
  <c r="ES41" i="15"/>
  <c r="ES89" i="15"/>
  <c r="ES68" i="15"/>
  <c r="ES51" i="15"/>
  <c r="ES55" i="15"/>
  <c r="ES58" i="15"/>
  <c r="ES20" i="15"/>
  <c r="ES28" i="15"/>
  <c r="ES37" i="15"/>
  <c r="ES48" i="15"/>
  <c r="ES56" i="15"/>
  <c r="FG88" i="15"/>
  <c r="FG92" i="15"/>
  <c r="FG96" i="15"/>
  <c r="FG112" i="15"/>
  <c r="FG99" i="15"/>
  <c r="FG106" i="15"/>
  <c r="FG111" i="15"/>
  <c r="FG103" i="15"/>
  <c r="FG101" i="15"/>
  <c r="FG107" i="15"/>
  <c r="FG100" i="15"/>
  <c r="FG93" i="15"/>
  <c r="FG102" i="15"/>
  <c r="FG109" i="15"/>
  <c r="FG98" i="15"/>
  <c r="FG91" i="15"/>
  <c r="FG104" i="15"/>
  <c r="FG110" i="15"/>
  <c r="FG97" i="15"/>
  <c r="FG61" i="15"/>
  <c r="FG73" i="15"/>
  <c r="FG70" i="15"/>
  <c r="FG77" i="15"/>
  <c r="FG80" i="15"/>
  <c r="FG82" i="15"/>
  <c r="FG86" i="15"/>
  <c r="FG60" i="15"/>
  <c r="FG64" i="15"/>
  <c r="FG71" i="15"/>
  <c r="FG74" i="15"/>
  <c r="FG83" i="15"/>
  <c r="FG87" i="15"/>
  <c r="FG62" i="15"/>
  <c r="FG65" i="15"/>
  <c r="FG67" i="15"/>
  <c r="FG105" i="15"/>
  <c r="FG75" i="15"/>
  <c r="FG78" i="15"/>
  <c r="FG84" i="15"/>
  <c r="FG66" i="15"/>
  <c r="FG79" i="15"/>
  <c r="FG63" i="15"/>
  <c r="FG69" i="15"/>
  <c r="FG81" i="15"/>
  <c r="FG72" i="15"/>
  <c r="FG85" i="15"/>
  <c r="FG76" i="15"/>
  <c r="FG24" i="15"/>
  <c r="FG38" i="15"/>
  <c r="FG32" i="15"/>
  <c r="FG36" i="15"/>
  <c r="FG41" i="15"/>
  <c r="FG89" i="15"/>
  <c r="FG68" i="15"/>
  <c r="FG51" i="15"/>
  <c r="FG55" i="15"/>
  <c r="FG58" i="15"/>
  <c r="FG20" i="15"/>
  <c r="FG25" i="15"/>
  <c r="FG26" i="15"/>
  <c r="FG28" i="15"/>
  <c r="FG33" i="15"/>
  <c r="FG37" i="15"/>
  <c r="FG42" i="15"/>
  <c r="FG45" i="15"/>
  <c r="FG48" i="15"/>
  <c r="FG56" i="15"/>
  <c r="FG59" i="15"/>
  <c r="FG22" i="15"/>
  <c r="FG27" i="15"/>
  <c r="FG34" i="15"/>
  <c r="FG43" i="15"/>
  <c r="FG49" i="15"/>
  <c r="FG57" i="15"/>
  <c r="FG23" i="15"/>
  <c r="FG94" i="15"/>
  <c r="FG35" i="15"/>
  <c r="FG44" i="15"/>
  <c r="FG50" i="15"/>
  <c r="FG52" i="15"/>
  <c r="FG29" i="15"/>
  <c r="FG39" i="15"/>
  <c r="FG46" i="15"/>
  <c r="FG53" i="15"/>
  <c r="FG31" i="15"/>
  <c r="FG30" i="15"/>
  <c r="FG40" i="15"/>
  <c r="FG47" i="15"/>
  <c r="FG54" i="15"/>
  <c r="FK100" i="15"/>
  <c r="FK93" i="15"/>
  <c r="FK91" i="15"/>
  <c r="FK88" i="15"/>
  <c r="FK96" i="15"/>
  <c r="FK112" i="15"/>
  <c r="FK99" i="15"/>
  <c r="FK106" i="15"/>
  <c r="FK111" i="15"/>
  <c r="FK103" i="15"/>
  <c r="FK101" i="15"/>
  <c r="FK107" i="15"/>
  <c r="FK92" i="15"/>
  <c r="FK102" i="15"/>
  <c r="FK109" i="15"/>
  <c r="FK104" i="15"/>
  <c r="FK110" i="15"/>
  <c r="FK98" i="15"/>
  <c r="FK97" i="15"/>
  <c r="FK62" i="15"/>
  <c r="FK65" i="15"/>
  <c r="FK67" i="15"/>
  <c r="FK105" i="15"/>
  <c r="FK75" i="15"/>
  <c r="FK78" i="15"/>
  <c r="FK84" i="15"/>
  <c r="FK63" i="15"/>
  <c r="FK66" i="15"/>
  <c r="FK69" i="15"/>
  <c r="FK72" i="15"/>
  <c r="FK76" i="15"/>
  <c r="FK79" i="15"/>
  <c r="FK81" i="15"/>
  <c r="FK85" i="15"/>
  <c r="FK61" i="15"/>
  <c r="FK73" i="15"/>
  <c r="FK70" i="15"/>
  <c r="FK77" i="15"/>
  <c r="FK80" i="15"/>
  <c r="FK82" i="15"/>
  <c r="FK86" i="15"/>
  <c r="FK71" i="15"/>
  <c r="FK83" i="15"/>
  <c r="FK60" i="15"/>
  <c r="FK74" i="15"/>
  <c r="FK87" i="15"/>
  <c r="FK64" i="15"/>
  <c r="FK24" i="15"/>
  <c r="FK38" i="15"/>
  <c r="FK32" i="15"/>
  <c r="FK36" i="15"/>
  <c r="FK41" i="15"/>
  <c r="FK89" i="15"/>
  <c r="FK68" i="15"/>
  <c r="FK51" i="15"/>
  <c r="FK55" i="15"/>
  <c r="FK58" i="15"/>
  <c r="FK20" i="15"/>
  <c r="FK25" i="15"/>
  <c r="FK26" i="15"/>
  <c r="FK28" i="15"/>
  <c r="FK33" i="15"/>
  <c r="FK37" i="15"/>
  <c r="FK42" i="15"/>
  <c r="FK45" i="15"/>
  <c r="FK48" i="15"/>
  <c r="FK56" i="15"/>
  <c r="FK59" i="15"/>
  <c r="FK52" i="15"/>
  <c r="FK29" i="15"/>
  <c r="FK39" i="15"/>
  <c r="FK46" i="15"/>
  <c r="FK53" i="15"/>
  <c r="FK31" i="15"/>
  <c r="FK30" i="15"/>
  <c r="FK40" i="15"/>
  <c r="FK47" i="15"/>
  <c r="FK54" i="15"/>
  <c r="FK22" i="15"/>
  <c r="FK27" i="15"/>
  <c r="FK34" i="15"/>
  <c r="FK43" i="15"/>
  <c r="FK49" i="15"/>
  <c r="FK57" i="15"/>
  <c r="FK23" i="15"/>
  <c r="FK94" i="15"/>
  <c r="FK35" i="15"/>
  <c r="FK44" i="15"/>
  <c r="FK50" i="15"/>
  <c r="EO88" i="15"/>
  <c r="EO60" i="15"/>
  <c r="EO64" i="15"/>
  <c r="EO71" i="15"/>
  <c r="EO58" i="15"/>
  <c r="EO62" i="15"/>
  <c r="EO65" i="15"/>
  <c r="EO67" i="15"/>
  <c r="EO105" i="15"/>
  <c r="EO70" i="15"/>
  <c r="EO59" i="15"/>
  <c r="EO63" i="15"/>
  <c r="EO66" i="15"/>
  <c r="EO69" i="15"/>
  <c r="EO72" i="15"/>
  <c r="EO61" i="15"/>
  <c r="EO73" i="15"/>
  <c r="EO20" i="15"/>
  <c r="EU103" i="15"/>
  <c r="EU101" i="15"/>
  <c r="EU107" i="15"/>
  <c r="EU106" i="15"/>
  <c r="EU100" i="15"/>
  <c r="EU93" i="15"/>
  <c r="EU102" i="15"/>
  <c r="EU109" i="15"/>
  <c r="EU92" i="15"/>
  <c r="EU112" i="15"/>
  <c r="EU91" i="15"/>
  <c r="EU97" i="15"/>
  <c r="EU98" i="15"/>
  <c r="EU104" i="15"/>
  <c r="EU110" i="15"/>
  <c r="EU88" i="15"/>
  <c r="EU96" i="15"/>
  <c r="EU99" i="15"/>
  <c r="EU111" i="15"/>
  <c r="EU61" i="15"/>
  <c r="EU73" i="15"/>
  <c r="EU70" i="15"/>
  <c r="EU77" i="15"/>
  <c r="EU80" i="15"/>
  <c r="EU82" i="15"/>
  <c r="EU86" i="15"/>
  <c r="EU63" i="15"/>
  <c r="EU72" i="15"/>
  <c r="EU81" i="15"/>
  <c r="EU60" i="15"/>
  <c r="EU64" i="15"/>
  <c r="EU71" i="15"/>
  <c r="EU74" i="15"/>
  <c r="EU83" i="15"/>
  <c r="EU87" i="15"/>
  <c r="EU69" i="15"/>
  <c r="EU79" i="15"/>
  <c r="EU85" i="15"/>
  <c r="EU62" i="15"/>
  <c r="EU65" i="15"/>
  <c r="EU67" i="15"/>
  <c r="EU105" i="15"/>
  <c r="EU75" i="15"/>
  <c r="EU78" i="15"/>
  <c r="EU84" i="15"/>
  <c r="EU66" i="15"/>
  <c r="EU76" i="15"/>
  <c r="EU31" i="15"/>
  <c r="EU35" i="15"/>
  <c r="EU44" i="15"/>
  <c r="EU54" i="15"/>
  <c r="EU24" i="15"/>
  <c r="EU38" i="15"/>
  <c r="EU32" i="15"/>
  <c r="EU36" i="15"/>
  <c r="EU41" i="15"/>
  <c r="EU89" i="15"/>
  <c r="EU68" i="15"/>
  <c r="EU51" i="15"/>
  <c r="EU55" i="15"/>
  <c r="EU58" i="15"/>
  <c r="EU20" i="15"/>
  <c r="EU25" i="15"/>
  <c r="EU26" i="15"/>
  <c r="EU28" i="15"/>
  <c r="EU33" i="15"/>
  <c r="EU37" i="15"/>
  <c r="EU42" i="15"/>
  <c r="EU45" i="15"/>
  <c r="EU48" i="15"/>
  <c r="EU56" i="15"/>
  <c r="EU59" i="15"/>
  <c r="EU50" i="15"/>
  <c r="EU22" i="15"/>
  <c r="EU52" i="15"/>
  <c r="EU27" i="15"/>
  <c r="EU29" i="15"/>
  <c r="EU34" i="15"/>
  <c r="EU39" i="15"/>
  <c r="EU43" i="15"/>
  <c r="EU46" i="15"/>
  <c r="EU49" i="15"/>
  <c r="EU53" i="15"/>
  <c r="EU57" i="15"/>
  <c r="EU23" i="15"/>
  <c r="EU94" i="15"/>
  <c r="EU30" i="15"/>
  <c r="EU40" i="15"/>
  <c r="EU47" i="15"/>
  <c r="FU100" i="15"/>
  <c r="FU93" i="15"/>
  <c r="FU102" i="15"/>
  <c r="FU109" i="15"/>
  <c r="FU92" i="15"/>
  <c r="FU103" i="15"/>
  <c r="FU98" i="15"/>
  <c r="FU106" i="15"/>
  <c r="FU88" i="15"/>
  <c r="FU97" i="15"/>
  <c r="FU99" i="15"/>
  <c r="FU107" i="15"/>
  <c r="FU101" i="15"/>
  <c r="FU96" i="15"/>
  <c r="FU104" i="15"/>
  <c r="FU112" i="15"/>
  <c r="FU110" i="15"/>
  <c r="FU111" i="15"/>
  <c r="FU91" i="15"/>
  <c r="FU61" i="15"/>
  <c r="FU73" i="15"/>
  <c r="FU70" i="15"/>
  <c r="FU77" i="15"/>
  <c r="FU80" i="15"/>
  <c r="FU82" i="15"/>
  <c r="FU86" i="15"/>
  <c r="FU60" i="15"/>
  <c r="FU64" i="15"/>
  <c r="FU71" i="15"/>
  <c r="FU74" i="15"/>
  <c r="FU83" i="15"/>
  <c r="FU87" i="15"/>
  <c r="FU62" i="15"/>
  <c r="FU65" i="15"/>
  <c r="FU67" i="15"/>
  <c r="FU105" i="15"/>
  <c r="FU75" i="15"/>
  <c r="FU78" i="15"/>
  <c r="FU84" i="15"/>
  <c r="FU63" i="15"/>
  <c r="FU76" i="15"/>
  <c r="FU72" i="15"/>
  <c r="FU66" i="15"/>
  <c r="FU79" i="15"/>
  <c r="FU69" i="15"/>
  <c r="FU81" i="15"/>
  <c r="FU85" i="15"/>
  <c r="FU22" i="15"/>
  <c r="FU52" i="15"/>
  <c r="FU27" i="15"/>
  <c r="FU29" i="15"/>
  <c r="FU34" i="15"/>
  <c r="FU39" i="15"/>
  <c r="FU43" i="15"/>
  <c r="FU46" i="15"/>
  <c r="FU49" i="15"/>
  <c r="FU53" i="15"/>
  <c r="FU57" i="15"/>
  <c r="FU23" i="15"/>
  <c r="FU31" i="15"/>
  <c r="FU94" i="15"/>
  <c r="FU30" i="15"/>
  <c r="FU35" i="15"/>
  <c r="FU40" i="15"/>
  <c r="FU44" i="15"/>
  <c r="FU47" i="15"/>
  <c r="FU24" i="15"/>
  <c r="FU38" i="15"/>
  <c r="FU32" i="15"/>
  <c r="FU36" i="15"/>
  <c r="FU41" i="15"/>
  <c r="FU89" i="15"/>
  <c r="FU68" i="15"/>
  <c r="FU51" i="15"/>
  <c r="FU55" i="15"/>
  <c r="FU58" i="15"/>
  <c r="FU20" i="15"/>
  <c r="FU25" i="15"/>
  <c r="FU26" i="15"/>
  <c r="FU28" i="15"/>
  <c r="FU33" i="15"/>
  <c r="FU37" i="15"/>
  <c r="FU42" i="15"/>
  <c r="FU45" i="15"/>
  <c r="FU48" i="15"/>
  <c r="FU56" i="15"/>
  <c r="FU59" i="15"/>
  <c r="FU50" i="15"/>
  <c r="FU54" i="15"/>
  <c r="FS88" i="15"/>
  <c r="FS92" i="15"/>
  <c r="FS96" i="15"/>
  <c r="FS112" i="15"/>
  <c r="FS99" i="15"/>
  <c r="FS106" i="15"/>
  <c r="FS111" i="15"/>
  <c r="FS98" i="15"/>
  <c r="FS107" i="15"/>
  <c r="FS93" i="15"/>
  <c r="FS97" i="15"/>
  <c r="FS101" i="15"/>
  <c r="FS109" i="15"/>
  <c r="FS100" i="15"/>
  <c r="FS110" i="15"/>
  <c r="FS91" i="15"/>
  <c r="FS102" i="15"/>
  <c r="FS103" i="15"/>
  <c r="FS104" i="15"/>
  <c r="FS60" i="15"/>
  <c r="FS64" i="15"/>
  <c r="FS71" i="15"/>
  <c r="FS74" i="15"/>
  <c r="FS83" i="15"/>
  <c r="FS87" i="15"/>
  <c r="FS62" i="15"/>
  <c r="FS65" i="15"/>
  <c r="FS67" i="15"/>
  <c r="FS105" i="15"/>
  <c r="FS75" i="15"/>
  <c r="FS78" i="15"/>
  <c r="FS84" i="15"/>
  <c r="FS63" i="15"/>
  <c r="FS66" i="15"/>
  <c r="FS69" i="15"/>
  <c r="FS72" i="15"/>
  <c r="FS76" i="15"/>
  <c r="FS79" i="15"/>
  <c r="FS81" i="15"/>
  <c r="FS85" i="15"/>
  <c r="FS61" i="15"/>
  <c r="FS86" i="15"/>
  <c r="FS70" i="15"/>
  <c r="FS77" i="15"/>
  <c r="FS73" i="15"/>
  <c r="FS80" i="15"/>
  <c r="FS82" i="15"/>
  <c r="FS24" i="15"/>
  <c r="FS38" i="15"/>
  <c r="FS32" i="15"/>
  <c r="FS36" i="15"/>
  <c r="FS41" i="15"/>
  <c r="FS89" i="15"/>
  <c r="FS68" i="15"/>
  <c r="FS51" i="15"/>
  <c r="FS55" i="15"/>
  <c r="FS58" i="15"/>
  <c r="FS20" i="15"/>
  <c r="FS25" i="15"/>
  <c r="FS26" i="15"/>
  <c r="FS28" i="15"/>
  <c r="FS33" i="15"/>
  <c r="FS37" i="15"/>
  <c r="FS42" i="15"/>
  <c r="FS45" i="15"/>
  <c r="FS48" i="15"/>
  <c r="FS56" i="15"/>
  <c r="FS59" i="15"/>
  <c r="FS22" i="15"/>
  <c r="FS52" i="15"/>
  <c r="FS27" i="15"/>
  <c r="FS29" i="15"/>
  <c r="FS34" i="15"/>
  <c r="FS39" i="15"/>
  <c r="FS43" i="15"/>
  <c r="FS46" i="15"/>
  <c r="FS49" i="15"/>
  <c r="FS53" i="15"/>
  <c r="FS57" i="15"/>
  <c r="FS23" i="15"/>
  <c r="FS31" i="15"/>
  <c r="FS94" i="15"/>
  <c r="FS30" i="15"/>
  <c r="FS35" i="15"/>
  <c r="FS40" i="15"/>
  <c r="FS44" i="15"/>
  <c r="FS47" i="15"/>
  <c r="FS50" i="15"/>
  <c r="FS54" i="15"/>
  <c r="FI100" i="15"/>
  <c r="FI93" i="15"/>
  <c r="FI102" i="15"/>
  <c r="FI109" i="15"/>
  <c r="FI91" i="15"/>
  <c r="FI97" i="15"/>
  <c r="FI98" i="15"/>
  <c r="FI104" i="15"/>
  <c r="FI110" i="15"/>
  <c r="FI88" i="15"/>
  <c r="FI92" i="15"/>
  <c r="FI96" i="15"/>
  <c r="FI112" i="15"/>
  <c r="FI99" i="15"/>
  <c r="FI106" i="15"/>
  <c r="FI111" i="15"/>
  <c r="FI103" i="15"/>
  <c r="FI107" i="15"/>
  <c r="FI101" i="15"/>
  <c r="FI63" i="15"/>
  <c r="FI66" i="15"/>
  <c r="FI69" i="15"/>
  <c r="FI72" i="15"/>
  <c r="FI76" i="15"/>
  <c r="FI79" i="15"/>
  <c r="FI81" i="15"/>
  <c r="FI85" i="15"/>
  <c r="FI61" i="15"/>
  <c r="FI73" i="15"/>
  <c r="FI70" i="15"/>
  <c r="FI77" i="15"/>
  <c r="FI80" i="15"/>
  <c r="FI82" i="15"/>
  <c r="FI86" i="15"/>
  <c r="FI60" i="15"/>
  <c r="FI64" i="15"/>
  <c r="FI71" i="15"/>
  <c r="FI74" i="15"/>
  <c r="FI83" i="15"/>
  <c r="FI87" i="15"/>
  <c r="FI67" i="15"/>
  <c r="FI65" i="15"/>
  <c r="FI105" i="15"/>
  <c r="FI84" i="15"/>
  <c r="FI62" i="15"/>
  <c r="FI75" i="15"/>
  <c r="FI78" i="15"/>
  <c r="FI22" i="15"/>
  <c r="FI52" i="15"/>
  <c r="FI27" i="15"/>
  <c r="FI29" i="15"/>
  <c r="FI34" i="15"/>
  <c r="FI39" i="15"/>
  <c r="FI43" i="15"/>
  <c r="FI46" i="15"/>
  <c r="FI49" i="15"/>
  <c r="FI53" i="15"/>
  <c r="FI57" i="15"/>
  <c r="FI23" i="15"/>
  <c r="FI31" i="15"/>
  <c r="FI94" i="15"/>
  <c r="FI30" i="15"/>
  <c r="FI35" i="15"/>
  <c r="FI40" i="15"/>
  <c r="FI44" i="15"/>
  <c r="FI47" i="15"/>
  <c r="FI50" i="15"/>
  <c r="FI54" i="15"/>
  <c r="FI32" i="15"/>
  <c r="FI41" i="15"/>
  <c r="FI68" i="15"/>
  <c r="FI55" i="15"/>
  <c r="FI20" i="15"/>
  <c r="FI26" i="15"/>
  <c r="FI33" i="15"/>
  <c r="FI42" i="15"/>
  <c r="FI48" i="15"/>
  <c r="FI56" i="15"/>
  <c r="FI24" i="15"/>
  <c r="FI38" i="15"/>
  <c r="FI36" i="15"/>
  <c r="FI89" i="15"/>
  <c r="FI51" i="15"/>
  <c r="FI58" i="15"/>
  <c r="FI25" i="15"/>
  <c r="FI28" i="15"/>
  <c r="FI37" i="15"/>
  <c r="FI45" i="15"/>
  <c r="FI59" i="15"/>
  <c r="FM88" i="15"/>
  <c r="FM92" i="15"/>
  <c r="FM96" i="15"/>
  <c r="FM112" i="15"/>
  <c r="FM99" i="15"/>
  <c r="FM106" i="15"/>
  <c r="FM111" i="15"/>
  <c r="FM103" i="15"/>
  <c r="FM101" i="15"/>
  <c r="FM107" i="15"/>
  <c r="FM100" i="15"/>
  <c r="FM102" i="15"/>
  <c r="FM91" i="15"/>
  <c r="FM97" i="15"/>
  <c r="FM104" i="15"/>
  <c r="FM93" i="15"/>
  <c r="FM109" i="15"/>
  <c r="FM110" i="15"/>
  <c r="FM98" i="15"/>
  <c r="FM60" i="15"/>
  <c r="FM64" i="15"/>
  <c r="FM71" i="15"/>
  <c r="FM74" i="15"/>
  <c r="FM83" i="15"/>
  <c r="FM87" i="15"/>
  <c r="FM62" i="15"/>
  <c r="FM65" i="15"/>
  <c r="FM67" i="15"/>
  <c r="FM105" i="15"/>
  <c r="FM75" i="15"/>
  <c r="FM78" i="15"/>
  <c r="FM84" i="15"/>
  <c r="FM63" i="15"/>
  <c r="FM66" i="15"/>
  <c r="FM69" i="15"/>
  <c r="FM72" i="15"/>
  <c r="FM76" i="15"/>
  <c r="FM79" i="15"/>
  <c r="FM81" i="15"/>
  <c r="FM85" i="15"/>
  <c r="FM61" i="15"/>
  <c r="FM86" i="15"/>
  <c r="FM70" i="15"/>
  <c r="FM77" i="15"/>
  <c r="FM73" i="15"/>
  <c r="FM80" i="15"/>
  <c r="FM82" i="15"/>
  <c r="FM22" i="15"/>
  <c r="FM52" i="15"/>
  <c r="FM27" i="15"/>
  <c r="FM29" i="15"/>
  <c r="FM34" i="15"/>
  <c r="FM39" i="15"/>
  <c r="FM43" i="15"/>
  <c r="FM46" i="15"/>
  <c r="FM49" i="15"/>
  <c r="FM53" i="15"/>
  <c r="FM57" i="15"/>
  <c r="FM23" i="15"/>
  <c r="FM31" i="15"/>
  <c r="FM94" i="15"/>
  <c r="FM30" i="15"/>
  <c r="FM35" i="15"/>
  <c r="FM40" i="15"/>
  <c r="FM44" i="15"/>
  <c r="FM47" i="15"/>
  <c r="FM50" i="15"/>
  <c r="FM54" i="15"/>
  <c r="FM24" i="15"/>
  <c r="FM38" i="15"/>
  <c r="FM32" i="15"/>
  <c r="FM36" i="15"/>
  <c r="FM41" i="15"/>
  <c r="FM89" i="15"/>
  <c r="FM68" i="15"/>
  <c r="FM51" i="15"/>
  <c r="FM55" i="15"/>
  <c r="FM58" i="15"/>
  <c r="FM20" i="15"/>
  <c r="FM25" i="15"/>
  <c r="FM26" i="15"/>
  <c r="FM28" i="15"/>
  <c r="FM33" i="15"/>
  <c r="FM37" i="15"/>
  <c r="FM42" i="15"/>
  <c r="FM45" i="15"/>
  <c r="FM48" i="15"/>
  <c r="FM56" i="15"/>
  <c r="FM59" i="15"/>
  <c r="EW91" i="15"/>
  <c r="EW97" i="15"/>
  <c r="EW98" i="15"/>
  <c r="EW104" i="15"/>
  <c r="EW110" i="15"/>
  <c r="EW88" i="15"/>
  <c r="EW92" i="15"/>
  <c r="EW96" i="15"/>
  <c r="EW112" i="15"/>
  <c r="EW99" i="15"/>
  <c r="EW106" i="15"/>
  <c r="EW111" i="15"/>
  <c r="EW100" i="15"/>
  <c r="EW102" i="15"/>
  <c r="EW109" i="15"/>
  <c r="EW103" i="15"/>
  <c r="EW101" i="15"/>
  <c r="EW107" i="15"/>
  <c r="EW93" i="15"/>
  <c r="EW63" i="15"/>
  <c r="EW66" i="15"/>
  <c r="EW69" i="15"/>
  <c r="EW72" i="15"/>
  <c r="EW76" i="15"/>
  <c r="EW79" i="15"/>
  <c r="EW81" i="15"/>
  <c r="EW85" i="15"/>
  <c r="EW65" i="15"/>
  <c r="EW75" i="15"/>
  <c r="EW84" i="15"/>
  <c r="EW61" i="15"/>
  <c r="EW73" i="15"/>
  <c r="EW70" i="15"/>
  <c r="EW77" i="15"/>
  <c r="EW80" i="15"/>
  <c r="EW82" i="15"/>
  <c r="EW86" i="15"/>
  <c r="EW67" i="15"/>
  <c r="EW78" i="15"/>
  <c r="EW60" i="15"/>
  <c r="EW64" i="15"/>
  <c r="EW71" i="15"/>
  <c r="EW74" i="15"/>
  <c r="EW83" i="15"/>
  <c r="EW87" i="15"/>
  <c r="EW62" i="15"/>
  <c r="EW105" i="15"/>
  <c r="EW25" i="15"/>
  <c r="EW33" i="15"/>
  <c r="EW45" i="15"/>
  <c r="EW56" i="15"/>
  <c r="EW22" i="15"/>
  <c r="EW52" i="15"/>
  <c r="EW27" i="15"/>
  <c r="EW29" i="15"/>
  <c r="EW34" i="15"/>
  <c r="EW39" i="15"/>
  <c r="EW43" i="15"/>
  <c r="EW46" i="15"/>
  <c r="EW49" i="15"/>
  <c r="EW53" i="15"/>
  <c r="EW57" i="15"/>
  <c r="EW23" i="15"/>
  <c r="EW31" i="15"/>
  <c r="EW94" i="15"/>
  <c r="EW30" i="15"/>
  <c r="EW35" i="15"/>
  <c r="EW40" i="15"/>
  <c r="EW44" i="15"/>
  <c r="EW47" i="15"/>
  <c r="EW50" i="15"/>
  <c r="EW54" i="15"/>
  <c r="EW42" i="15"/>
  <c r="EW24" i="15"/>
  <c r="EW38" i="15"/>
  <c r="EW32" i="15"/>
  <c r="EW36" i="15"/>
  <c r="EW41" i="15"/>
  <c r="EW89" i="15"/>
  <c r="EW68" i="15"/>
  <c r="EW51" i="15"/>
  <c r="EW55" i="15"/>
  <c r="EW58" i="15"/>
  <c r="EW20" i="15"/>
  <c r="EW26" i="15"/>
  <c r="EW28" i="15"/>
  <c r="EW37" i="15"/>
  <c r="EW48" i="15"/>
  <c r="EW59" i="15"/>
  <c r="FQ3" i="15"/>
  <c r="FQ10" i="15"/>
  <c r="FQ13" i="15"/>
  <c r="FQ95" i="15"/>
  <c r="FQ11" i="15"/>
  <c r="FQ14" i="15"/>
  <c r="FQ90" i="15"/>
  <c r="FQ19" i="15"/>
  <c r="FQ15" i="15"/>
  <c r="FQ17" i="15"/>
  <c r="FQ9" i="15"/>
  <c r="FQ12" i="15"/>
  <c r="FQ16" i="15"/>
  <c r="FQ18" i="15"/>
  <c r="EK9" i="15"/>
  <c r="EK52" i="15"/>
  <c r="EK31" i="15"/>
  <c r="FY6" i="15"/>
  <c r="FY10" i="15"/>
  <c r="FY13" i="15"/>
  <c r="FY95" i="15"/>
  <c r="FY11" i="15"/>
  <c r="FY14" i="15"/>
  <c r="FY90" i="15"/>
  <c r="FY19" i="15"/>
  <c r="FY15" i="15"/>
  <c r="FY17" i="15"/>
  <c r="FY9" i="15"/>
  <c r="FY12" i="15"/>
  <c r="FY16" i="15"/>
  <c r="FY18" i="15"/>
  <c r="GE3" i="15"/>
  <c r="GE15" i="15"/>
  <c r="GE17" i="15"/>
  <c r="GE9" i="15"/>
  <c r="GE12" i="15"/>
  <c r="GE16" i="15"/>
  <c r="GE18" i="15"/>
  <c r="GE10" i="15"/>
  <c r="GE13" i="15"/>
  <c r="GE95" i="15"/>
  <c r="GE11" i="15"/>
  <c r="GE14" i="15"/>
  <c r="GE90" i="15"/>
  <c r="GE19" i="15"/>
  <c r="FG9" i="15"/>
  <c r="FG12" i="15"/>
  <c r="FG16" i="15"/>
  <c r="FG18" i="15"/>
  <c r="FG10" i="15"/>
  <c r="FG13" i="15"/>
  <c r="FG95" i="15"/>
  <c r="FG11" i="15"/>
  <c r="FG14" i="15"/>
  <c r="FG90" i="15"/>
  <c r="FG19" i="15"/>
  <c r="FG15" i="15"/>
  <c r="FG17" i="15"/>
  <c r="FA10" i="15"/>
  <c r="FA13" i="15"/>
  <c r="FA95" i="15"/>
  <c r="FA11" i="15"/>
  <c r="FA14" i="15"/>
  <c r="FA90" i="15"/>
  <c r="FA19" i="15"/>
  <c r="FA15" i="15"/>
  <c r="FA17" i="15"/>
  <c r="FA9" i="15"/>
  <c r="FA12" i="15"/>
  <c r="FA16" i="15"/>
  <c r="FA18" i="15"/>
  <c r="GG11" i="15"/>
  <c r="GG14" i="15"/>
  <c r="GG90" i="15"/>
  <c r="GG19" i="15"/>
  <c r="GG15" i="15"/>
  <c r="GG17" i="15"/>
  <c r="GG9" i="15"/>
  <c r="GG12" i="15"/>
  <c r="GG16" i="15"/>
  <c r="GG18" i="15"/>
  <c r="GG10" i="15"/>
  <c r="GG13" i="15"/>
  <c r="GG95" i="15"/>
  <c r="FE108" i="15"/>
  <c r="FE9" i="15"/>
  <c r="FE10" i="15"/>
  <c r="FE13" i="15"/>
  <c r="FE95" i="15"/>
  <c r="FE11" i="15"/>
  <c r="FE14" i="15"/>
  <c r="FE90" i="15"/>
  <c r="FE19" i="15"/>
  <c r="FE15" i="15"/>
  <c r="FE17" i="15"/>
  <c r="FE12" i="15"/>
  <c r="FE16" i="15"/>
  <c r="FE18" i="15"/>
  <c r="ES15" i="15"/>
  <c r="ES17" i="15"/>
  <c r="ES9" i="15"/>
  <c r="ES12" i="15"/>
  <c r="ES16" i="15"/>
  <c r="ES18" i="15"/>
  <c r="ES10" i="15"/>
  <c r="ES13" i="15"/>
  <c r="ES95" i="15"/>
  <c r="ES19" i="15"/>
  <c r="ES11" i="15"/>
  <c r="ES14" i="15"/>
  <c r="ES90" i="15"/>
  <c r="FK108" i="15"/>
  <c r="FK11" i="15"/>
  <c r="FK14" i="15"/>
  <c r="FK90" i="15"/>
  <c r="FK19" i="15"/>
  <c r="FK15" i="15"/>
  <c r="FK17" i="15"/>
  <c r="FK9" i="15"/>
  <c r="FK12" i="15"/>
  <c r="FK16" i="15"/>
  <c r="FK18" i="15"/>
  <c r="FK10" i="15"/>
  <c r="FK13" i="15"/>
  <c r="FK95" i="15"/>
  <c r="EO9" i="15"/>
  <c r="EO52" i="15"/>
  <c r="EO31" i="15"/>
  <c r="EU9" i="15"/>
  <c r="EU12" i="15"/>
  <c r="EU16" i="15"/>
  <c r="EU18" i="15"/>
  <c r="EU10" i="15"/>
  <c r="EU13" i="15"/>
  <c r="EU95" i="15"/>
  <c r="EU11" i="15"/>
  <c r="EU14" i="15"/>
  <c r="EU90" i="15"/>
  <c r="EU19" i="15"/>
  <c r="EU15" i="15"/>
  <c r="EU17" i="15"/>
  <c r="FU7" i="15"/>
  <c r="FU15" i="15"/>
  <c r="FU17" i="15"/>
  <c r="FU9" i="15"/>
  <c r="FU12" i="15"/>
  <c r="FU16" i="15"/>
  <c r="FU18" i="15"/>
  <c r="FU10" i="15"/>
  <c r="FU13" i="15"/>
  <c r="FU95" i="15"/>
  <c r="FU11" i="15"/>
  <c r="FU14" i="15"/>
  <c r="FU90" i="15"/>
  <c r="FU19" i="15"/>
  <c r="FS9" i="15"/>
  <c r="FS12" i="15"/>
  <c r="FS16" i="15"/>
  <c r="FS18" i="15"/>
  <c r="FS10" i="15"/>
  <c r="FS13" i="15"/>
  <c r="FS95" i="15"/>
  <c r="FS11" i="15"/>
  <c r="FS14" i="15"/>
  <c r="FS90" i="15"/>
  <c r="FS19" i="15"/>
  <c r="FS15" i="15"/>
  <c r="FS17" i="15"/>
  <c r="FI15" i="15"/>
  <c r="FI17" i="15"/>
  <c r="FI9" i="15"/>
  <c r="FI12" i="15"/>
  <c r="FI16" i="15"/>
  <c r="FI18" i="15"/>
  <c r="FI10" i="15"/>
  <c r="FI13" i="15"/>
  <c r="FI95" i="15"/>
  <c r="FI11" i="15"/>
  <c r="FI14" i="15"/>
  <c r="FI90" i="15"/>
  <c r="FI19" i="15"/>
  <c r="FM3" i="15"/>
  <c r="FM10" i="15"/>
  <c r="FM13" i="15"/>
  <c r="FM95" i="15"/>
  <c r="FM11" i="15"/>
  <c r="FM14" i="15"/>
  <c r="FM90" i="15"/>
  <c r="FM19" i="15"/>
  <c r="FM15" i="15"/>
  <c r="FM17" i="15"/>
  <c r="FM9" i="15"/>
  <c r="FM12" i="15"/>
  <c r="FM16" i="15"/>
  <c r="FM18" i="15"/>
  <c r="EW15" i="15"/>
  <c r="EW17" i="15"/>
  <c r="EW9" i="15"/>
  <c r="EW12" i="15"/>
  <c r="EW16" i="15"/>
  <c r="EW18" i="15"/>
  <c r="EW10" i="15"/>
  <c r="EW13" i="15"/>
  <c r="EW95" i="15"/>
  <c r="EW14" i="15"/>
  <c r="EW90" i="15"/>
  <c r="EW19" i="15"/>
  <c r="EW11" i="15"/>
  <c r="EY11" i="15"/>
  <c r="EY14" i="15"/>
  <c r="EY90" i="15"/>
  <c r="EY19" i="15"/>
  <c r="EY15" i="15"/>
  <c r="EY17" i="15"/>
  <c r="EY9" i="15"/>
  <c r="EY12" i="15"/>
  <c r="EY16" i="15"/>
  <c r="EY18" i="15"/>
  <c r="EY10" i="15"/>
  <c r="EY13" i="15"/>
  <c r="EY95" i="15"/>
  <c r="GA9" i="15"/>
  <c r="GA12" i="15"/>
  <c r="GA16" i="15"/>
  <c r="GA18" i="15"/>
  <c r="GA10" i="15"/>
  <c r="GA13" i="15"/>
  <c r="GA95" i="15"/>
  <c r="GA11" i="15"/>
  <c r="GA14" i="15"/>
  <c r="GA90" i="15"/>
  <c r="GA19" i="15"/>
  <c r="GA15" i="15"/>
  <c r="GA17" i="15"/>
  <c r="GC9" i="15"/>
  <c r="GC12" i="15"/>
  <c r="GC16" i="15"/>
  <c r="GC18" i="15"/>
  <c r="GC10" i="15"/>
  <c r="GC13" i="15"/>
  <c r="GC95" i="15"/>
  <c r="GC11" i="15"/>
  <c r="GC14" i="15"/>
  <c r="GC90" i="15"/>
  <c r="GC19" i="15"/>
  <c r="GC15" i="15"/>
  <c r="GC17" i="15"/>
  <c r="EQ9" i="15"/>
  <c r="EQ52" i="15"/>
  <c r="EQ31" i="15"/>
  <c r="EM9" i="15"/>
  <c r="EM52" i="15"/>
  <c r="EM31" i="15"/>
  <c r="FO9" i="15"/>
  <c r="FO12" i="15"/>
  <c r="FO16" i="15"/>
  <c r="FO18" i="15"/>
  <c r="FO10" i="15"/>
  <c r="FO13" i="15"/>
  <c r="FO95" i="15"/>
  <c r="FO11" i="15"/>
  <c r="FO14" i="15"/>
  <c r="FO90" i="15"/>
  <c r="FO19" i="15"/>
  <c r="FO15" i="15"/>
  <c r="FO17" i="15"/>
  <c r="FW11" i="15"/>
  <c r="FW14" i="15"/>
  <c r="FW90" i="15"/>
  <c r="FW19" i="15"/>
  <c r="FW15" i="15"/>
  <c r="FW17" i="15"/>
  <c r="FW9" i="15"/>
  <c r="FW12" i="15"/>
  <c r="FW16" i="15"/>
  <c r="FW18" i="15"/>
  <c r="FW10" i="15"/>
  <c r="FW13" i="15"/>
  <c r="FW95" i="15"/>
  <c r="FC3" i="15"/>
  <c r="FC9" i="15"/>
  <c r="FC12" i="15"/>
  <c r="FC16" i="15"/>
  <c r="FC18" i="15"/>
  <c r="FC10" i="15"/>
  <c r="FC13" i="15"/>
  <c r="FC95" i="15"/>
  <c r="FC11" i="15"/>
  <c r="FC14" i="15"/>
  <c r="FC90" i="15"/>
  <c r="FC19" i="15"/>
  <c r="FC15" i="15"/>
  <c r="FC17" i="15"/>
  <c r="FK8" i="15"/>
  <c r="FK3" i="15"/>
  <c r="FE7" i="15"/>
  <c r="FK7" i="15"/>
  <c r="GG3" i="15"/>
  <c r="FY3" i="15"/>
  <c r="FE5" i="15"/>
  <c r="FK6" i="15"/>
  <c r="FK4" i="15"/>
  <c r="FK5" i="15"/>
  <c r="FE3" i="15"/>
  <c r="FE4" i="15"/>
  <c r="FU5" i="15"/>
  <c r="FU4" i="15"/>
  <c r="FY7" i="15"/>
  <c r="FY108" i="15"/>
  <c r="FY8" i="15"/>
  <c r="FY5" i="15"/>
  <c r="FY4" i="15"/>
  <c r="EW4" i="15"/>
  <c r="EW5" i="15"/>
  <c r="EW108" i="15"/>
  <c r="EW7" i="15"/>
  <c r="EW6" i="15"/>
  <c r="FE8" i="15"/>
  <c r="EW8" i="15"/>
  <c r="GG4" i="15"/>
  <c r="GG108" i="15"/>
  <c r="GG8" i="15"/>
  <c r="GG5" i="15"/>
  <c r="GG6" i="15"/>
  <c r="GG7" i="15"/>
  <c r="FE6" i="15"/>
  <c r="GC6" i="15"/>
  <c r="GC108" i="15"/>
  <c r="GC4" i="15"/>
  <c r="GC7" i="15"/>
  <c r="GC5" i="15"/>
  <c r="GC8" i="15"/>
  <c r="FI6" i="15"/>
  <c r="FI8" i="15"/>
  <c r="FI4" i="15"/>
  <c r="FI108" i="15"/>
  <c r="FI5" i="15"/>
  <c r="FI7" i="15"/>
  <c r="FG6" i="15"/>
  <c r="FG108" i="15"/>
  <c r="FG4" i="15"/>
  <c r="FG7" i="15"/>
  <c r="FG5" i="15"/>
  <c r="FG8" i="15"/>
  <c r="FU8" i="15"/>
  <c r="FQ4" i="15"/>
  <c r="FQ108" i="15"/>
  <c r="FQ7" i="15"/>
  <c r="FQ5" i="15"/>
  <c r="FQ8" i="15"/>
  <c r="FQ6" i="15"/>
  <c r="EY4" i="15"/>
  <c r="EY108" i="15"/>
  <c r="EY5" i="15"/>
  <c r="EY7" i="15"/>
  <c r="EY6" i="15"/>
  <c r="EY8" i="15"/>
  <c r="FA5" i="15"/>
  <c r="FA7" i="15"/>
  <c r="FA6" i="15"/>
  <c r="FA8" i="15"/>
  <c r="FA4" i="15"/>
  <c r="FA108" i="15"/>
  <c r="EM5" i="15"/>
  <c r="EM7" i="15"/>
  <c r="EM15" i="15"/>
  <c r="EM17" i="15"/>
  <c r="EM22" i="15"/>
  <c r="EM38" i="15"/>
  <c r="EM32" i="15"/>
  <c r="EM36" i="15"/>
  <c r="EM41" i="15"/>
  <c r="EM89" i="15"/>
  <c r="EM68" i="15"/>
  <c r="EM51" i="15"/>
  <c r="EM55" i="15"/>
  <c r="EM58" i="15"/>
  <c r="EM72" i="15"/>
  <c r="EM76" i="15"/>
  <c r="EM79" i="15"/>
  <c r="EM81" i="15"/>
  <c r="EM85" i="15"/>
  <c r="EM100" i="15"/>
  <c r="EM93" i="15"/>
  <c r="EM102" i="15"/>
  <c r="EM109" i="15"/>
  <c r="EM6" i="15"/>
  <c r="EM8" i="15"/>
  <c r="EM12" i="15"/>
  <c r="EM16" i="15"/>
  <c r="EM18" i="15"/>
  <c r="EM23" i="15"/>
  <c r="EM26" i="15"/>
  <c r="EM28" i="15"/>
  <c r="EM33" i="15"/>
  <c r="EM37" i="15"/>
  <c r="EM42" i="15"/>
  <c r="EM45" i="15"/>
  <c r="EM48" i="15"/>
  <c r="EM56" i="15"/>
  <c r="EM77" i="15"/>
  <c r="EM80" i="15"/>
  <c r="EM82" i="15"/>
  <c r="EM86" i="15"/>
  <c r="EM91" i="15"/>
  <c r="EM97" i="15"/>
  <c r="EM98" i="15"/>
  <c r="EM104" i="15"/>
  <c r="EM110" i="15"/>
  <c r="EM4" i="15"/>
  <c r="EM108" i="15"/>
  <c r="EM10" i="15"/>
  <c r="EM13" i="15"/>
  <c r="EM95" i="15"/>
  <c r="EM24" i="15"/>
  <c r="EM27" i="15"/>
  <c r="EM29" i="15"/>
  <c r="EM34" i="15"/>
  <c r="EM39" i="15"/>
  <c r="EM43" i="15"/>
  <c r="EM46" i="15"/>
  <c r="EM49" i="15"/>
  <c r="EM53" i="15"/>
  <c r="EM57" i="15"/>
  <c r="EM74" i="15"/>
  <c r="EM83" i="15"/>
  <c r="EM87" i="15"/>
  <c r="EM92" i="15"/>
  <c r="EM96" i="15"/>
  <c r="EM112" i="15"/>
  <c r="EM99" i="15"/>
  <c r="EM106" i="15"/>
  <c r="EM111" i="15"/>
  <c r="EM11" i="15"/>
  <c r="EM14" i="15"/>
  <c r="EM90" i="15"/>
  <c r="EM19" i="15"/>
  <c r="EM25" i="15"/>
  <c r="EM94" i="15"/>
  <c r="EM30" i="15"/>
  <c r="EM35" i="15"/>
  <c r="EM40" i="15"/>
  <c r="EM44" i="15"/>
  <c r="EM47" i="15"/>
  <c r="EM50" i="15"/>
  <c r="EM54" i="15"/>
  <c r="EM105" i="15"/>
  <c r="EM75" i="15"/>
  <c r="EM78" i="15"/>
  <c r="EM84" i="15"/>
  <c r="EM103" i="15"/>
  <c r="EM101" i="15"/>
  <c r="EM107" i="15"/>
  <c r="FO5" i="15"/>
  <c r="FO7" i="15"/>
  <c r="FO6" i="15"/>
  <c r="FO8" i="15"/>
  <c r="FO4" i="15"/>
  <c r="FO108" i="15"/>
  <c r="FW4" i="15"/>
  <c r="FW6" i="15"/>
  <c r="FW108" i="15"/>
  <c r="FW7" i="15"/>
  <c r="FW5" i="15"/>
  <c r="FW8" i="15"/>
  <c r="FM4" i="15"/>
  <c r="FM108" i="15"/>
  <c r="FM5" i="15"/>
  <c r="FM7" i="15"/>
  <c r="FM6" i="15"/>
  <c r="FM8" i="15"/>
  <c r="FU3" i="15"/>
  <c r="FG3" i="15"/>
  <c r="FU6" i="15"/>
  <c r="EK11" i="15"/>
  <c r="EK14" i="15"/>
  <c r="EK90" i="15"/>
  <c r="EK19" i="15"/>
  <c r="EK25" i="15"/>
  <c r="EK94" i="15"/>
  <c r="EK30" i="15"/>
  <c r="EK35" i="15"/>
  <c r="EK40" i="15"/>
  <c r="EK44" i="15"/>
  <c r="EK47" i="15"/>
  <c r="EK50" i="15"/>
  <c r="EK54" i="15"/>
  <c r="EK105" i="15"/>
  <c r="EK75" i="15"/>
  <c r="EK78" i="15"/>
  <c r="EK84" i="15"/>
  <c r="EK103" i="15"/>
  <c r="EK101" i="15"/>
  <c r="EK107" i="15"/>
  <c r="EK5" i="15"/>
  <c r="EK7" i="15"/>
  <c r="EK15" i="15"/>
  <c r="EK17" i="15"/>
  <c r="EK22" i="15"/>
  <c r="EK38" i="15"/>
  <c r="EK32" i="15"/>
  <c r="EK36" i="15"/>
  <c r="EK41" i="15"/>
  <c r="EK89" i="15"/>
  <c r="EK68" i="15"/>
  <c r="EK51" i="15"/>
  <c r="EK55" i="15"/>
  <c r="EK58" i="15"/>
  <c r="EK72" i="15"/>
  <c r="EK76" i="15"/>
  <c r="EK79" i="15"/>
  <c r="EK81" i="15"/>
  <c r="EK85" i="15"/>
  <c r="EK100" i="15"/>
  <c r="EK93" i="15"/>
  <c r="EK6" i="15"/>
  <c r="EK8" i="15"/>
  <c r="EK12" i="15"/>
  <c r="EK16" i="15"/>
  <c r="EK18" i="15"/>
  <c r="EK23" i="15"/>
  <c r="EK26" i="15"/>
  <c r="EK28" i="15"/>
  <c r="EK33" i="15"/>
  <c r="EK37" i="15"/>
  <c r="EK42" i="15"/>
  <c r="EK45" i="15"/>
  <c r="EK48" i="15"/>
  <c r="EK56" i="15"/>
  <c r="EK59" i="15"/>
  <c r="EK77" i="15"/>
  <c r="EK80" i="15"/>
  <c r="EK82" i="15"/>
  <c r="EK86" i="15"/>
  <c r="EK91" i="15"/>
  <c r="EK97" i="15"/>
  <c r="EK98" i="15"/>
  <c r="EK104" i="15"/>
  <c r="EK110" i="15"/>
  <c r="EK4" i="15"/>
  <c r="EK108" i="15"/>
  <c r="EK10" i="15"/>
  <c r="EK13" i="15"/>
  <c r="EK95" i="15"/>
  <c r="EK24" i="15"/>
  <c r="EK27" i="15"/>
  <c r="EK29" i="15"/>
  <c r="EK34" i="15"/>
  <c r="EK39" i="15"/>
  <c r="EK43" i="15"/>
  <c r="EK46" i="15"/>
  <c r="EK49" i="15"/>
  <c r="EK53" i="15"/>
  <c r="EK57" i="15"/>
  <c r="EK74" i="15"/>
  <c r="EK83" i="15"/>
  <c r="EK87" i="15"/>
  <c r="EK92" i="15"/>
  <c r="EK96" i="15"/>
  <c r="EK112" i="15"/>
  <c r="EK99" i="15"/>
  <c r="EK106" i="15"/>
  <c r="EK111" i="15"/>
  <c r="EK102" i="15"/>
  <c r="EK109" i="15"/>
  <c r="EK3" i="15"/>
  <c r="GA4" i="15"/>
  <c r="GA108" i="15"/>
  <c r="GA7" i="15"/>
  <c r="GA5" i="15"/>
  <c r="GA8" i="15"/>
  <c r="GA6" i="15"/>
  <c r="FC5" i="15"/>
  <c r="FC7" i="15"/>
  <c r="FC6" i="15"/>
  <c r="FC8" i="15"/>
  <c r="FC4" i="15"/>
  <c r="FC108" i="15"/>
  <c r="EQ4" i="15"/>
  <c r="EQ108" i="15"/>
  <c r="EQ10" i="15"/>
  <c r="EQ13" i="15"/>
  <c r="EQ95" i="15"/>
  <c r="EQ24" i="15"/>
  <c r="EQ27" i="15"/>
  <c r="EQ29" i="15"/>
  <c r="EQ34" i="15"/>
  <c r="EQ39" i="15"/>
  <c r="EQ43" i="15"/>
  <c r="EQ46" i="15"/>
  <c r="EQ49" i="15"/>
  <c r="EQ53" i="15"/>
  <c r="EQ57" i="15"/>
  <c r="EQ60" i="15"/>
  <c r="EQ64" i="15"/>
  <c r="EQ71" i="15"/>
  <c r="EQ74" i="15"/>
  <c r="EQ83" i="15"/>
  <c r="EQ87" i="15"/>
  <c r="EQ92" i="15"/>
  <c r="EQ96" i="15"/>
  <c r="EQ112" i="15"/>
  <c r="EQ99" i="15"/>
  <c r="EQ106" i="15"/>
  <c r="EQ111" i="15"/>
  <c r="EQ11" i="15"/>
  <c r="EQ14" i="15"/>
  <c r="EQ90" i="15"/>
  <c r="EQ19" i="15"/>
  <c r="EQ25" i="15"/>
  <c r="EQ94" i="15"/>
  <c r="EQ30" i="15"/>
  <c r="EQ35" i="15"/>
  <c r="EQ40" i="15"/>
  <c r="EQ44" i="15"/>
  <c r="EQ47" i="15"/>
  <c r="EQ50" i="15"/>
  <c r="EQ54" i="15"/>
  <c r="EQ62" i="15"/>
  <c r="EQ65" i="15"/>
  <c r="EQ67" i="15"/>
  <c r="EQ105" i="15"/>
  <c r="EQ75" i="15"/>
  <c r="EQ78" i="15"/>
  <c r="EQ84" i="15"/>
  <c r="EQ103" i="15"/>
  <c r="EQ101" i="15"/>
  <c r="EQ107" i="15"/>
  <c r="EQ5" i="15"/>
  <c r="EQ7" i="15"/>
  <c r="EQ15" i="15"/>
  <c r="EQ17" i="15"/>
  <c r="EQ22" i="15"/>
  <c r="EQ38" i="15"/>
  <c r="EQ32" i="15"/>
  <c r="EQ36" i="15"/>
  <c r="EQ41" i="15"/>
  <c r="EQ89" i="15"/>
  <c r="EQ68" i="15"/>
  <c r="EQ51" i="15"/>
  <c r="EQ55" i="15"/>
  <c r="EQ58" i="15"/>
  <c r="EQ63" i="15"/>
  <c r="EQ66" i="15"/>
  <c r="EQ69" i="15"/>
  <c r="EQ72" i="15"/>
  <c r="EQ76" i="15"/>
  <c r="EQ79" i="15"/>
  <c r="EQ81" i="15"/>
  <c r="EQ85" i="15"/>
  <c r="EQ100" i="15"/>
  <c r="EQ93" i="15"/>
  <c r="EQ102" i="15"/>
  <c r="EQ109" i="15"/>
  <c r="EQ6" i="15"/>
  <c r="EQ8" i="15"/>
  <c r="EQ12" i="15"/>
  <c r="EQ16" i="15"/>
  <c r="EQ18" i="15"/>
  <c r="EQ23" i="15"/>
  <c r="EQ26" i="15"/>
  <c r="EQ28" i="15"/>
  <c r="EQ33" i="15"/>
  <c r="EQ37" i="15"/>
  <c r="EQ42" i="15"/>
  <c r="EQ45" i="15"/>
  <c r="EQ48" i="15"/>
  <c r="EQ56" i="15"/>
  <c r="EQ59" i="15"/>
  <c r="EQ73" i="15"/>
  <c r="EQ70" i="15"/>
  <c r="EQ77" i="15"/>
  <c r="EQ80" i="15"/>
  <c r="EQ82" i="15"/>
  <c r="EQ86" i="15"/>
  <c r="EQ91" i="15"/>
  <c r="EQ97" i="15"/>
  <c r="EQ98" i="15"/>
  <c r="EQ104" i="15"/>
  <c r="EQ110" i="15"/>
  <c r="GC3" i="15"/>
  <c r="FI3" i="15"/>
  <c r="FU108" i="15"/>
  <c r="EO6" i="15"/>
  <c r="EO8" i="15"/>
  <c r="EO12" i="15"/>
  <c r="EO16" i="15"/>
  <c r="EO18" i="15"/>
  <c r="EO23" i="15"/>
  <c r="EO26" i="15"/>
  <c r="EO28" i="15"/>
  <c r="EO33" i="15"/>
  <c r="EO37" i="15"/>
  <c r="EO42" i="15"/>
  <c r="EO45" i="15"/>
  <c r="EO48" i="15"/>
  <c r="EO56" i="15"/>
  <c r="EO77" i="15"/>
  <c r="EO80" i="15"/>
  <c r="EO82" i="15"/>
  <c r="EO86" i="15"/>
  <c r="EO91" i="15"/>
  <c r="EO97" i="15"/>
  <c r="EO98" i="15"/>
  <c r="EO104" i="15"/>
  <c r="EO110" i="15"/>
  <c r="EO4" i="15"/>
  <c r="EO108" i="15"/>
  <c r="EO10" i="15"/>
  <c r="EO13" i="15"/>
  <c r="EO95" i="15"/>
  <c r="EO24" i="15"/>
  <c r="EO27" i="15"/>
  <c r="EO29" i="15"/>
  <c r="EO34" i="15"/>
  <c r="EO39" i="15"/>
  <c r="EO43" i="15"/>
  <c r="EO46" i="15"/>
  <c r="EO49" i="15"/>
  <c r="EO53" i="15"/>
  <c r="EO57" i="15"/>
  <c r="EO74" i="15"/>
  <c r="EO83" i="15"/>
  <c r="EO87" i="15"/>
  <c r="EO92" i="15"/>
  <c r="EO96" i="15"/>
  <c r="EO112" i="15"/>
  <c r="EO99" i="15"/>
  <c r="EO106" i="15"/>
  <c r="EO111" i="15"/>
  <c r="EO11" i="15"/>
  <c r="EO14" i="15"/>
  <c r="EO90" i="15"/>
  <c r="EO19" i="15"/>
  <c r="EO25" i="15"/>
  <c r="EO94" i="15"/>
  <c r="EO30" i="15"/>
  <c r="EO35" i="15"/>
  <c r="EO40" i="15"/>
  <c r="EO44" i="15"/>
  <c r="EO47" i="15"/>
  <c r="EO50" i="15"/>
  <c r="EO54" i="15"/>
  <c r="EO75" i="15"/>
  <c r="EO78" i="15"/>
  <c r="EO84" i="15"/>
  <c r="EO103" i="15"/>
  <c r="EO101" i="15"/>
  <c r="EO107" i="15"/>
  <c r="EO5" i="15"/>
  <c r="EO7" i="15"/>
  <c r="EO15" i="15"/>
  <c r="EO17" i="15"/>
  <c r="EO22" i="15"/>
  <c r="EO38" i="15"/>
  <c r="EO32" i="15"/>
  <c r="EO36" i="15"/>
  <c r="EO41" i="15"/>
  <c r="EO89" i="15"/>
  <c r="EO68" i="15"/>
  <c r="EO51" i="15"/>
  <c r="EO55" i="15"/>
  <c r="EO76" i="15"/>
  <c r="EO79" i="15"/>
  <c r="EO81" i="15"/>
  <c r="EO85" i="15"/>
  <c r="EO100" i="15"/>
  <c r="EO93" i="15"/>
  <c r="EO102" i="15"/>
  <c r="EO109" i="15"/>
  <c r="EU5" i="15"/>
  <c r="EU7" i="15"/>
  <c r="EU4" i="15"/>
  <c r="EU108" i="15"/>
  <c r="EU6" i="15"/>
  <c r="EU8" i="15"/>
  <c r="GE5" i="15"/>
  <c r="GE7" i="15"/>
  <c r="GE8" i="15"/>
  <c r="GE4" i="15"/>
  <c r="GE6" i="15"/>
  <c r="GE108" i="15"/>
  <c r="ES5" i="15"/>
  <c r="ES7" i="15"/>
  <c r="ES6" i="15"/>
  <c r="ES8" i="15"/>
  <c r="ES4" i="15"/>
  <c r="ES108" i="15"/>
  <c r="FS5" i="15"/>
  <c r="FS7" i="15"/>
  <c r="FS4" i="15"/>
  <c r="FS108" i="15"/>
  <c r="FS6" i="15"/>
  <c r="FS8" i="15"/>
  <c r="FA3" i="15"/>
  <c r="GI3" i="15"/>
  <c r="FO3" i="15"/>
  <c r="EW3" i="15"/>
  <c r="FS3" i="15"/>
  <c r="ES3" i="15"/>
  <c r="FW3" i="15"/>
  <c r="EQ3" i="15"/>
  <c r="EO3" i="15"/>
  <c r="GA3" i="15"/>
  <c r="EM3" i="15"/>
  <c r="EU3" i="15"/>
  <c r="EY3" i="15"/>
  <c r="I32" i="14"/>
  <c r="H32" i="14"/>
  <c r="F32" i="14" s="1"/>
  <c r="J32" i="14" s="1"/>
  <c r="B33" i="14"/>
  <c r="K33" i="14" s="1"/>
  <c r="D32" i="14"/>
  <c r="F8" i="7"/>
  <c r="F12" i="7"/>
  <c r="F16" i="7"/>
  <c r="F20" i="7"/>
  <c r="F24" i="7"/>
  <c r="F28" i="7"/>
  <c r="F32" i="7"/>
  <c r="F5" i="7"/>
  <c r="F9" i="7"/>
  <c r="F13" i="7"/>
  <c r="F17" i="7"/>
  <c r="F21" i="7"/>
  <c r="F25" i="7"/>
  <c r="F29" i="7"/>
  <c r="F33" i="7"/>
  <c r="F6" i="7"/>
  <c r="F10" i="7"/>
  <c r="F14" i="7"/>
  <c r="F18" i="7"/>
  <c r="F22" i="7"/>
  <c r="F26" i="7"/>
  <c r="F30" i="7"/>
  <c r="F34" i="7"/>
  <c r="F7" i="7"/>
  <c r="F11" i="7"/>
  <c r="F15" i="7"/>
  <c r="F19" i="7"/>
  <c r="F23" i="7"/>
  <c r="F27" i="7"/>
  <c r="F31" i="7"/>
  <c r="F35" i="7"/>
  <c r="B15" i="7"/>
  <c r="D15" i="7" s="1"/>
  <c r="B10" i="7"/>
  <c r="D10" i="7" s="1"/>
  <c r="B26" i="7"/>
  <c r="D26" i="7" s="1"/>
  <c r="B5" i="7"/>
  <c r="D5" i="7" s="1"/>
  <c r="B9" i="7"/>
  <c r="D9" i="7" s="1"/>
  <c r="B24" i="7"/>
  <c r="D24" i="7" s="1"/>
  <c r="B25" i="7"/>
  <c r="D25" i="7" s="1"/>
  <c r="B13" i="7"/>
  <c r="D13" i="7" s="1"/>
  <c r="B28" i="7"/>
  <c r="D28" i="7" s="1"/>
  <c r="B14" i="7"/>
  <c r="D14" i="7" s="1"/>
  <c r="B30" i="7"/>
  <c r="D30" i="7" s="1"/>
  <c r="B29" i="7"/>
  <c r="D29" i="7" s="1"/>
  <c r="B12" i="7"/>
  <c r="D12" i="7" s="1"/>
  <c r="B27" i="7"/>
  <c r="D27" i="7" s="1"/>
  <c r="B31" i="7"/>
  <c r="B17" i="7"/>
  <c r="D17" i="7" s="1"/>
  <c r="B18" i="7"/>
  <c r="D18" i="7" s="1"/>
  <c r="B8" i="7"/>
  <c r="D8" i="7" s="1"/>
  <c r="B11" i="7"/>
  <c r="D11" i="7" s="1"/>
  <c r="B23" i="7"/>
  <c r="D23" i="7" s="1"/>
  <c r="B7" i="7"/>
  <c r="D7" i="7" s="1"/>
  <c r="B21" i="7"/>
  <c r="D21" i="7" s="1"/>
  <c r="B6" i="7"/>
  <c r="D6" i="7" s="1"/>
  <c r="B22" i="7"/>
  <c r="D22" i="7" s="1"/>
  <c r="B16" i="7"/>
  <c r="D16" i="7" s="1"/>
  <c r="B20" i="7"/>
  <c r="D20" i="7" s="1"/>
  <c r="B19" i="7"/>
  <c r="D19" i="7" s="1"/>
  <c r="I212" i="6"/>
  <c r="J212" i="6"/>
  <c r="K212" i="6"/>
  <c r="L212" i="6"/>
  <c r="M212" i="6"/>
  <c r="N212" i="6"/>
  <c r="I213" i="6"/>
  <c r="J213" i="6"/>
  <c r="K213" i="6"/>
  <c r="L213" i="6"/>
  <c r="M213" i="6"/>
  <c r="N213" i="6"/>
  <c r="I214" i="6"/>
  <c r="J214" i="6"/>
  <c r="K214" i="6"/>
  <c r="L214" i="6"/>
  <c r="M214" i="6"/>
  <c r="N214" i="6"/>
  <c r="I215" i="6"/>
  <c r="J215" i="6"/>
  <c r="K215" i="6"/>
  <c r="L215" i="6"/>
  <c r="M215" i="6"/>
  <c r="N215" i="6"/>
  <c r="I95" i="6"/>
  <c r="J95" i="6"/>
  <c r="K95" i="6"/>
  <c r="L95" i="6"/>
  <c r="M95" i="6"/>
  <c r="N95" i="6"/>
  <c r="I96" i="6"/>
  <c r="J96" i="6"/>
  <c r="K96" i="6"/>
  <c r="L96" i="6"/>
  <c r="M96" i="6"/>
  <c r="N96" i="6"/>
  <c r="I188" i="6"/>
  <c r="J188" i="6"/>
  <c r="K188" i="6"/>
  <c r="L188" i="6"/>
  <c r="M188" i="6"/>
  <c r="N188" i="6"/>
  <c r="I189" i="6"/>
  <c r="J189" i="6"/>
  <c r="K189" i="6"/>
  <c r="L189" i="6"/>
  <c r="M189" i="6"/>
  <c r="N189" i="6"/>
  <c r="I190" i="6"/>
  <c r="J190" i="6"/>
  <c r="K190" i="6"/>
  <c r="L190" i="6"/>
  <c r="M190" i="6"/>
  <c r="N190" i="6"/>
  <c r="I191" i="6"/>
  <c r="J191" i="6"/>
  <c r="K191" i="6"/>
  <c r="L191" i="6"/>
  <c r="M191" i="6"/>
  <c r="N191" i="6"/>
  <c r="I137" i="6"/>
  <c r="J137" i="6"/>
  <c r="K137" i="6"/>
  <c r="L137" i="6"/>
  <c r="M137" i="6"/>
  <c r="N137" i="6"/>
  <c r="I138" i="6"/>
  <c r="J138" i="6"/>
  <c r="K138" i="6"/>
  <c r="L138" i="6"/>
  <c r="M138" i="6"/>
  <c r="N138" i="6"/>
  <c r="I139" i="6"/>
  <c r="J139" i="6"/>
  <c r="K139" i="6"/>
  <c r="L139" i="6"/>
  <c r="M139" i="6"/>
  <c r="N139" i="6"/>
  <c r="I140" i="6"/>
  <c r="J140" i="6"/>
  <c r="K140" i="6"/>
  <c r="L140" i="6"/>
  <c r="M140" i="6"/>
  <c r="N140" i="6"/>
  <c r="I93" i="6"/>
  <c r="J93" i="6"/>
  <c r="K93" i="6"/>
  <c r="L93" i="6"/>
  <c r="M93" i="6"/>
  <c r="N93" i="6"/>
  <c r="I94" i="6"/>
  <c r="J94" i="6"/>
  <c r="K94" i="6"/>
  <c r="L94" i="6"/>
  <c r="M94" i="6"/>
  <c r="N94" i="6"/>
  <c r="I50" i="6"/>
  <c r="J50" i="6"/>
  <c r="K50" i="6"/>
  <c r="L50" i="6"/>
  <c r="M50" i="6"/>
  <c r="N50" i="6"/>
  <c r="I51" i="6"/>
  <c r="J51" i="6"/>
  <c r="K51" i="6"/>
  <c r="L51" i="6"/>
  <c r="M51" i="6"/>
  <c r="N51" i="6"/>
  <c r="I52" i="6"/>
  <c r="J52" i="6"/>
  <c r="K52" i="6"/>
  <c r="L52" i="6"/>
  <c r="M52" i="6"/>
  <c r="N52" i="6"/>
  <c r="I53" i="6"/>
  <c r="J53" i="6"/>
  <c r="K53" i="6"/>
  <c r="L53" i="6"/>
  <c r="M53" i="6"/>
  <c r="N53" i="6"/>
  <c r="I89" i="6"/>
  <c r="J89" i="6"/>
  <c r="K89" i="6"/>
  <c r="L89" i="6"/>
  <c r="M89" i="6"/>
  <c r="N89" i="6"/>
  <c r="I90" i="6"/>
  <c r="J90" i="6"/>
  <c r="K90" i="6"/>
  <c r="L90" i="6"/>
  <c r="M90" i="6"/>
  <c r="N90" i="6"/>
  <c r="I91" i="6"/>
  <c r="J91" i="6"/>
  <c r="K91" i="6"/>
  <c r="L91" i="6"/>
  <c r="M91" i="6"/>
  <c r="N91" i="6"/>
  <c r="I92" i="6"/>
  <c r="J92" i="6"/>
  <c r="K92" i="6"/>
  <c r="L92" i="6"/>
  <c r="M92" i="6"/>
  <c r="N92" i="6"/>
  <c r="I56" i="6"/>
  <c r="J56" i="6"/>
  <c r="K56" i="6"/>
  <c r="L56" i="6"/>
  <c r="M56" i="6"/>
  <c r="N56" i="6"/>
  <c r="I57" i="6"/>
  <c r="J57" i="6"/>
  <c r="K57" i="6"/>
  <c r="L57" i="6"/>
  <c r="M57" i="6"/>
  <c r="N57" i="6"/>
  <c r="I58" i="6"/>
  <c r="J58" i="6"/>
  <c r="K58" i="6"/>
  <c r="L58" i="6"/>
  <c r="M58" i="6"/>
  <c r="N58" i="6"/>
  <c r="I59" i="6"/>
  <c r="J59" i="6"/>
  <c r="K59" i="6"/>
  <c r="L59" i="6"/>
  <c r="M59" i="6"/>
  <c r="N59" i="6"/>
  <c r="I136" i="6"/>
  <c r="J136" i="6"/>
  <c r="K136" i="6"/>
  <c r="L136" i="6"/>
  <c r="M136" i="6"/>
  <c r="N136" i="6"/>
  <c r="I186" i="6"/>
  <c r="J186" i="6"/>
  <c r="K186" i="6"/>
  <c r="L186" i="6"/>
  <c r="M186" i="6"/>
  <c r="N186" i="6"/>
  <c r="I187" i="6"/>
  <c r="J187" i="6"/>
  <c r="K187" i="6"/>
  <c r="L187" i="6"/>
  <c r="M187" i="6"/>
  <c r="N187" i="6"/>
  <c r="I54" i="6"/>
  <c r="J54" i="6"/>
  <c r="K54" i="6"/>
  <c r="L54" i="6"/>
  <c r="M54" i="6"/>
  <c r="N54" i="6"/>
  <c r="I55" i="6"/>
  <c r="J55" i="6"/>
  <c r="K55" i="6"/>
  <c r="L55" i="6"/>
  <c r="M55" i="6"/>
  <c r="N55" i="6"/>
  <c r="I49" i="6"/>
  <c r="J49" i="6"/>
  <c r="K49" i="6"/>
  <c r="L49" i="6"/>
  <c r="M49" i="6"/>
  <c r="N49" i="6"/>
  <c r="I81" i="6"/>
  <c r="J81" i="6"/>
  <c r="K81" i="6"/>
  <c r="L81" i="6"/>
  <c r="M81" i="6"/>
  <c r="N81" i="6"/>
  <c r="I82" i="6"/>
  <c r="J82" i="6"/>
  <c r="K82" i="6"/>
  <c r="L82" i="6"/>
  <c r="M82" i="6"/>
  <c r="N82" i="6"/>
  <c r="I83" i="6"/>
  <c r="J83" i="6"/>
  <c r="K83" i="6"/>
  <c r="L83" i="6"/>
  <c r="M83" i="6"/>
  <c r="N83" i="6"/>
  <c r="I84" i="6"/>
  <c r="J84" i="6"/>
  <c r="K84" i="6"/>
  <c r="L84" i="6"/>
  <c r="M84" i="6"/>
  <c r="N84" i="6"/>
  <c r="I133" i="6"/>
  <c r="J133" i="6"/>
  <c r="K133" i="6"/>
  <c r="L133" i="6"/>
  <c r="M133" i="6"/>
  <c r="N133" i="6"/>
  <c r="I134" i="6"/>
  <c r="J134" i="6"/>
  <c r="K134" i="6"/>
  <c r="L134" i="6"/>
  <c r="M134" i="6"/>
  <c r="N134" i="6"/>
  <c r="I135" i="6"/>
  <c r="J135" i="6"/>
  <c r="K135" i="6"/>
  <c r="L135" i="6"/>
  <c r="M135" i="6"/>
  <c r="N135" i="6"/>
  <c r="I184" i="6"/>
  <c r="J184" i="6"/>
  <c r="K184" i="6"/>
  <c r="L184" i="6"/>
  <c r="M184" i="6"/>
  <c r="N184" i="6"/>
  <c r="I185" i="6"/>
  <c r="J185" i="6"/>
  <c r="K185" i="6"/>
  <c r="L185" i="6"/>
  <c r="M185" i="6"/>
  <c r="N185" i="6"/>
  <c r="I46" i="6"/>
  <c r="J46" i="6"/>
  <c r="K46" i="6"/>
  <c r="L46" i="6"/>
  <c r="M46" i="6"/>
  <c r="N46" i="6"/>
  <c r="I47" i="6"/>
  <c r="J47" i="6"/>
  <c r="K47" i="6"/>
  <c r="L47" i="6"/>
  <c r="M47" i="6"/>
  <c r="N47" i="6"/>
  <c r="I48" i="6"/>
  <c r="J48" i="6"/>
  <c r="K48" i="6"/>
  <c r="L48" i="6"/>
  <c r="M48" i="6"/>
  <c r="N48" i="6"/>
  <c r="I170" i="6"/>
  <c r="J170" i="6"/>
  <c r="K170" i="6"/>
  <c r="L170" i="6"/>
  <c r="M170" i="6"/>
  <c r="N170" i="6"/>
  <c r="I171" i="6"/>
  <c r="J171" i="6"/>
  <c r="K171" i="6"/>
  <c r="L171" i="6"/>
  <c r="M171" i="6"/>
  <c r="N171" i="6"/>
  <c r="I125" i="6"/>
  <c r="J125" i="6"/>
  <c r="K125" i="6"/>
  <c r="L125" i="6"/>
  <c r="M125" i="6"/>
  <c r="N125" i="6"/>
  <c r="I126" i="6"/>
  <c r="J126" i="6"/>
  <c r="K126" i="6"/>
  <c r="L126" i="6"/>
  <c r="M126" i="6"/>
  <c r="N126" i="6"/>
  <c r="I40" i="6"/>
  <c r="J40" i="6"/>
  <c r="K40" i="6"/>
  <c r="L40" i="6"/>
  <c r="M40" i="6"/>
  <c r="N40" i="6"/>
  <c r="I41" i="6"/>
  <c r="J41" i="6"/>
  <c r="K41" i="6"/>
  <c r="L41" i="6"/>
  <c r="M41" i="6"/>
  <c r="N41" i="6"/>
  <c r="I99" i="6"/>
  <c r="J99" i="6"/>
  <c r="K99" i="6"/>
  <c r="L99" i="6"/>
  <c r="M99" i="6"/>
  <c r="N99" i="6"/>
  <c r="I100" i="6"/>
  <c r="J100" i="6"/>
  <c r="K100" i="6"/>
  <c r="L100" i="6"/>
  <c r="M100" i="6"/>
  <c r="N100" i="6"/>
  <c r="I101" i="6"/>
  <c r="J101" i="6"/>
  <c r="K101" i="6"/>
  <c r="L101" i="6"/>
  <c r="M101" i="6"/>
  <c r="N101" i="6"/>
  <c r="I102" i="6"/>
  <c r="J102" i="6"/>
  <c r="K102" i="6"/>
  <c r="L102" i="6"/>
  <c r="M102" i="6"/>
  <c r="N102" i="6"/>
  <c r="I42" i="6"/>
  <c r="J42" i="6"/>
  <c r="K42" i="6"/>
  <c r="L42" i="6"/>
  <c r="M42" i="6"/>
  <c r="N42" i="6"/>
  <c r="I43" i="6"/>
  <c r="J43" i="6"/>
  <c r="K43" i="6"/>
  <c r="L43" i="6"/>
  <c r="M43" i="6"/>
  <c r="N43" i="6"/>
  <c r="I44" i="6"/>
  <c r="J44" i="6"/>
  <c r="K44" i="6"/>
  <c r="L44" i="6"/>
  <c r="M44" i="6"/>
  <c r="N44" i="6"/>
  <c r="I45" i="6"/>
  <c r="J45" i="6"/>
  <c r="K45" i="6"/>
  <c r="L45" i="6"/>
  <c r="M45" i="6"/>
  <c r="N45" i="6"/>
  <c r="I145" i="6"/>
  <c r="J145" i="6"/>
  <c r="K145" i="6"/>
  <c r="L145" i="6"/>
  <c r="M145" i="6"/>
  <c r="N145" i="6"/>
  <c r="I146" i="6"/>
  <c r="J146" i="6"/>
  <c r="K146" i="6"/>
  <c r="L146" i="6"/>
  <c r="M146" i="6"/>
  <c r="N146" i="6"/>
  <c r="I147" i="6"/>
  <c r="J147" i="6"/>
  <c r="K147" i="6"/>
  <c r="L147" i="6"/>
  <c r="M147" i="6"/>
  <c r="N147" i="6"/>
  <c r="I148" i="6"/>
  <c r="J148" i="6"/>
  <c r="K148" i="6"/>
  <c r="L148" i="6"/>
  <c r="M148" i="6"/>
  <c r="N148" i="6"/>
  <c r="I141" i="6"/>
  <c r="J141" i="6"/>
  <c r="K141" i="6"/>
  <c r="L141" i="6"/>
  <c r="M141" i="6"/>
  <c r="N141" i="6"/>
  <c r="I142" i="6"/>
  <c r="J142" i="6"/>
  <c r="K142" i="6"/>
  <c r="L142" i="6"/>
  <c r="M142" i="6"/>
  <c r="N142" i="6"/>
  <c r="I143" i="6"/>
  <c r="J143" i="6"/>
  <c r="K143" i="6"/>
  <c r="L143" i="6"/>
  <c r="M143" i="6"/>
  <c r="N143" i="6"/>
  <c r="I144" i="6"/>
  <c r="J144" i="6"/>
  <c r="K144" i="6"/>
  <c r="L144" i="6"/>
  <c r="M144" i="6"/>
  <c r="N144" i="6"/>
  <c r="I167" i="6"/>
  <c r="J167" i="6"/>
  <c r="K167" i="6"/>
  <c r="L167" i="6"/>
  <c r="M167" i="6"/>
  <c r="N167" i="6"/>
  <c r="I64" i="6"/>
  <c r="J64" i="6"/>
  <c r="K64" i="6"/>
  <c r="L64" i="6"/>
  <c r="M64" i="6"/>
  <c r="N64" i="6"/>
  <c r="I65" i="6"/>
  <c r="J65" i="6"/>
  <c r="K65" i="6"/>
  <c r="L65" i="6"/>
  <c r="M65" i="6"/>
  <c r="N65" i="6"/>
  <c r="I66" i="6"/>
  <c r="J66" i="6"/>
  <c r="K66" i="6"/>
  <c r="L66" i="6"/>
  <c r="M66" i="6"/>
  <c r="N66" i="6"/>
  <c r="I67" i="6"/>
  <c r="J67" i="6"/>
  <c r="K67" i="6"/>
  <c r="L67" i="6"/>
  <c r="M67" i="6"/>
  <c r="N67" i="6"/>
  <c r="I164" i="6"/>
  <c r="J164" i="6"/>
  <c r="K164" i="6"/>
  <c r="L164" i="6"/>
  <c r="M164" i="6"/>
  <c r="N164" i="6"/>
  <c r="I165" i="6"/>
  <c r="J165" i="6"/>
  <c r="K165" i="6"/>
  <c r="L165" i="6"/>
  <c r="M165" i="6"/>
  <c r="N165" i="6"/>
  <c r="I166" i="6"/>
  <c r="J166" i="6"/>
  <c r="K166" i="6"/>
  <c r="L166" i="6"/>
  <c r="M166" i="6"/>
  <c r="N166" i="6"/>
  <c r="I79" i="6"/>
  <c r="J79" i="6"/>
  <c r="K79" i="6"/>
  <c r="L79" i="6"/>
  <c r="M79" i="6"/>
  <c r="N79" i="6"/>
  <c r="I80" i="6"/>
  <c r="J80" i="6"/>
  <c r="K80" i="6"/>
  <c r="L80" i="6"/>
  <c r="M80" i="6"/>
  <c r="N80" i="6"/>
  <c r="I210" i="6"/>
  <c r="J210" i="6"/>
  <c r="K210" i="6"/>
  <c r="L210" i="6"/>
  <c r="M210" i="6"/>
  <c r="N210" i="6"/>
  <c r="I211" i="6"/>
  <c r="J211" i="6"/>
  <c r="K211" i="6"/>
  <c r="L211" i="6"/>
  <c r="M211" i="6"/>
  <c r="N211" i="6"/>
  <c r="I131" i="6"/>
  <c r="J131" i="6"/>
  <c r="K131" i="6"/>
  <c r="L131" i="6"/>
  <c r="M131" i="6"/>
  <c r="N131" i="6"/>
  <c r="I132" i="6"/>
  <c r="J132" i="6"/>
  <c r="K132" i="6"/>
  <c r="L132" i="6"/>
  <c r="M132" i="6"/>
  <c r="N132" i="6"/>
  <c r="I115" i="6"/>
  <c r="J115" i="6"/>
  <c r="K115" i="6"/>
  <c r="L115" i="6"/>
  <c r="M115" i="6"/>
  <c r="N115" i="6"/>
  <c r="I116" i="6"/>
  <c r="J116" i="6"/>
  <c r="K116" i="6"/>
  <c r="L116" i="6"/>
  <c r="M116" i="6"/>
  <c r="N116" i="6"/>
  <c r="I176" i="6"/>
  <c r="J176" i="6"/>
  <c r="K176" i="6"/>
  <c r="L176" i="6"/>
  <c r="M176" i="6"/>
  <c r="N176" i="6"/>
  <c r="I177" i="6"/>
  <c r="J177" i="6"/>
  <c r="K177" i="6"/>
  <c r="L177" i="6"/>
  <c r="M177" i="6"/>
  <c r="N177" i="6"/>
  <c r="I178" i="6"/>
  <c r="J178" i="6"/>
  <c r="K178" i="6"/>
  <c r="L178" i="6"/>
  <c r="M178" i="6"/>
  <c r="N178" i="6"/>
  <c r="I179" i="6"/>
  <c r="J179" i="6"/>
  <c r="K179" i="6"/>
  <c r="L179" i="6"/>
  <c r="M179" i="6"/>
  <c r="N179" i="6"/>
  <c r="I172" i="6"/>
  <c r="J172" i="6"/>
  <c r="K172" i="6"/>
  <c r="L172" i="6"/>
  <c r="M172" i="6"/>
  <c r="N172" i="6"/>
  <c r="I173" i="6"/>
  <c r="J173" i="6"/>
  <c r="K173" i="6"/>
  <c r="L173" i="6"/>
  <c r="M173" i="6"/>
  <c r="N173" i="6"/>
  <c r="I174" i="6"/>
  <c r="J174" i="6"/>
  <c r="K174" i="6"/>
  <c r="L174" i="6"/>
  <c r="M174" i="6"/>
  <c r="N174" i="6"/>
  <c r="I175" i="6"/>
  <c r="J175" i="6"/>
  <c r="K175" i="6"/>
  <c r="L175" i="6"/>
  <c r="M175" i="6"/>
  <c r="N175" i="6"/>
  <c r="I63" i="6"/>
  <c r="J63" i="6"/>
  <c r="K63" i="6"/>
  <c r="L63" i="6"/>
  <c r="M63" i="6"/>
  <c r="N63" i="6"/>
  <c r="I153" i="6"/>
  <c r="J153" i="6"/>
  <c r="K153" i="6"/>
  <c r="L153" i="6"/>
  <c r="M153" i="6"/>
  <c r="N153" i="6"/>
  <c r="I154" i="6"/>
  <c r="J154" i="6"/>
  <c r="K154" i="6"/>
  <c r="L154" i="6"/>
  <c r="M154" i="6"/>
  <c r="N154" i="6"/>
  <c r="I155" i="6"/>
  <c r="J155" i="6"/>
  <c r="K155" i="6"/>
  <c r="L155" i="6"/>
  <c r="M155" i="6"/>
  <c r="N155" i="6"/>
  <c r="I156" i="6"/>
  <c r="J156" i="6"/>
  <c r="K156" i="6"/>
  <c r="L156" i="6"/>
  <c r="M156" i="6"/>
  <c r="N156" i="6"/>
  <c r="I112" i="6"/>
  <c r="J112" i="6"/>
  <c r="K112" i="6"/>
  <c r="L112" i="6"/>
  <c r="M112" i="6"/>
  <c r="N112" i="6"/>
  <c r="I113" i="6"/>
  <c r="J113" i="6"/>
  <c r="K113" i="6"/>
  <c r="L113" i="6"/>
  <c r="M113" i="6"/>
  <c r="N113" i="6"/>
  <c r="I114" i="6"/>
  <c r="J114" i="6"/>
  <c r="K114" i="6"/>
  <c r="L114" i="6"/>
  <c r="M114" i="6"/>
  <c r="N114" i="6"/>
  <c r="I159" i="6"/>
  <c r="J159" i="6"/>
  <c r="K159" i="6"/>
  <c r="L159" i="6"/>
  <c r="M159" i="6"/>
  <c r="N159" i="6"/>
  <c r="I160" i="6"/>
  <c r="J160" i="6"/>
  <c r="K160" i="6"/>
  <c r="L160" i="6"/>
  <c r="M160" i="6"/>
  <c r="N160" i="6"/>
  <c r="I161" i="6"/>
  <c r="J161" i="6"/>
  <c r="K161" i="6"/>
  <c r="L161" i="6"/>
  <c r="M161" i="6"/>
  <c r="N161" i="6"/>
  <c r="I162" i="6"/>
  <c r="J162" i="6"/>
  <c r="K162" i="6"/>
  <c r="L162" i="6"/>
  <c r="M162" i="6"/>
  <c r="N162" i="6"/>
  <c r="I117" i="6"/>
  <c r="J117" i="6"/>
  <c r="K117" i="6"/>
  <c r="L117" i="6"/>
  <c r="M117" i="6"/>
  <c r="N117" i="6"/>
  <c r="I118" i="6"/>
  <c r="J118" i="6"/>
  <c r="K118" i="6"/>
  <c r="L118" i="6"/>
  <c r="M118" i="6"/>
  <c r="N118" i="6"/>
  <c r="I119" i="6"/>
  <c r="J119" i="6"/>
  <c r="K119" i="6"/>
  <c r="L119" i="6"/>
  <c r="M119" i="6"/>
  <c r="N119" i="6"/>
  <c r="I120" i="6"/>
  <c r="J120" i="6"/>
  <c r="K120" i="6"/>
  <c r="L120" i="6"/>
  <c r="M120" i="6"/>
  <c r="N120" i="6"/>
  <c r="I149" i="6"/>
  <c r="J149" i="6"/>
  <c r="K149" i="6"/>
  <c r="L149" i="6"/>
  <c r="M149" i="6"/>
  <c r="N149" i="6"/>
  <c r="I150" i="6"/>
  <c r="J150" i="6"/>
  <c r="K150" i="6"/>
  <c r="L150" i="6"/>
  <c r="M150" i="6"/>
  <c r="N150" i="6"/>
  <c r="I151" i="6"/>
  <c r="J151" i="6"/>
  <c r="K151" i="6"/>
  <c r="L151" i="6"/>
  <c r="M151" i="6"/>
  <c r="N151" i="6"/>
  <c r="I152" i="6"/>
  <c r="J152" i="6"/>
  <c r="K152" i="6"/>
  <c r="L152" i="6"/>
  <c r="M152" i="6"/>
  <c r="N152" i="6"/>
  <c r="I121" i="6"/>
  <c r="J121" i="6"/>
  <c r="K121" i="6"/>
  <c r="L121" i="6"/>
  <c r="M121" i="6"/>
  <c r="N121" i="6"/>
  <c r="I122" i="6"/>
  <c r="J122" i="6"/>
  <c r="K122" i="6"/>
  <c r="L122" i="6"/>
  <c r="M122" i="6"/>
  <c r="N122" i="6"/>
  <c r="I123" i="6"/>
  <c r="J123" i="6"/>
  <c r="K123" i="6"/>
  <c r="L123" i="6"/>
  <c r="M123" i="6"/>
  <c r="N123" i="6"/>
  <c r="I124" i="6"/>
  <c r="J124" i="6"/>
  <c r="K124" i="6"/>
  <c r="L124" i="6"/>
  <c r="M124" i="6"/>
  <c r="N124" i="6"/>
  <c r="I60" i="6"/>
  <c r="J60" i="6"/>
  <c r="K60" i="6"/>
  <c r="L60" i="6"/>
  <c r="M60" i="6"/>
  <c r="N60" i="6"/>
  <c r="I61" i="6"/>
  <c r="J61" i="6"/>
  <c r="K61" i="6"/>
  <c r="L61" i="6"/>
  <c r="M61" i="6"/>
  <c r="N61" i="6"/>
  <c r="I62" i="6"/>
  <c r="J62" i="6"/>
  <c r="K62" i="6"/>
  <c r="L62" i="6"/>
  <c r="M62" i="6"/>
  <c r="N62" i="6"/>
  <c r="J111" i="6"/>
  <c r="K111" i="6"/>
  <c r="L111" i="6"/>
  <c r="M111" i="6"/>
  <c r="N111" i="6"/>
  <c r="I111" i="6"/>
  <c r="I283" i="6"/>
  <c r="J283" i="6"/>
  <c r="K283" i="6"/>
  <c r="L283" i="6"/>
  <c r="M283" i="6"/>
  <c r="N283" i="6"/>
  <c r="I284" i="6"/>
  <c r="J284" i="6"/>
  <c r="K284" i="6"/>
  <c r="L284" i="6"/>
  <c r="M284" i="6"/>
  <c r="N284" i="6"/>
  <c r="I222" i="6"/>
  <c r="J222" i="6"/>
  <c r="K222" i="6"/>
  <c r="L222" i="6"/>
  <c r="M222" i="6"/>
  <c r="N222" i="6"/>
  <c r="I223" i="6"/>
  <c r="J223" i="6"/>
  <c r="K223" i="6"/>
  <c r="L223" i="6"/>
  <c r="M223" i="6"/>
  <c r="N223" i="6"/>
  <c r="I209" i="6"/>
  <c r="J209" i="6"/>
  <c r="K209" i="6"/>
  <c r="L209" i="6"/>
  <c r="M209" i="6"/>
  <c r="N209" i="6"/>
  <c r="I303" i="6"/>
  <c r="J303" i="6"/>
  <c r="K303" i="6"/>
  <c r="L303" i="6"/>
  <c r="M303" i="6"/>
  <c r="N303" i="6"/>
  <c r="I304" i="6"/>
  <c r="J304" i="6"/>
  <c r="K304" i="6"/>
  <c r="L304" i="6"/>
  <c r="M304" i="6"/>
  <c r="N304" i="6"/>
  <c r="I305" i="6"/>
  <c r="J305" i="6"/>
  <c r="K305" i="6"/>
  <c r="L305" i="6"/>
  <c r="M305" i="6"/>
  <c r="N305" i="6"/>
  <c r="I306" i="6"/>
  <c r="J306" i="6"/>
  <c r="K306" i="6"/>
  <c r="L306" i="6"/>
  <c r="M306" i="6"/>
  <c r="N306" i="6"/>
  <c r="I207" i="6"/>
  <c r="J207" i="6"/>
  <c r="K207" i="6"/>
  <c r="L207" i="6"/>
  <c r="M207" i="6"/>
  <c r="N207" i="6"/>
  <c r="I208" i="6"/>
  <c r="J208" i="6"/>
  <c r="K208" i="6"/>
  <c r="L208" i="6"/>
  <c r="M208" i="6"/>
  <c r="N208" i="6"/>
  <c r="I281" i="6"/>
  <c r="J281" i="6"/>
  <c r="K281" i="6"/>
  <c r="L281" i="6"/>
  <c r="M281" i="6"/>
  <c r="N281" i="6"/>
  <c r="I282" i="6"/>
  <c r="J282" i="6"/>
  <c r="K282" i="6"/>
  <c r="L282" i="6"/>
  <c r="M282" i="6"/>
  <c r="N282" i="6"/>
  <c r="I259" i="6"/>
  <c r="J259" i="6"/>
  <c r="K259" i="6"/>
  <c r="L259" i="6"/>
  <c r="M259" i="6"/>
  <c r="N259" i="6"/>
  <c r="I260" i="6"/>
  <c r="J260" i="6"/>
  <c r="K260" i="6"/>
  <c r="L260" i="6"/>
  <c r="M260" i="6"/>
  <c r="N260" i="6"/>
  <c r="I205" i="6"/>
  <c r="J205" i="6"/>
  <c r="K205" i="6"/>
  <c r="L205" i="6"/>
  <c r="M205" i="6"/>
  <c r="N205" i="6"/>
  <c r="I206" i="6"/>
  <c r="J206" i="6"/>
  <c r="K206" i="6"/>
  <c r="L206" i="6"/>
  <c r="M206" i="6"/>
  <c r="N206" i="6"/>
  <c r="I275" i="6"/>
  <c r="J275" i="6"/>
  <c r="K275" i="6"/>
  <c r="L275" i="6"/>
  <c r="M275" i="6"/>
  <c r="N275" i="6"/>
  <c r="I276" i="6"/>
  <c r="J276" i="6"/>
  <c r="K276" i="6"/>
  <c r="L276" i="6"/>
  <c r="M276" i="6"/>
  <c r="N276" i="6"/>
  <c r="I277" i="6"/>
  <c r="J277" i="6"/>
  <c r="K277" i="6"/>
  <c r="L277" i="6"/>
  <c r="M277" i="6"/>
  <c r="N277" i="6"/>
  <c r="I278" i="6"/>
  <c r="J278" i="6"/>
  <c r="K278" i="6"/>
  <c r="L278" i="6"/>
  <c r="M278" i="6"/>
  <c r="N278" i="6"/>
  <c r="I192" i="6"/>
  <c r="J192" i="6"/>
  <c r="K192" i="6"/>
  <c r="L192" i="6"/>
  <c r="M192" i="6"/>
  <c r="N192" i="6"/>
  <c r="I314" i="6"/>
  <c r="J314" i="6"/>
  <c r="K314" i="6"/>
  <c r="L314" i="6"/>
  <c r="M314" i="6"/>
  <c r="N314" i="6"/>
  <c r="I237" i="6"/>
  <c r="J237" i="6"/>
  <c r="K237" i="6"/>
  <c r="L237" i="6"/>
  <c r="M237" i="6"/>
  <c r="N237" i="6"/>
  <c r="I238" i="6"/>
  <c r="J238" i="6"/>
  <c r="K238" i="6"/>
  <c r="L238" i="6"/>
  <c r="M238" i="6"/>
  <c r="N238" i="6"/>
  <c r="I239" i="6"/>
  <c r="J239" i="6"/>
  <c r="K239" i="6"/>
  <c r="L239" i="6"/>
  <c r="M239" i="6"/>
  <c r="N239" i="6"/>
  <c r="I240" i="6"/>
  <c r="J240" i="6"/>
  <c r="K240" i="6"/>
  <c r="L240" i="6"/>
  <c r="M240" i="6"/>
  <c r="N240" i="6"/>
  <c r="I193" i="6"/>
  <c r="J193" i="6"/>
  <c r="K193" i="6"/>
  <c r="L193" i="6"/>
  <c r="M193" i="6"/>
  <c r="N193" i="6"/>
  <c r="I245" i="6"/>
  <c r="J245" i="6"/>
  <c r="K245" i="6"/>
  <c r="L245" i="6"/>
  <c r="M245" i="6"/>
  <c r="N245" i="6"/>
  <c r="I243" i="6"/>
  <c r="J243" i="6"/>
  <c r="K243" i="6"/>
  <c r="L243" i="6"/>
  <c r="M243" i="6"/>
  <c r="N243" i="6"/>
  <c r="I244" i="6"/>
  <c r="J244" i="6"/>
  <c r="K244" i="6"/>
  <c r="L244" i="6"/>
  <c r="M244" i="6"/>
  <c r="N244" i="6"/>
  <c r="I241" i="6"/>
  <c r="J241" i="6"/>
  <c r="K241" i="6"/>
  <c r="L241" i="6"/>
  <c r="M241" i="6"/>
  <c r="N241" i="6"/>
  <c r="I242" i="6"/>
  <c r="J242" i="6"/>
  <c r="K242" i="6"/>
  <c r="L242" i="6"/>
  <c r="M242" i="6"/>
  <c r="N242" i="6"/>
  <c r="I194" i="6"/>
  <c r="J194" i="6"/>
  <c r="K194" i="6"/>
  <c r="L194" i="6"/>
  <c r="M194" i="6"/>
  <c r="N194" i="6"/>
  <c r="I195" i="6"/>
  <c r="J195" i="6"/>
  <c r="K195" i="6"/>
  <c r="L195" i="6"/>
  <c r="M195" i="6"/>
  <c r="N195" i="6"/>
  <c r="I246" i="6"/>
  <c r="J246" i="6"/>
  <c r="K246" i="6"/>
  <c r="L246" i="6"/>
  <c r="M246" i="6"/>
  <c r="N246" i="6"/>
  <c r="I247" i="6"/>
  <c r="J247" i="6"/>
  <c r="K247" i="6"/>
  <c r="L247" i="6"/>
  <c r="M247" i="6"/>
  <c r="N247" i="6"/>
  <c r="I250" i="6"/>
  <c r="J250" i="6"/>
  <c r="K250" i="6"/>
  <c r="L250" i="6"/>
  <c r="M250" i="6"/>
  <c r="N250" i="6"/>
  <c r="I251" i="6"/>
  <c r="J251" i="6"/>
  <c r="K251" i="6"/>
  <c r="L251" i="6"/>
  <c r="M251" i="6"/>
  <c r="N251" i="6"/>
  <c r="I196" i="6"/>
  <c r="J196" i="6"/>
  <c r="K196" i="6"/>
  <c r="L196" i="6"/>
  <c r="M196" i="6"/>
  <c r="N196" i="6"/>
  <c r="I197" i="6"/>
  <c r="J197" i="6"/>
  <c r="K197" i="6"/>
  <c r="L197" i="6"/>
  <c r="M197" i="6"/>
  <c r="N197" i="6"/>
  <c r="I225" i="6"/>
  <c r="J225" i="6"/>
  <c r="K225" i="6"/>
  <c r="L225" i="6"/>
  <c r="M225" i="6"/>
  <c r="N225" i="6"/>
  <c r="I226" i="6"/>
  <c r="J226" i="6"/>
  <c r="K226" i="6"/>
  <c r="L226" i="6"/>
  <c r="M226" i="6"/>
  <c r="N226" i="6"/>
  <c r="I227" i="6"/>
  <c r="J227" i="6"/>
  <c r="K227" i="6"/>
  <c r="L227" i="6"/>
  <c r="M227" i="6"/>
  <c r="N227" i="6"/>
  <c r="I228" i="6"/>
  <c r="J228" i="6"/>
  <c r="K228" i="6"/>
  <c r="L228" i="6"/>
  <c r="M228" i="6"/>
  <c r="N228" i="6"/>
  <c r="I168" i="6"/>
  <c r="J168" i="6"/>
  <c r="K168" i="6"/>
  <c r="L168" i="6"/>
  <c r="M168" i="6"/>
  <c r="N168" i="6"/>
  <c r="I169" i="6"/>
  <c r="J169" i="6"/>
  <c r="K169" i="6"/>
  <c r="L169" i="6"/>
  <c r="M169" i="6"/>
  <c r="N169" i="6"/>
  <c r="I218" i="6"/>
  <c r="J218" i="6"/>
  <c r="K218" i="6"/>
  <c r="L218" i="6"/>
  <c r="M218" i="6"/>
  <c r="N218" i="6"/>
  <c r="I219" i="6"/>
  <c r="J219" i="6"/>
  <c r="K219" i="6"/>
  <c r="L219" i="6"/>
  <c r="M219" i="6"/>
  <c r="N219" i="6"/>
  <c r="I220" i="6"/>
  <c r="J220" i="6"/>
  <c r="K220" i="6"/>
  <c r="L220" i="6"/>
  <c r="M220" i="6"/>
  <c r="N220" i="6"/>
  <c r="I221" i="6"/>
  <c r="J221" i="6"/>
  <c r="K221" i="6"/>
  <c r="L221" i="6"/>
  <c r="M221" i="6"/>
  <c r="N221" i="6"/>
  <c r="I198" i="6"/>
  <c r="J198" i="6"/>
  <c r="K198" i="6"/>
  <c r="L198" i="6"/>
  <c r="M198" i="6"/>
  <c r="N198" i="6"/>
  <c r="I224" i="6"/>
  <c r="J224" i="6"/>
  <c r="K224" i="6"/>
  <c r="L224" i="6"/>
  <c r="M224" i="6"/>
  <c r="N224" i="6"/>
  <c r="I267" i="6"/>
  <c r="J267" i="6"/>
  <c r="K267" i="6"/>
  <c r="L267" i="6"/>
  <c r="M267" i="6"/>
  <c r="N267" i="6"/>
  <c r="I268" i="6"/>
  <c r="J268" i="6"/>
  <c r="K268" i="6"/>
  <c r="L268" i="6"/>
  <c r="M268" i="6"/>
  <c r="N268" i="6"/>
  <c r="I269" i="6"/>
  <c r="J269" i="6"/>
  <c r="K269" i="6"/>
  <c r="L269" i="6"/>
  <c r="M269" i="6"/>
  <c r="N269" i="6"/>
  <c r="I270" i="6"/>
  <c r="J270" i="6"/>
  <c r="K270" i="6"/>
  <c r="L270" i="6"/>
  <c r="M270" i="6"/>
  <c r="N270" i="6"/>
  <c r="I199" i="6"/>
  <c r="J199" i="6"/>
  <c r="K199" i="6"/>
  <c r="L199" i="6"/>
  <c r="M199" i="6"/>
  <c r="N199" i="6"/>
  <c r="I200" i="6"/>
  <c r="J200" i="6"/>
  <c r="K200" i="6"/>
  <c r="L200" i="6"/>
  <c r="M200" i="6"/>
  <c r="N200" i="6"/>
  <c r="I307" i="6"/>
  <c r="J307" i="6"/>
  <c r="K307" i="6"/>
  <c r="L307" i="6"/>
  <c r="M307" i="6"/>
  <c r="N307" i="6"/>
  <c r="I308" i="6"/>
  <c r="J308" i="6"/>
  <c r="K308" i="6"/>
  <c r="L308" i="6"/>
  <c r="M308" i="6"/>
  <c r="N308" i="6"/>
  <c r="I311" i="6"/>
  <c r="J311" i="6"/>
  <c r="K311" i="6"/>
  <c r="L311" i="6"/>
  <c r="M311" i="6"/>
  <c r="N311" i="6"/>
  <c r="I312" i="6"/>
  <c r="J312" i="6"/>
  <c r="K312" i="6"/>
  <c r="L312" i="6"/>
  <c r="M312" i="6"/>
  <c r="N312" i="6"/>
  <c r="I201" i="6"/>
  <c r="J201" i="6"/>
  <c r="K201" i="6"/>
  <c r="L201" i="6"/>
  <c r="M201" i="6"/>
  <c r="N201" i="6"/>
  <c r="I202" i="6"/>
  <c r="J202" i="6"/>
  <c r="K202" i="6"/>
  <c r="L202" i="6"/>
  <c r="M202" i="6"/>
  <c r="N202" i="6"/>
  <c r="I271" i="6"/>
  <c r="J271" i="6"/>
  <c r="K271" i="6"/>
  <c r="L271" i="6"/>
  <c r="M271" i="6"/>
  <c r="N271" i="6"/>
  <c r="I272" i="6"/>
  <c r="J272" i="6"/>
  <c r="K272" i="6"/>
  <c r="L272" i="6"/>
  <c r="M272" i="6"/>
  <c r="N272" i="6"/>
  <c r="I273" i="6"/>
  <c r="J273" i="6"/>
  <c r="K273" i="6"/>
  <c r="L273" i="6"/>
  <c r="M273" i="6"/>
  <c r="N273" i="6"/>
  <c r="I274" i="6"/>
  <c r="J274" i="6"/>
  <c r="K274" i="6"/>
  <c r="L274" i="6"/>
  <c r="M274" i="6"/>
  <c r="N274" i="6"/>
  <c r="I203" i="6"/>
  <c r="J203" i="6"/>
  <c r="K203" i="6"/>
  <c r="L203" i="6"/>
  <c r="M203" i="6"/>
  <c r="N203" i="6"/>
  <c r="I204" i="6"/>
  <c r="J204" i="6"/>
  <c r="K204" i="6"/>
  <c r="L204" i="6"/>
  <c r="M204" i="6"/>
  <c r="N204" i="6"/>
  <c r="J313" i="6"/>
  <c r="K313" i="6"/>
  <c r="L313" i="6"/>
  <c r="M313" i="6"/>
  <c r="N313" i="6"/>
  <c r="J39" i="6"/>
  <c r="K39" i="6"/>
  <c r="L39" i="6"/>
  <c r="M39" i="6"/>
  <c r="N39" i="6"/>
  <c r="I39" i="6"/>
  <c r="I313" i="6"/>
  <c r="J4" i="6"/>
  <c r="K4" i="6"/>
  <c r="L4" i="6"/>
  <c r="M4" i="6"/>
  <c r="N4" i="6"/>
  <c r="J107" i="6"/>
  <c r="K107" i="6"/>
  <c r="L107" i="6"/>
  <c r="M107" i="6"/>
  <c r="N107" i="6"/>
  <c r="J108" i="6"/>
  <c r="K108" i="6"/>
  <c r="L108" i="6"/>
  <c r="M108" i="6"/>
  <c r="N108" i="6"/>
  <c r="J109" i="6"/>
  <c r="K109" i="6"/>
  <c r="L109" i="6"/>
  <c r="M109" i="6"/>
  <c r="N109" i="6"/>
  <c r="J110" i="6"/>
  <c r="K110" i="6"/>
  <c r="L110" i="6"/>
  <c r="M110" i="6"/>
  <c r="N110" i="6"/>
  <c r="J5" i="6"/>
  <c r="K5" i="6"/>
  <c r="L5" i="6"/>
  <c r="M5" i="6"/>
  <c r="N5" i="6"/>
  <c r="J6" i="6"/>
  <c r="K6" i="6"/>
  <c r="L6" i="6"/>
  <c r="M6" i="6"/>
  <c r="N6" i="6"/>
  <c r="J7" i="6"/>
  <c r="K7" i="6"/>
  <c r="L7" i="6"/>
  <c r="M7" i="6"/>
  <c r="N7" i="6"/>
  <c r="J8" i="6"/>
  <c r="K8" i="6"/>
  <c r="L8" i="6"/>
  <c r="M8" i="6"/>
  <c r="N8" i="6"/>
  <c r="J127" i="6"/>
  <c r="K127" i="6"/>
  <c r="L127" i="6"/>
  <c r="M127" i="6"/>
  <c r="N127" i="6"/>
  <c r="J128" i="6"/>
  <c r="K128" i="6"/>
  <c r="L128" i="6"/>
  <c r="M128" i="6"/>
  <c r="N128" i="6"/>
  <c r="J129" i="6"/>
  <c r="K129" i="6"/>
  <c r="L129" i="6"/>
  <c r="M129" i="6"/>
  <c r="N129" i="6"/>
  <c r="J130" i="6"/>
  <c r="K130" i="6"/>
  <c r="L130" i="6"/>
  <c r="M130" i="6"/>
  <c r="N130" i="6"/>
  <c r="J9" i="6"/>
  <c r="K9" i="6"/>
  <c r="L9" i="6"/>
  <c r="M9" i="6"/>
  <c r="N9" i="6"/>
  <c r="J10" i="6"/>
  <c r="K10" i="6"/>
  <c r="L10" i="6"/>
  <c r="M10" i="6"/>
  <c r="N10" i="6"/>
  <c r="J254" i="6"/>
  <c r="K254" i="6"/>
  <c r="L254" i="6"/>
  <c r="M254" i="6"/>
  <c r="N254" i="6"/>
  <c r="J11" i="6"/>
  <c r="K11" i="6"/>
  <c r="L11" i="6"/>
  <c r="M11" i="6"/>
  <c r="N11" i="6"/>
  <c r="J157" i="6"/>
  <c r="K157" i="6"/>
  <c r="L157" i="6"/>
  <c r="M157" i="6"/>
  <c r="N157" i="6"/>
  <c r="J158" i="6"/>
  <c r="K158" i="6"/>
  <c r="L158" i="6"/>
  <c r="M158" i="6"/>
  <c r="N158" i="6"/>
  <c r="J291" i="6"/>
  <c r="K291" i="6"/>
  <c r="L291" i="6"/>
  <c r="M291" i="6"/>
  <c r="N291" i="6"/>
  <c r="J292" i="6"/>
  <c r="K292" i="6"/>
  <c r="L292" i="6"/>
  <c r="M292" i="6"/>
  <c r="N292" i="6"/>
  <c r="J289" i="6"/>
  <c r="K289" i="6"/>
  <c r="L289" i="6"/>
  <c r="M289" i="6"/>
  <c r="N289" i="6"/>
  <c r="J290" i="6"/>
  <c r="K290" i="6"/>
  <c r="L290" i="6"/>
  <c r="M290" i="6"/>
  <c r="N290" i="6"/>
  <c r="J12" i="6"/>
  <c r="K12" i="6"/>
  <c r="L12" i="6"/>
  <c r="M12" i="6"/>
  <c r="N12" i="6"/>
  <c r="J68" i="6"/>
  <c r="K68" i="6"/>
  <c r="L68" i="6"/>
  <c r="M68" i="6"/>
  <c r="N68" i="6"/>
  <c r="J69" i="6"/>
  <c r="K69" i="6"/>
  <c r="L69" i="6"/>
  <c r="M69" i="6"/>
  <c r="N69" i="6"/>
  <c r="J180" i="6"/>
  <c r="K180" i="6"/>
  <c r="L180" i="6"/>
  <c r="M180" i="6"/>
  <c r="N180" i="6"/>
  <c r="J181" i="6"/>
  <c r="K181" i="6"/>
  <c r="L181" i="6"/>
  <c r="M181" i="6"/>
  <c r="N181" i="6"/>
  <c r="J182" i="6"/>
  <c r="K182" i="6"/>
  <c r="L182" i="6"/>
  <c r="M182" i="6"/>
  <c r="N182" i="6"/>
  <c r="J183" i="6"/>
  <c r="K183" i="6"/>
  <c r="L183" i="6"/>
  <c r="M183" i="6"/>
  <c r="N183" i="6"/>
  <c r="J13" i="6"/>
  <c r="K13" i="6"/>
  <c r="L13" i="6"/>
  <c r="M13" i="6"/>
  <c r="N13" i="6"/>
  <c r="J14" i="6"/>
  <c r="K14" i="6"/>
  <c r="L14" i="6"/>
  <c r="M14" i="6"/>
  <c r="N14" i="6"/>
  <c r="J97" i="6"/>
  <c r="K97" i="6"/>
  <c r="L97" i="6"/>
  <c r="M97" i="6"/>
  <c r="N97" i="6"/>
  <c r="J98" i="6"/>
  <c r="K98" i="6"/>
  <c r="L98" i="6"/>
  <c r="M98" i="6"/>
  <c r="N98" i="6"/>
  <c r="J70" i="6"/>
  <c r="K70" i="6"/>
  <c r="L70" i="6"/>
  <c r="M70" i="6"/>
  <c r="N70" i="6"/>
  <c r="J71" i="6"/>
  <c r="K71" i="6"/>
  <c r="L71" i="6"/>
  <c r="M71" i="6"/>
  <c r="N71" i="6"/>
  <c r="J15" i="6"/>
  <c r="K15" i="6"/>
  <c r="L15" i="6"/>
  <c r="M15" i="6"/>
  <c r="N15" i="6"/>
  <c r="J16" i="6"/>
  <c r="K16" i="6"/>
  <c r="L16" i="6"/>
  <c r="M16" i="6"/>
  <c r="N16" i="6"/>
  <c r="J87" i="6"/>
  <c r="K87" i="6"/>
  <c r="L87" i="6"/>
  <c r="M87" i="6"/>
  <c r="N87" i="6"/>
  <c r="J88" i="6"/>
  <c r="K88" i="6"/>
  <c r="L88" i="6"/>
  <c r="M88" i="6"/>
  <c r="N88" i="6"/>
  <c r="J103" i="6"/>
  <c r="K103" i="6"/>
  <c r="L103" i="6"/>
  <c r="M103" i="6"/>
  <c r="N103" i="6"/>
  <c r="J104" i="6"/>
  <c r="K104" i="6"/>
  <c r="L104" i="6"/>
  <c r="M104" i="6"/>
  <c r="N104" i="6"/>
  <c r="J105" i="6"/>
  <c r="K105" i="6"/>
  <c r="L105" i="6"/>
  <c r="M105" i="6"/>
  <c r="N105" i="6"/>
  <c r="J106" i="6"/>
  <c r="K106" i="6"/>
  <c r="L106" i="6"/>
  <c r="M106" i="6"/>
  <c r="N106" i="6"/>
  <c r="J17" i="6"/>
  <c r="K17" i="6"/>
  <c r="L17" i="6"/>
  <c r="M17" i="6"/>
  <c r="N17" i="6"/>
  <c r="J261" i="6"/>
  <c r="K261" i="6"/>
  <c r="L261" i="6"/>
  <c r="M261" i="6"/>
  <c r="N261" i="6"/>
  <c r="J262" i="6"/>
  <c r="K262" i="6"/>
  <c r="L262" i="6"/>
  <c r="M262" i="6"/>
  <c r="N262" i="6"/>
  <c r="J257" i="6"/>
  <c r="K257" i="6"/>
  <c r="L257" i="6"/>
  <c r="M257" i="6"/>
  <c r="N257" i="6"/>
  <c r="J258" i="6"/>
  <c r="K258" i="6"/>
  <c r="L258" i="6"/>
  <c r="M258" i="6"/>
  <c r="N258" i="6"/>
  <c r="J255" i="6"/>
  <c r="K255" i="6"/>
  <c r="L255" i="6"/>
  <c r="M255" i="6"/>
  <c r="N255" i="6"/>
  <c r="J256" i="6"/>
  <c r="K256" i="6"/>
  <c r="L256" i="6"/>
  <c r="M256" i="6"/>
  <c r="N256" i="6"/>
  <c r="J18" i="6"/>
  <c r="K18" i="6"/>
  <c r="L18" i="6"/>
  <c r="M18" i="6"/>
  <c r="N18" i="6"/>
  <c r="J216" i="6"/>
  <c r="K216" i="6"/>
  <c r="L216" i="6"/>
  <c r="M216" i="6"/>
  <c r="N216" i="6"/>
  <c r="J217" i="6"/>
  <c r="K217" i="6"/>
  <c r="L217" i="6"/>
  <c r="M217" i="6"/>
  <c r="N217" i="6"/>
  <c r="J295" i="6"/>
  <c r="K295" i="6"/>
  <c r="L295" i="6"/>
  <c r="M295" i="6"/>
  <c r="N295" i="6"/>
  <c r="J296" i="6"/>
  <c r="K296" i="6"/>
  <c r="L296" i="6"/>
  <c r="M296" i="6"/>
  <c r="N296" i="6"/>
  <c r="J301" i="6"/>
  <c r="K301" i="6"/>
  <c r="L301" i="6"/>
  <c r="M301" i="6"/>
  <c r="N301" i="6"/>
  <c r="J302" i="6"/>
  <c r="K302" i="6"/>
  <c r="L302" i="6"/>
  <c r="M302" i="6"/>
  <c r="N302" i="6"/>
  <c r="J19" i="6"/>
  <c r="K19" i="6"/>
  <c r="L19" i="6"/>
  <c r="M19" i="6"/>
  <c r="N19" i="6"/>
  <c r="J20" i="6"/>
  <c r="K20" i="6"/>
  <c r="L20" i="6"/>
  <c r="M20" i="6"/>
  <c r="N20" i="6"/>
  <c r="J21" i="6"/>
  <c r="K21" i="6"/>
  <c r="L21" i="6"/>
  <c r="M21" i="6"/>
  <c r="N21" i="6"/>
  <c r="J72" i="6"/>
  <c r="K72" i="6"/>
  <c r="L72" i="6"/>
  <c r="M72" i="6"/>
  <c r="N72" i="6"/>
  <c r="J73" i="6"/>
  <c r="K73" i="6"/>
  <c r="L73" i="6"/>
  <c r="M73" i="6"/>
  <c r="N73" i="6"/>
  <c r="J74" i="6"/>
  <c r="K74" i="6"/>
  <c r="L74" i="6"/>
  <c r="M74" i="6"/>
  <c r="N74" i="6"/>
  <c r="J75" i="6"/>
  <c r="K75" i="6"/>
  <c r="L75" i="6"/>
  <c r="M75" i="6"/>
  <c r="N75" i="6"/>
  <c r="J22" i="6"/>
  <c r="K22" i="6"/>
  <c r="L22" i="6"/>
  <c r="M22" i="6"/>
  <c r="N22" i="6"/>
  <c r="J23" i="6"/>
  <c r="K23" i="6"/>
  <c r="L23" i="6"/>
  <c r="M23" i="6"/>
  <c r="N23" i="6"/>
  <c r="J24" i="6"/>
  <c r="K24" i="6"/>
  <c r="L24" i="6"/>
  <c r="M24" i="6"/>
  <c r="N24" i="6"/>
  <c r="J248" i="6"/>
  <c r="K248" i="6"/>
  <c r="L248" i="6"/>
  <c r="M248" i="6"/>
  <c r="N248" i="6"/>
  <c r="J249" i="6"/>
  <c r="K249" i="6"/>
  <c r="L249" i="6"/>
  <c r="M249" i="6"/>
  <c r="N249" i="6"/>
  <c r="J77" i="6"/>
  <c r="K77" i="6"/>
  <c r="L77" i="6"/>
  <c r="M77" i="6"/>
  <c r="N77" i="6"/>
  <c r="J78" i="6"/>
  <c r="K78" i="6"/>
  <c r="L78" i="6"/>
  <c r="M78" i="6"/>
  <c r="N78" i="6"/>
  <c r="J25" i="6"/>
  <c r="K25" i="6"/>
  <c r="L25" i="6"/>
  <c r="M25" i="6"/>
  <c r="N25" i="6"/>
  <c r="J76" i="6"/>
  <c r="K76" i="6"/>
  <c r="L76" i="6"/>
  <c r="M76" i="6"/>
  <c r="N76" i="6"/>
  <c r="J263" i="6"/>
  <c r="K263" i="6"/>
  <c r="L263" i="6"/>
  <c r="M263" i="6"/>
  <c r="N263" i="6"/>
  <c r="J264" i="6"/>
  <c r="K264" i="6"/>
  <c r="L264" i="6"/>
  <c r="M264" i="6"/>
  <c r="N264" i="6"/>
  <c r="J265" i="6"/>
  <c r="K265" i="6"/>
  <c r="L265" i="6"/>
  <c r="M265" i="6"/>
  <c r="N265" i="6"/>
  <c r="J266" i="6"/>
  <c r="K266" i="6"/>
  <c r="L266" i="6"/>
  <c r="M266" i="6"/>
  <c r="N266" i="6"/>
  <c r="J163" i="6"/>
  <c r="K163" i="6"/>
  <c r="L163" i="6"/>
  <c r="M163" i="6"/>
  <c r="N163" i="6"/>
  <c r="J26" i="6"/>
  <c r="K26" i="6"/>
  <c r="L26" i="6"/>
  <c r="M26" i="6"/>
  <c r="N26" i="6"/>
  <c r="J293" i="6"/>
  <c r="K293" i="6"/>
  <c r="L293" i="6"/>
  <c r="M293" i="6"/>
  <c r="N293" i="6"/>
  <c r="J294" i="6"/>
  <c r="K294" i="6"/>
  <c r="L294" i="6"/>
  <c r="M294" i="6"/>
  <c r="N294" i="6"/>
  <c r="J279" i="6"/>
  <c r="K279" i="6"/>
  <c r="L279" i="6"/>
  <c r="M279" i="6"/>
  <c r="N279" i="6"/>
  <c r="J280" i="6"/>
  <c r="K280" i="6"/>
  <c r="L280" i="6"/>
  <c r="M280" i="6"/>
  <c r="N280" i="6"/>
  <c r="J27" i="6"/>
  <c r="K27" i="6"/>
  <c r="L27" i="6"/>
  <c r="M27" i="6"/>
  <c r="N27" i="6"/>
  <c r="J28" i="6"/>
  <c r="K28" i="6"/>
  <c r="L28" i="6"/>
  <c r="M28" i="6"/>
  <c r="N28" i="6"/>
  <c r="J29" i="6"/>
  <c r="K29" i="6"/>
  <c r="L29" i="6"/>
  <c r="M29" i="6"/>
  <c r="N29" i="6"/>
  <c r="J309" i="6"/>
  <c r="K309" i="6"/>
  <c r="L309" i="6"/>
  <c r="M309" i="6"/>
  <c r="N309" i="6"/>
  <c r="J310" i="6"/>
  <c r="K310" i="6"/>
  <c r="L310" i="6"/>
  <c r="M310" i="6"/>
  <c r="N310" i="6"/>
  <c r="J252" i="6"/>
  <c r="K252" i="6"/>
  <c r="L252" i="6"/>
  <c r="M252" i="6"/>
  <c r="N252" i="6"/>
  <c r="J253" i="6"/>
  <c r="K253" i="6"/>
  <c r="L253" i="6"/>
  <c r="M253" i="6"/>
  <c r="N253" i="6"/>
  <c r="J30" i="6"/>
  <c r="K30" i="6"/>
  <c r="L30" i="6"/>
  <c r="M30" i="6"/>
  <c r="N30" i="6"/>
  <c r="J31" i="6"/>
  <c r="K31" i="6"/>
  <c r="L31" i="6"/>
  <c r="M31" i="6"/>
  <c r="N31" i="6"/>
  <c r="J32" i="6"/>
  <c r="K32" i="6"/>
  <c r="L32" i="6"/>
  <c r="M32" i="6"/>
  <c r="N32" i="6"/>
  <c r="J229" i="6"/>
  <c r="K229" i="6"/>
  <c r="L229" i="6"/>
  <c r="M229" i="6"/>
  <c r="N229" i="6"/>
  <c r="J230" i="6"/>
  <c r="K230" i="6"/>
  <c r="L230" i="6"/>
  <c r="M230" i="6"/>
  <c r="N230" i="6"/>
  <c r="J231" i="6"/>
  <c r="K231" i="6"/>
  <c r="L231" i="6"/>
  <c r="M231" i="6"/>
  <c r="N231" i="6"/>
  <c r="J232" i="6"/>
  <c r="K232" i="6"/>
  <c r="L232" i="6"/>
  <c r="M232" i="6"/>
  <c r="N232" i="6"/>
  <c r="J33" i="6"/>
  <c r="K33" i="6"/>
  <c r="L33" i="6"/>
  <c r="M33" i="6"/>
  <c r="N33" i="6"/>
  <c r="J34" i="6"/>
  <c r="K34" i="6"/>
  <c r="L34" i="6"/>
  <c r="M34" i="6"/>
  <c r="N34" i="6"/>
  <c r="J35" i="6"/>
  <c r="K35" i="6"/>
  <c r="L35" i="6"/>
  <c r="M35" i="6"/>
  <c r="N35" i="6"/>
  <c r="J85" i="6"/>
  <c r="K85" i="6"/>
  <c r="L85" i="6"/>
  <c r="M85" i="6"/>
  <c r="N85" i="6"/>
  <c r="J86" i="6"/>
  <c r="K86" i="6"/>
  <c r="L86" i="6"/>
  <c r="M86" i="6"/>
  <c r="N86" i="6"/>
  <c r="J287" i="6"/>
  <c r="K287" i="6"/>
  <c r="L287" i="6"/>
  <c r="M287" i="6"/>
  <c r="N287" i="6"/>
  <c r="J288" i="6"/>
  <c r="K288" i="6"/>
  <c r="L288" i="6"/>
  <c r="M288" i="6"/>
  <c r="N288" i="6"/>
  <c r="J285" i="6"/>
  <c r="K285" i="6"/>
  <c r="L285" i="6"/>
  <c r="M285" i="6"/>
  <c r="N285" i="6"/>
  <c r="J286" i="6"/>
  <c r="K286" i="6"/>
  <c r="L286" i="6"/>
  <c r="M286" i="6"/>
  <c r="N286" i="6"/>
  <c r="J36" i="6"/>
  <c r="K36" i="6"/>
  <c r="L36" i="6"/>
  <c r="M36" i="6"/>
  <c r="N36" i="6"/>
  <c r="J297" i="6"/>
  <c r="K297" i="6"/>
  <c r="L297" i="6"/>
  <c r="M297" i="6"/>
  <c r="N297" i="6"/>
  <c r="J298" i="6"/>
  <c r="K298" i="6"/>
  <c r="L298" i="6"/>
  <c r="M298" i="6"/>
  <c r="N298" i="6"/>
  <c r="J299" i="6"/>
  <c r="K299" i="6"/>
  <c r="L299" i="6"/>
  <c r="M299" i="6"/>
  <c r="N299" i="6"/>
  <c r="J300" i="6"/>
  <c r="K300" i="6"/>
  <c r="L300" i="6"/>
  <c r="M300" i="6"/>
  <c r="N300" i="6"/>
  <c r="J37" i="6"/>
  <c r="K37" i="6"/>
  <c r="L37" i="6"/>
  <c r="M37" i="6"/>
  <c r="N37" i="6"/>
  <c r="J38" i="6"/>
  <c r="K38" i="6"/>
  <c r="L38" i="6"/>
  <c r="M38" i="6"/>
  <c r="N38" i="6"/>
  <c r="J233" i="6"/>
  <c r="K233" i="6"/>
  <c r="L233" i="6"/>
  <c r="M233" i="6"/>
  <c r="N233" i="6"/>
  <c r="J234" i="6"/>
  <c r="K234" i="6"/>
  <c r="L234" i="6"/>
  <c r="M234" i="6"/>
  <c r="N234" i="6"/>
  <c r="J235" i="6"/>
  <c r="K235" i="6"/>
  <c r="L235" i="6"/>
  <c r="M235" i="6"/>
  <c r="N235" i="6"/>
  <c r="J236" i="6"/>
  <c r="K236" i="6"/>
  <c r="L236" i="6"/>
  <c r="M236" i="6"/>
  <c r="N236" i="6"/>
  <c r="I37" i="6"/>
  <c r="I38" i="6"/>
  <c r="I36" i="6"/>
  <c r="I285" i="6"/>
  <c r="I286" i="6"/>
  <c r="I236" i="6"/>
  <c r="I110" i="6"/>
  <c r="I5" i="6"/>
  <c r="I6" i="6"/>
  <c r="I7" i="6"/>
  <c r="I8" i="6"/>
  <c r="I127" i="6"/>
  <c r="I128" i="6"/>
  <c r="I129" i="6"/>
  <c r="I130" i="6"/>
  <c r="I9" i="6"/>
  <c r="I10" i="6"/>
  <c r="I254" i="6"/>
  <c r="I11" i="6"/>
  <c r="I157" i="6"/>
  <c r="I158" i="6"/>
  <c r="I291" i="6"/>
  <c r="I292" i="6"/>
  <c r="I289" i="6"/>
  <c r="I290" i="6"/>
  <c r="I12" i="6"/>
  <c r="I68" i="6"/>
  <c r="I69" i="6"/>
  <c r="I180" i="6"/>
  <c r="I181" i="6"/>
  <c r="I182" i="6"/>
  <c r="I183" i="6"/>
  <c r="I13" i="6"/>
  <c r="I14" i="6"/>
  <c r="I97" i="6"/>
  <c r="I98" i="6"/>
  <c r="I70" i="6"/>
  <c r="I71" i="6"/>
  <c r="I15" i="6"/>
  <c r="I16" i="6"/>
  <c r="I87" i="6"/>
  <c r="I88" i="6"/>
  <c r="I103" i="6"/>
  <c r="I104" i="6"/>
  <c r="I105" i="6"/>
  <c r="I106" i="6"/>
  <c r="I17" i="6"/>
  <c r="I261" i="6"/>
  <c r="I262" i="6"/>
  <c r="I257" i="6"/>
  <c r="I258" i="6"/>
  <c r="I255" i="6"/>
  <c r="I256" i="6"/>
  <c r="I18" i="6"/>
  <c r="I216" i="6"/>
  <c r="I217" i="6"/>
  <c r="I295" i="6"/>
  <c r="I296" i="6"/>
  <c r="I301" i="6"/>
  <c r="I302" i="6"/>
  <c r="I19" i="6"/>
  <c r="I20" i="6"/>
  <c r="I21" i="6"/>
  <c r="I72" i="6"/>
  <c r="I73" i="6"/>
  <c r="I74" i="6"/>
  <c r="I75" i="6"/>
  <c r="I22" i="6"/>
  <c r="I23" i="6"/>
  <c r="I24" i="6"/>
  <c r="I248" i="6"/>
  <c r="I249" i="6"/>
  <c r="I77" i="6"/>
  <c r="I78" i="6"/>
  <c r="I25" i="6"/>
  <c r="I76" i="6"/>
  <c r="I263" i="6"/>
  <c r="I264" i="6"/>
  <c r="I265" i="6"/>
  <c r="I266" i="6"/>
  <c r="I163" i="6"/>
  <c r="I26" i="6"/>
  <c r="I293" i="6"/>
  <c r="I294" i="6"/>
  <c r="I279" i="6"/>
  <c r="I280" i="6"/>
  <c r="I27" i="6"/>
  <c r="I28" i="6"/>
  <c r="I29" i="6"/>
  <c r="I309" i="6"/>
  <c r="I310" i="6"/>
  <c r="I252" i="6"/>
  <c r="I253" i="6"/>
  <c r="I30" i="6"/>
  <c r="I31" i="6"/>
  <c r="I32" i="6"/>
  <c r="I229" i="6"/>
  <c r="I230" i="6"/>
  <c r="I231" i="6"/>
  <c r="I232" i="6"/>
  <c r="I33" i="6"/>
  <c r="I34" i="6"/>
  <c r="I35" i="6"/>
  <c r="I85" i="6"/>
  <c r="I86" i="6"/>
  <c r="I287" i="6"/>
  <c r="I288" i="6"/>
  <c r="I297" i="6"/>
  <c r="I298" i="6"/>
  <c r="I299" i="6"/>
  <c r="I300" i="6"/>
  <c r="I233" i="6"/>
  <c r="I234" i="6"/>
  <c r="I235" i="6"/>
  <c r="I4" i="6"/>
  <c r="I107" i="6"/>
  <c r="I108" i="6"/>
  <c r="I109" i="6"/>
  <c r="N31" i="5" l="1"/>
  <c r="N123" i="5"/>
  <c r="N70" i="5"/>
  <c r="N117" i="5"/>
  <c r="N142" i="5"/>
  <c r="N146" i="5"/>
  <c r="N53" i="5"/>
  <c r="N139" i="5"/>
  <c r="N147" i="5"/>
  <c r="N116" i="5"/>
  <c r="N137" i="5"/>
  <c r="N148" i="5"/>
  <c r="O31" i="5"/>
  <c r="O123" i="5"/>
  <c r="O70" i="5"/>
  <c r="O117" i="5"/>
  <c r="O142" i="5"/>
  <c r="O146" i="5"/>
  <c r="O53" i="5"/>
  <c r="O139" i="5"/>
  <c r="O147" i="5"/>
  <c r="O116" i="5"/>
  <c r="O137" i="5"/>
  <c r="O148" i="5"/>
  <c r="GK115" i="15"/>
  <c r="GK113" i="15"/>
  <c r="GK114" i="15"/>
  <c r="GK21" i="15"/>
  <c r="GJ114" i="15"/>
  <c r="GJ21" i="15"/>
  <c r="GJ115" i="15"/>
  <c r="GJ113" i="15"/>
  <c r="T20" i="15"/>
  <c r="AA20" i="15"/>
  <c r="O46" i="5"/>
  <c r="O36" i="5"/>
  <c r="O16" i="5"/>
  <c r="GK103" i="15"/>
  <c r="GK101" i="15"/>
  <c r="GK107" i="15"/>
  <c r="GK91" i="15"/>
  <c r="GK96" i="15"/>
  <c r="GK104" i="15"/>
  <c r="GK111" i="15"/>
  <c r="GK92" i="15"/>
  <c r="GK98" i="15"/>
  <c r="GK106" i="15"/>
  <c r="GK88" i="15"/>
  <c r="GK97" i="15"/>
  <c r="GK109" i="15"/>
  <c r="GK100" i="15"/>
  <c r="GK112" i="15"/>
  <c r="GK110" i="15"/>
  <c r="GK93" i="15"/>
  <c r="GK99" i="15"/>
  <c r="GK102" i="15"/>
  <c r="GK61" i="15"/>
  <c r="GK73" i="15"/>
  <c r="GK70" i="15"/>
  <c r="GK77" i="15"/>
  <c r="GK80" i="15"/>
  <c r="GK82" i="15"/>
  <c r="GK86" i="15"/>
  <c r="GK60" i="15"/>
  <c r="GK64" i="15"/>
  <c r="GK71" i="15"/>
  <c r="GK74" i="15"/>
  <c r="GK83" i="15"/>
  <c r="GK87" i="15"/>
  <c r="GK62" i="15"/>
  <c r="GK65" i="15"/>
  <c r="GK67" i="15"/>
  <c r="GK105" i="15"/>
  <c r="GK75" i="15"/>
  <c r="GK78" i="15"/>
  <c r="GK84" i="15"/>
  <c r="GK69" i="15"/>
  <c r="GK81" i="15"/>
  <c r="GK79" i="15"/>
  <c r="GK72" i="15"/>
  <c r="GK85" i="15"/>
  <c r="GK63" i="15"/>
  <c r="GK76" i="15"/>
  <c r="GK66" i="15"/>
  <c r="GK24" i="15"/>
  <c r="GK38" i="15"/>
  <c r="GK32" i="15"/>
  <c r="GK36" i="15"/>
  <c r="GK41" i="15"/>
  <c r="GK89" i="15"/>
  <c r="GK68" i="15"/>
  <c r="GK51" i="15"/>
  <c r="GK55" i="15"/>
  <c r="GK58" i="15"/>
  <c r="GK20" i="15"/>
  <c r="GK25" i="15"/>
  <c r="GK26" i="15"/>
  <c r="GK28" i="15"/>
  <c r="GK33" i="15"/>
  <c r="GK37" i="15"/>
  <c r="GK42" i="15"/>
  <c r="GK45" i="15"/>
  <c r="GK48" i="15"/>
  <c r="GK56" i="15"/>
  <c r="GK59" i="15"/>
  <c r="GK22" i="15"/>
  <c r="GK52" i="15"/>
  <c r="GK27" i="15"/>
  <c r="GK29" i="15"/>
  <c r="GK34" i="15"/>
  <c r="GK39" i="15"/>
  <c r="GK43" i="15"/>
  <c r="GK46" i="15"/>
  <c r="GK49" i="15"/>
  <c r="GK53" i="15"/>
  <c r="GK57" i="15"/>
  <c r="GK23" i="15"/>
  <c r="GK31" i="15"/>
  <c r="GK94" i="15"/>
  <c r="GK30" i="15"/>
  <c r="GK35" i="15"/>
  <c r="GK40" i="15"/>
  <c r="GK44" i="15"/>
  <c r="GK47" i="15"/>
  <c r="GK50" i="15"/>
  <c r="GK54" i="15"/>
  <c r="GJ88" i="15"/>
  <c r="GJ61" i="15"/>
  <c r="GJ20" i="15"/>
  <c r="N36" i="5"/>
  <c r="N46" i="5"/>
  <c r="N16" i="5"/>
  <c r="GK9" i="15"/>
  <c r="GK12" i="15"/>
  <c r="GK16" i="15"/>
  <c r="GK18" i="15"/>
  <c r="GK10" i="15"/>
  <c r="GK13" i="15"/>
  <c r="GK95" i="15"/>
  <c r="GK11" i="15"/>
  <c r="GK14" i="15"/>
  <c r="GK90" i="15"/>
  <c r="GK19" i="15"/>
  <c r="GK15" i="15"/>
  <c r="GK17" i="15"/>
  <c r="GJ9" i="15"/>
  <c r="GJ52" i="15"/>
  <c r="GJ31" i="15"/>
  <c r="GK6" i="15"/>
  <c r="GK8" i="15"/>
  <c r="GK4" i="15"/>
  <c r="GK7" i="15"/>
  <c r="GK5" i="15"/>
  <c r="GK108" i="15"/>
  <c r="GJ4" i="15"/>
  <c r="GJ108" i="15"/>
  <c r="GJ10" i="15"/>
  <c r="GJ13" i="15"/>
  <c r="GJ95" i="15"/>
  <c r="GJ24" i="15"/>
  <c r="GJ27" i="15"/>
  <c r="GJ29" i="15"/>
  <c r="GJ34" i="15"/>
  <c r="GJ37" i="15"/>
  <c r="GJ42" i="15"/>
  <c r="GJ45" i="15"/>
  <c r="GJ48" i="15"/>
  <c r="GJ56" i="15"/>
  <c r="GJ59" i="15"/>
  <c r="GJ73" i="15"/>
  <c r="GJ70" i="15"/>
  <c r="GJ77" i="15"/>
  <c r="GJ80" i="15"/>
  <c r="GJ82" i="15"/>
  <c r="GJ86" i="15"/>
  <c r="GJ91" i="15"/>
  <c r="GJ97" i="15"/>
  <c r="GJ98" i="15"/>
  <c r="GJ104" i="15"/>
  <c r="GJ110" i="15"/>
  <c r="GJ11" i="15"/>
  <c r="GJ14" i="15"/>
  <c r="GJ90" i="15"/>
  <c r="GJ19" i="15"/>
  <c r="GJ25" i="15"/>
  <c r="GJ94" i="15"/>
  <c r="GJ30" i="15"/>
  <c r="GJ39" i="15"/>
  <c r="GJ43" i="15"/>
  <c r="GJ46" i="15"/>
  <c r="GJ49" i="15"/>
  <c r="GJ53" i="15"/>
  <c r="GJ57" i="15"/>
  <c r="GJ60" i="15"/>
  <c r="GJ64" i="15"/>
  <c r="GJ71" i="15"/>
  <c r="GJ74" i="15"/>
  <c r="GJ83" i="15"/>
  <c r="GJ87" i="15"/>
  <c r="GJ92" i="15"/>
  <c r="GJ96" i="15"/>
  <c r="GJ5" i="15"/>
  <c r="GJ7" i="15"/>
  <c r="GJ15" i="15"/>
  <c r="GJ17" i="15"/>
  <c r="GJ22" i="15"/>
  <c r="GJ38" i="15"/>
  <c r="GJ32" i="15"/>
  <c r="GJ35" i="15"/>
  <c r="GJ40" i="15"/>
  <c r="GJ44" i="15"/>
  <c r="GJ47" i="15"/>
  <c r="GJ50" i="15"/>
  <c r="GJ54" i="15"/>
  <c r="GJ62" i="15"/>
  <c r="GJ65" i="15"/>
  <c r="GJ67" i="15"/>
  <c r="GJ105" i="15"/>
  <c r="GJ75" i="15"/>
  <c r="GJ78" i="15"/>
  <c r="GJ84" i="15"/>
  <c r="GJ103" i="15"/>
  <c r="GJ101" i="15"/>
  <c r="GJ107" i="15"/>
  <c r="GJ16" i="15"/>
  <c r="GJ28" i="15"/>
  <c r="GJ89" i="15"/>
  <c r="GJ58" i="15"/>
  <c r="GJ72" i="15"/>
  <c r="GJ85" i="15"/>
  <c r="GJ112" i="15"/>
  <c r="GJ106" i="15"/>
  <c r="GJ6" i="15"/>
  <c r="GJ18" i="15"/>
  <c r="GJ33" i="15"/>
  <c r="GJ68" i="15"/>
  <c r="GJ63" i="15"/>
  <c r="GJ76" i="15"/>
  <c r="GJ100" i="15"/>
  <c r="GJ109" i="15"/>
  <c r="GJ8" i="15"/>
  <c r="GJ23" i="15"/>
  <c r="GJ36" i="15"/>
  <c r="GJ51" i="15"/>
  <c r="GJ66" i="15"/>
  <c r="GJ79" i="15"/>
  <c r="GJ93" i="15"/>
  <c r="GJ99" i="15"/>
  <c r="GJ111" i="15"/>
  <c r="GJ55" i="15"/>
  <c r="GJ102" i="15"/>
  <c r="GJ12" i="15"/>
  <c r="GJ69" i="15"/>
  <c r="GJ26" i="15"/>
  <c r="GJ81" i="15"/>
  <c r="GJ41" i="15"/>
  <c r="N39" i="5"/>
  <c r="N83" i="5"/>
  <c r="N67" i="5"/>
  <c r="N115" i="5"/>
  <c r="N17" i="5"/>
  <c r="N33" i="5"/>
  <c r="N34" i="5"/>
  <c r="N96" i="5"/>
  <c r="N80" i="5"/>
  <c r="N50" i="5"/>
  <c r="N114" i="5"/>
  <c r="N30" i="5"/>
  <c r="N10" i="5"/>
  <c r="O34" i="5"/>
  <c r="O39" i="5"/>
  <c r="O83" i="5"/>
  <c r="O67" i="5"/>
  <c r="O115" i="5"/>
  <c r="O17" i="5"/>
  <c r="O33" i="5"/>
  <c r="O96" i="5"/>
  <c r="O80" i="5"/>
  <c r="O50" i="5"/>
  <c r="O114" i="5"/>
  <c r="O30" i="5"/>
  <c r="O10" i="5"/>
  <c r="GJ3" i="15"/>
  <c r="B34" i="14"/>
  <c r="K34" i="14" s="1"/>
  <c r="I33" i="14"/>
  <c r="H33" i="14"/>
  <c r="D33" i="14"/>
  <c r="D31" i="7"/>
  <c r="B32" i="7"/>
  <c r="N18" i="5"/>
  <c r="N75" i="5"/>
  <c r="N54" i="5"/>
  <c r="O18" i="5"/>
  <c r="O75" i="5"/>
  <c r="O54" i="5"/>
  <c r="O125" i="5"/>
  <c r="N125" i="5"/>
  <c r="N15" i="5"/>
  <c r="S9" i="5"/>
  <c r="N8" i="5"/>
  <c r="N140" i="5"/>
  <c r="N124" i="5"/>
  <c r="N108" i="5"/>
  <c r="N97" i="5"/>
  <c r="N86" i="5"/>
  <c r="N72" i="5"/>
  <c r="N60" i="5"/>
  <c r="N48" i="5"/>
  <c r="N38" i="5"/>
  <c r="N11" i="5"/>
  <c r="N144" i="5"/>
  <c r="N138" i="5"/>
  <c r="N132" i="5"/>
  <c r="N128" i="5"/>
  <c r="N122" i="5"/>
  <c r="N118" i="5"/>
  <c r="N111" i="5"/>
  <c r="N107" i="5"/>
  <c r="N103" i="5"/>
  <c r="N99" i="5"/>
  <c r="N95" i="5"/>
  <c r="N88" i="5"/>
  <c r="N85" i="5"/>
  <c r="N76" i="5"/>
  <c r="N71" i="5"/>
  <c r="N66" i="5"/>
  <c r="N59" i="5"/>
  <c r="N55" i="5"/>
  <c r="N47" i="5"/>
  <c r="N42" i="5"/>
  <c r="N35" i="5"/>
  <c r="N37" i="5"/>
  <c r="N25" i="5"/>
  <c r="N21" i="5"/>
  <c r="N14" i="5"/>
  <c r="N9" i="5"/>
  <c r="N133" i="5"/>
  <c r="N119" i="5"/>
  <c r="N104" i="5"/>
  <c r="N92" i="5"/>
  <c r="N81" i="5"/>
  <c r="N56" i="5"/>
  <c r="N43" i="5"/>
  <c r="N26" i="5"/>
  <c r="N22" i="5"/>
  <c r="N143" i="5"/>
  <c r="N136" i="5"/>
  <c r="N127" i="5"/>
  <c r="N121" i="5"/>
  <c r="N134" i="5"/>
  <c r="N110" i="5"/>
  <c r="N106" i="5"/>
  <c r="N102" i="5"/>
  <c r="N98" i="5"/>
  <c r="N94" i="5"/>
  <c r="N87" i="5"/>
  <c r="N84" i="5"/>
  <c r="N79" i="5"/>
  <c r="N74" i="5"/>
  <c r="N69" i="5"/>
  <c r="N65" i="5"/>
  <c r="N62" i="5"/>
  <c r="N58" i="5"/>
  <c r="N52" i="5"/>
  <c r="N45" i="5"/>
  <c r="N41" i="5"/>
  <c r="N32" i="5"/>
  <c r="N28" i="5"/>
  <c r="N24" i="5"/>
  <c r="N20" i="5"/>
  <c r="N13" i="5"/>
  <c r="N7" i="5"/>
  <c r="N145" i="5"/>
  <c r="N129" i="5"/>
  <c r="N112" i="5"/>
  <c r="N100" i="5"/>
  <c r="N90" i="5"/>
  <c r="N77" i="5"/>
  <c r="N63" i="5"/>
  <c r="N29" i="5"/>
  <c r="N141" i="5"/>
  <c r="N135" i="5"/>
  <c r="N131" i="5"/>
  <c r="N126" i="5"/>
  <c r="N120" i="5"/>
  <c r="N113" i="5"/>
  <c r="N109" i="5"/>
  <c r="N105" i="5"/>
  <c r="N101" i="5"/>
  <c r="N93" i="5"/>
  <c r="N91" i="5"/>
  <c r="N130" i="5"/>
  <c r="N82" i="5"/>
  <c r="N78" i="5"/>
  <c r="N73" i="5"/>
  <c r="N68" i="5"/>
  <c r="N64" i="5"/>
  <c r="N61" i="5"/>
  <c r="N57" i="5"/>
  <c r="N51" i="5"/>
  <c r="N49" i="5"/>
  <c r="N44" i="5"/>
  <c r="N40" i="5"/>
  <c r="N27" i="5"/>
  <c r="N23" i="5"/>
  <c r="N19" i="5"/>
  <c r="N12" i="5"/>
  <c r="P100" i="5"/>
  <c r="P143" i="5"/>
  <c r="Q100" i="5"/>
  <c r="Q74" i="5"/>
  <c r="Q58" i="5"/>
  <c r="P124" i="5"/>
  <c r="Q25" i="5"/>
  <c r="O109" i="5"/>
  <c r="P121" i="5"/>
  <c r="P140" i="5"/>
  <c r="O129" i="5"/>
  <c r="P119" i="5"/>
  <c r="Q41" i="5"/>
  <c r="Q37" i="5"/>
  <c r="P136" i="5"/>
  <c r="P127" i="5"/>
  <c r="P113" i="5"/>
  <c r="P145" i="5"/>
  <c r="P133" i="5"/>
  <c r="S101" i="5"/>
  <c r="O128" i="5"/>
  <c r="P108" i="5"/>
  <c r="P105" i="5"/>
  <c r="Q144" i="5"/>
  <c r="Q141" i="5"/>
  <c r="Q138" i="5"/>
  <c r="Q135" i="5"/>
  <c r="Q132" i="5"/>
  <c r="Q131" i="5"/>
  <c r="P128" i="5"/>
  <c r="Q126" i="5"/>
  <c r="Q122" i="5"/>
  <c r="Q120" i="5"/>
  <c r="Q118" i="5"/>
  <c r="P112" i="5"/>
  <c r="Q108" i="5"/>
  <c r="P104" i="5"/>
  <c r="Q88" i="5"/>
  <c r="Q69" i="5"/>
  <c r="Q52" i="5"/>
  <c r="Q32" i="5"/>
  <c r="Q21" i="5"/>
  <c r="P144" i="5"/>
  <c r="P141" i="5"/>
  <c r="P138" i="5"/>
  <c r="P135" i="5"/>
  <c r="P132" i="5"/>
  <c r="P131" i="5"/>
  <c r="P126" i="5"/>
  <c r="P122" i="5"/>
  <c r="P120" i="5"/>
  <c r="P118" i="5"/>
  <c r="P111" i="5"/>
  <c r="S108" i="5"/>
  <c r="P103" i="5"/>
  <c r="P99" i="5"/>
  <c r="Q84" i="5"/>
  <c r="Q65" i="5"/>
  <c r="P14" i="5"/>
  <c r="Q145" i="5"/>
  <c r="Q143" i="5"/>
  <c r="Q140" i="5"/>
  <c r="Q136" i="5"/>
  <c r="Q133" i="5"/>
  <c r="P129" i="5"/>
  <c r="Q127" i="5"/>
  <c r="Q124" i="5"/>
  <c r="Q121" i="5"/>
  <c r="Q119" i="5"/>
  <c r="P134" i="5"/>
  <c r="P110" i="5"/>
  <c r="P106" i="5"/>
  <c r="Q95" i="5"/>
  <c r="Q79" i="5"/>
  <c r="Q62" i="5"/>
  <c r="Q45" i="5"/>
  <c r="S8" i="5"/>
  <c r="S15" i="5"/>
  <c r="S19" i="5"/>
  <c r="S20" i="5"/>
  <c r="S21" i="5"/>
  <c r="S22" i="5"/>
  <c r="S23" i="5"/>
  <c r="S24" i="5"/>
  <c r="S25" i="5"/>
  <c r="S26" i="5"/>
  <c r="S27" i="5"/>
  <c r="S28" i="5"/>
  <c r="S37" i="5"/>
  <c r="S29" i="5"/>
  <c r="S32" i="5"/>
  <c r="S35" i="5"/>
  <c r="S38" i="5"/>
  <c r="S40" i="5"/>
  <c r="S41" i="5"/>
  <c r="S42" i="5"/>
  <c r="S43" i="5"/>
  <c r="S44" i="5"/>
  <c r="S45" i="5"/>
  <c r="S47" i="5"/>
  <c r="S48" i="5"/>
  <c r="S49" i="5"/>
  <c r="S51" i="5"/>
  <c r="S52" i="5"/>
  <c r="S55" i="5"/>
  <c r="S56" i="5"/>
  <c r="S57" i="5"/>
  <c r="S58" i="5"/>
  <c r="S59" i="5"/>
  <c r="S60" i="5"/>
  <c r="S61" i="5"/>
  <c r="S62" i="5"/>
  <c r="S63" i="5"/>
  <c r="S64" i="5"/>
  <c r="S65" i="5"/>
  <c r="S66" i="5"/>
  <c r="S68" i="5"/>
  <c r="S69" i="5"/>
  <c r="S71" i="5"/>
  <c r="S72" i="5"/>
  <c r="S73" i="5"/>
  <c r="S74" i="5"/>
  <c r="S76" i="5"/>
  <c r="S77" i="5"/>
  <c r="S78" i="5"/>
  <c r="S79" i="5"/>
  <c r="S81" i="5"/>
  <c r="S82" i="5"/>
  <c r="S84" i="5"/>
  <c r="S85" i="5"/>
  <c r="S130" i="5"/>
  <c r="S87" i="5"/>
  <c r="S88" i="5"/>
  <c r="S90" i="5"/>
  <c r="S91" i="5"/>
  <c r="S92" i="5"/>
  <c r="S93" i="5"/>
  <c r="S94" i="5"/>
  <c r="S95" i="5"/>
  <c r="S97" i="5"/>
  <c r="S98" i="5"/>
  <c r="S11" i="5"/>
  <c r="S14" i="5"/>
  <c r="S13" i="5"/>
  <c r="O19" i="5"/>
  <c r="O20" i="5"/>
  <c r="O21" i="5"/>
  <c r="O22" i="5"/>
  <c r="O23" i="5"/>
  <c r="O24" i="5"/>
  <c r="O25" i="5"/>
  <c r="O26" i="5"/>
  <c r="O27" i="5"/>
  <c r="O28" i="5"/>
  <c r="O37" i="5"/>
  <c r="O29" i="5"/>
  <c r="O32" i="5"/>
  <c r="O35" i="5"/>
  <c r="O38" i="5"/>
  <c r="O40" i="5"/>
  <c r="O41" i="5"/>
  <c r="O42" i="5"/>
  <c r="O43" i="5"/>
  <c r="O44" i="5"/>
  <c r="O45" i="5"/>
  <c r="O47" i="5"/>
  <c r="O48" i="5"/>
  <c r="O49" i="5"/>
  <c r="O51" i="5"/>
  <c r="O52" i="5"/>
  <c r="O55" i="5"/>
  <c r="O56" i="5"/>
  <c r="O57" i="5"/>
  <c r="O58" i="5"/>
  <c r="O59" i="5"/>
  <c r="O60" i="5"/>
  <c r="O61" i="5"/>
  <c r="O62" i="5"/>
  <c r="O63" i="5"/>
  <c r="O64" i="5"/>
  <c r="O65" i="5"/>
  <c r="O66" i="5"/>
  <c r="O68" i="5"/>
  <c r="O69" i="5"/>
  <c r="O71" i="5"/>
  <c r="O72" i="5"/>
  <c r="O73" i="5"/>
  <c r="O74" i="5"/>
  <c r="O76" i="5"/>
  <c r="O77" i="5"/>
  <c r="O78" i="5"/>
  <c r="O79" i="5"/>
  <c r="O81" i="5"/>
  <c r="O82" i="5"/>
  <c r="O84" i="5"/>
  <c r="O85" i="5"/>
  <c r="O130" i="5"/>
  <c r="O87" i="5"/>
  <c r="O88" i="5"/>
  <c r="O90" i="5"/>
  <c r="O91" i="5"/>
  <c r="O92" i="5"/>
  <c r="O93" i="5"/>
  <c r="O94" i="5"/>
  <c r="O95" i="5"/>
  <c r="O97" i="5"/>
  <c r="O98" i="5"/>
  <c r="O99" i="5"/>
  <c r="O100" i="5"/>
  <c r="O101" i="5"/>
  <c r="O102" i="5"/>
  <c r="O103" i="5"/>
  <c r="O8" i="5"/>
  <c r="Q11" i="5"/>
  <c r="Q14" i="5"/>
  <c r="Q7" i="5"/>
  <c r="Q9" i="5"/>
  <c r="Q13" i="5"/>
  <c r="O86" i="5"/>
  <c r="O145" i="5"/>
  <c r="O144" i="5"/>
  <c r="O143" i="5"/>
  <c r="O141" i="5"/>
  <c r="O140" i="5"/>
  <c r="O138" i="5"/>
  <c r="O136" i="5"/>
  <c r="O135" i="5"/>
  <c r="O133" i="5"/>
  <c r="O132" i="5"/>
  <c r="O131" i="5"/>
  <c r="S128" i="5"/>
  <c r="S129" i="5"/>
  <c r="O127" i="5"/>
  <c r="O126" i="5"/>
  <c r="O124" i="5"/>
  <c r="O122" i="5"/>
  <c r="O121" i="5"/>
  <c r="O120" i="5"/>
  <c r="O119" i="5"/>
  <c r="O118" i="5"/>
  <c r="O134" i="5"/>
  <c r="O113" i="5"/>
  <c r="O112" i="5"/>
  <c r="O111" i="5"/>
  <c r="O110" i="5"/>
  <c r="Q107" i="5"/>
  <c r="S107" i="5"/>
  <c r="O106" i="5"/>
  <c r="O105" i="5"/>
  <c r="O104" i="5"/>
  <c r="S102" i="5"/>
  <c r="Q101" i="5"/>
  <c r="Q98" i="5"/>
  <c r="Q94" i="5"/>
  <c r="Q87" i="5"/>
  <c r="Q82" i="5"/>
  <c r="Q78" i="5"/>
  <c r="Q73" i="5"/>
  <c r="Q68" i="5"/>
  <c r="Q64" i="5"/>
  <c r="Q61" i="5"/>
  <c r="Q57" i="5"/>
  <c r="Q51" i="5"/>
  <c r="Q49" i="5"/>
  <c r="Q44" i="5"/>
  <c r="Q40" i="5"/>
  <c r="Q28" i="5"/>
  <c r="Q24" i="5"/>
  <c r="Q20" i="5"/>
  <c r="Q12" i="5"/>
  <c r="P7" i="5"/>
  <c r="P13" i="5"/>
  <c r="P12" i="5"/>
  <c r="P15" i="5"/>
  <c r="P19" i="5"/>
  <c r="P20" i="5"/>
  <c r="P21" i="5"/>
  <c r="P22" i="5"/>
  <c r="P23" i="5"/>
  <c r="P24" i="5"/>
  <c r="P25" i="5"/>
  <c r="P26" i="5"/>
  <c r="P27" i="5"/>
  <c r="P28" i="5"/>
  <c r="P37" i="5"/>
  <c r="P29" i="5"/>
  <c r="P32" i="5"/>
  <c r="P35" i="5"/>
  <c r="P38" i="5"/>
  <c r="P40" i="5"/>
  <c r="P41" i="5"/>
  <c r="P42" i="5"/>
  <c r="P43" i="5"/>
  <c r="P44" i="5"/>
  <c r="P45" i="5"/>
  <c r="P47" i="5"/>
  <c r="P48" i="5"/>
  <c r="P49" i="5"/>
  <c r="P51" i="5"/>
  <c r="P52" i="5"/>
  <c r="P55" i="5"/>
  <c r="P56" i="5"/>
  <c r="P57" i="5"/>
  <c r="P58" i="5"/>
  <c r="P59" i="5"/>
  <c r="P60" i="5"/>
  <c r="P61" i="5"/>
  <c r="P62" i="5"/>
  <c r="P63" i="5"/>
  <c r="P64" i="5"/>
  <c r="P65" i="5"/>
  <c r="P66" i="5"/>
  <c r="P68" i="5"/>
  <c r="P69" i="5"/>
  <c r="P71" i="5"/>
  <c r="P72" i="5"/>
  <c r="P73" i="5"/>
  <c r="P74" i="5"/>
  <c r="P76" i="5"/>
  <c r="P77" i="5"/>
  <c r="P78" i="5"/>
  <c r="P79" i="5"/>
  <c r="P81" i="5"/>
  <c r="P82" i="5"/>
  <c r="P84" i="5"/>
  <c r="P85" i="5"/>
  <c r="P130" i="5"/>
  <c r="P87" i="5"/>
  <c r="P88" i="5"/>
  <c r="P90" i="5"/>
  <c r="P91" i="5"/>
  <c r="P92" i="5"/>
  <c r="P93" i="5"/>
  <c r="P94" i="5"/>
  <c r="P95" i="5"/>
  <c r="P97" i="5"/>
  <c r="P98" i="5"/>
  <c r="S145" i="5"/>
  <c r="S144" i="5"/>
  <c r="S143" i="5"/>
  <c r="S141" i="5"/>
  <c r="S140" i="5"/>
  <c r="S138" i="5"/>
  <c r="S136" i="5"/>
  <c r="S135" i="5"/>
  <c r="S133" i="5"/>
  <c r="S132" i="5"/>
  <c r="S131" i="5"/>
  <c r="Q129" i="5"/>
  <c r="Q128" i="5"/>
  <c r="S127" i="5"/>
  <c r="S126" i="5"/>
  <c r="S124" i="5"/>
  <c r="S122" i="5"/>
  <c r="S121" i="5"/>
  <c r="S120" i="5"/>
  <c r="S119" i="5"/>
  <c r="S118" i="5"/>
  <c r="S134" i="5"/>
  <c r="S113" i="5"/>
  <c r="S112" i="5"/>
  <c r="S111" i="5"/>
  <c r="S110" i="5"/>
  <c r="Q109" i="5"/>
  <c r="P107" i="5"/>
  <c r="O108" i="5"/>
  <c r="S106" i="5"/>
  <c r="S105" i="5"/>
  <c r="S104" i="5"/>
  <c r="S103" i="5"/>
  <c r="Q102" i="5"/>
  <c r="P101" i="5"/>
  <c r="S99" i="5"/>
  <c r="Q93" i="5"/>
  <c r="Q91" i="5"/>
  <c r="Q130" i="5"/>
  <c r="Q81" i="5"/>
  <c r="Q77" i="5"/>
  <c r="Q72" i="5"/>
  <c r="Q63" i="5"/>
  <c r="Q60" i="5"/>
  <c r="Q56" i="5"/>
  <c r="Q48" i="5"/>
  <c r="Q43" i="5"/>
  <c r="Q38" i="5"/>
  <c r="Q27" i="5"/>
  <c r="Q23" i="5"/>
  <c r="Q19" i="5"/>
  <c r="P11" i="5"/>
  <c r="Q134" i="5"/>
  <c r="Q113" i="5"/>
  <c r="Q112" i="5"/>
  <c r="Q111" i="5"/>
  <c r="Q110" i="5"/>
  <c r="P109" i="5"/>
  <c r="O107" i="5"/>
  <c r="S109" i="5"/>
  <c r="Q106" i="5"/>
  <c r="Q105" i="5"/>
  <c r="Q104" i="5"/>
  <c r="Q103" i="5"/>
  <c r="P102" i="5"/>
  <c r="S100" i="5"/>
  <c r="Q99" i="5"/>
  <c r="Q97" i="5"/>
  <c r="Q92" i="5"/>
  <c r="Q90" i="5"/>
  <c r="Q85" i="5"/>
  <c r="Q76" i="5"/>
  <c r="Q71" i="5"/>
  <c r="Q66" i="5"/>
  <c r="Q59" i="5"/>
  <c r="Q55" i="5"/>
  <c r="Q47" i="5"/>
  <c r="Q42" i="5"/>
  <c r="Q35" i="5"/>
  <c r="Q29" i="5"/>
  <c r="Q26" i="5"/>
  <c r="Q22" i="5"/>
  <c r="Q15" i="5"/>
  <c r="Q8" i="5"/>
  <c r="S12" i="5"/>
  <c r="O9" i="5"/>
  <c r="P8" i="5"/>
  <c r="R145" i="5"/>
  <c r="O15" i="5"/>
  <c r="O14" i="5"/>
  <c r="R25" i="5"/>
  <c r="R140" i="5"/>
  <c r="S7" i="5"/>
  <c r="O7" i="5"/>
  <c r="R119" i="5"/>
  <c r="R47" i="5"/>
  <c r="O11" i="5"/>
  <c r="R97" i="5"/>
  <c r="R9" i="5"/>
  <c r="R133" i="5"/>
  <c r="R128" i="5"/>
  <c r="R112" i="5"/>
  <c r="R92" i="5"/>
  <c r="R76" i="5"/>
  <c r="R59" i="5"/>
  <c r="R42" i="5"/>
  <c r="R21" i="5"/>
  <c r="O13" i="5"/>
  <c r="O12" i="5"/>
  <c r="P9" i="5"/>
  <c r="R104" i="5"/>
  <c r="R90" i="5"/>
  <c r="R71" i="5"/>
  <c r="R55" i="5"/>
  <c r="R35" i="5"/>
  <c r="R14" i="5"/>
  <c r="R124" i="5"/>
  <c r="R100" i="5"/>
  <c r="R85" i="5"/>
  <c r="R66" i="5"/>
  <c r="R37" i="5"/>
  <c r="R11" i="5"/>
  <c r="R144" i="5"/>
  <c r="R138" i="5"/>
  <c r="R132" i="5"/>
  <c r="R122" i="5"/>
  <c r="R118" i="5"/>
  <c r="R111" i="5"/>
  <c r="R103" i="5"/>
  <c r="R99" i="5"/>
  <c r="R95" i="5"/>
  <c r="R88" i="5"/>
  <c r="R84" i="5"/>
  <c r="R79" i="5"/>
  <c r="R74" i="5"/>
  <c r="R69" i="5"/>
  <c r="R65" i="5"/>
  <c r="R62" i="5"/>
  <c r="R58" i="5"/>
  <c r="R52" i="5"/>
  <c r="R45" i="5"/>
  <c r="R41" i="5"/>
  <c r="R32" i="5"/>
  <c r="R28" i="5"/>
  <c r="R24" i="5"/>
  <c r="R20" i="5"/>
  <c r="R13" i="5"/>
  <c r="R8" i="5"/>
  <c r="R143" i="5"/>
  <c r="R136" i="5"/>
  <c r="R127" i="5"/>
  <c r="R121" i="5"/>
  <c r="R134" i="5"/>
  <c r="R110" i="5"/>
  <c r="R109" i="5"/>
  <c r="R107" i="5"/>
  <c r="R108" i="5"/>
  <c r="R106" i="5"/>
  <c r="R102" i="5"/>
  <c r="R98" i="5"/>
  <c r="R94" i="5"/>
  <c r="R87" i="5"/>
  <c r="R82" i="5"/>
  <c r="R78" i="5"/>
  <c r="R73" i="5"/>
  <c r="R68" i="5"/>
  <c r="R64" i="5"/>
  <c r="R61" i="5"/>
  <c r="R57" i="5"/>
  <c r="R51" i="5"/>
  <c r="R49" i="5"/>
  <c r="R44" i="5"/>
  <c r="R40" i="5"/>
  <c r="R27" i="5"/>
  <c r="R23" i="5"/>
  <c r="R19" i="5"/>
  <c r="R12" i="5"/>
  <c r="R7" i="5"/>
  <c r="R141" i="5"/>
  <c r="R135" i="5"/>
  <c r="R131" i="5"/>
  <c r="R129" i="5"/>
  <c r="R126" i="5"/>
  <c r="R120" i="5"/>
  <c r="R113" i="5"/>
  <c r="R105" i="5"/>
  <c r="R101" i="5"/>
  <c r="R93" i="5"/>
  <c r="R91" i="5"/>
  <c r="R130" i="5"/>
  <c r="R81" i="5"/>
  <c r="R77" i="5"/>
  <c r="R72" i="5"/>
  <c r="R63" i="5"/>
  <c r="R60" i="5"/>
  <c r="R56" i="5"/>
  <c r="R48" i="5"/>
  <c r="R43" i="5"/>
  <c r="R38" i="5"/>
  <c r="R29" i="5"/>
  <c r="R26" i="5"/>
  <c r="R22" i="5"/>
  <c r="R15" i="5"/>
  <c r="GL115" i="15" l="1"/>
  <c r="GL114" i="15"/>
  <c r="GL21" i="15"/>
  <c r="GL113" i="15"/>
  <c r="N117" i="15"/>
  <c r="GL88" i="15"/>
  <c r="GL61" i="15"/>
  <c r="GL20" i="15"/>
  <c r="GL9" i="15"/>
  <c r="GL52" i="15"/>
  <c r="GL31" i="15"/>
  <c r="F33" i="14"/>
  <c r="J33" i="14" s="1"/>
  <c r="GL5" i="15"/>
  <c r="GL7" i="15"/>
  <c r="GL15" i="15"/>
  <c r="GL17" i="15"/>
  <c r="GL22" i="15"/>
  <c r="GL108" i="15"/>
  <c r="GL11" i="15"/>
  <c r="GL16" i="15"/>
  <c r="GL25" i="15"/>
  <c r="GL94" i="15"/>
  <c r="GL30" i="15"/>
  <c r="GL39" i="15"/>
  <c r="GL43" i="15"/>
  <c r="GL46" i="15"/>
  <c r="GL49" i="15"/>
  <c r="GL53" i="15"/>
  <c r="GL57" i="15"/>
  <c r="GL60" i="15"/>
  <c r="GL64" i="15"/>
  <c r="GL71" i="15"/>
  <c r="GL74" i="15"/>
  <c r="GL83" i="15"/>
  <c r="GL87" i="15"/>
  <c r="GL92" i="15"/>
  <c r="GL96" i="15"/>
  <c r="GL112" i="15"/>
  <c r="GL4" i="15"/>
  <c r="GL12" i="15"/>
  <c r="GL95" i="15"/>
  <c r="GL19" i="15"/>
  <c r="GL38" i="15"/>
  <c r="GL32" i="15"/>
  <c r="GL35" i="15"/>
  <c r="GL40" i="15"/>
  <c r="GL44" i="15"/>
  <c r="GL47" i="15"/>
  <c r="GL50" i="15"/>
  <c r="GL54" i="15"/>
  <c r="GL62" i="15"/>
  <c r="GL65" i="15"/>
  <c r="GL67" i="15"/>
  <c r="GL105" i="15"/>
  <c r="GL75" i="15"/>
  <c r="GL78" i="15"/>
  <c r="GL84" i="15"/>
  <c r="GL8" i="15"/>
  <c r="GL13" i="15"/>
  <c r="GL90" i="15"/>
  <c r="GL23" i="15"/>
  <c r="GL26" i="15"/>
  <c r="GL28" i="15"/>
  <c r="GL33" i="15"/>
  <c r="GL36" i="15"/>
  <c r="GL41" i="15"/>
  <c r="GL89" i="15"/>
  <c r="GL68" i="15"/>
  <c r="GL51" i="15"/>
  <c r="GL55" i="15"/>
  <c r="GL58" i="15"/>
  <c r="GL63" i="15"/>
  <c r="GL66" i="15"/>
  <c r="GL69" i="15"/>
  <c r="GL72" i="15"/>
  <c r="GL76" i="15"/>
  <c r="GL79" i="15"/>
  <c r="GL81" i="15"/>
  <c r="GL85" i="15"/>
  <c r="GL100" i="15"/>
  <c r="GL93" i="15"/>
  <c r="GL102" i="15"/>
  <c r="GL109" i="15"/>
  <c r="GL14" i="15"/>
  <c r="GL29" i="15"/>
  <c r="GL45" i="15"/>
  <c r="GL59" i="15"/>
  <c r="GL86" i="15"/>
  <c r="GL98" i="15"/>
  <c r="GL106" i="15"/>
  <c r="GL18" i="15"/>
  <c r="GL34" i="15"/>
  <c r="GL48" i="15"/>
  <c r="GL77" i="15"/>
  <c r="GL103" i="15"/>
  <c r="GL99" i="15"/>
  <c r="GL107" i="15"/>
  <c r="GL6" i="15"/>
  <c r="GL24" i="15"/>
  <c r="GL37" i="15"/>
  <c r="GL73" i="15"/>
  <c r="GL80" i="15"/>
  <c r="GL91" i="15"/>
  <c r="GL97" i="15"/>
  <c r="GL101" i="15"/>
  <c r="GL110" i="15"/>
  <c r="GL42" i="15"/>
  <c r="GL56" i="15"/>
  <c r="GL10" i="15"/>
  <c r="GL70" i="15"/>
  <c r="GL104" i="15"/>
  <c r="GL82" i="15"/>
  <c r="GL111" i="15"/>
  <c r="GL27" i="15"/>
  <c r="GK3" i="15"/>
  <c r="GL3" i="15"/>
  <c r="B33" i="7"/>
  <c r="D32" i="7"/>
  <c r="B35" i="14"/>
  <c r="K35" i="14" s="1"/>
  <c r="I34" i="14"/>
  <c r="H34" i="14"/>
  <c r="D34" i="14"/>
  <c r="GN113" i="15" l="1"/>
  <c r="GN115" i="15"/>
  <c r="GN114" i="15"/>
  <c r="GN21" i="15"/>
  <c r="GM114" i="15"/>
  <c r="GM21" i="15"/>
  <c r="GM113" i="15"/>
  <c r="GM115" i="15"/>
  <c r="GM91" i="15"/>
  <c r="GM97" i="15"/>
  <c r="GM98" i="15"/>
  <c r="GM104" i="15"/>
  <c r="GM110" i="15"/>
  <c r="GM92" i="15"/>
  <c r="GM103" i="15"/>
  <c r="GM106" i="15"/>
  <c r="GM88" i="15"/>
  <c r="GM99" i="15"/>
  <c r="GM107" i="15"/>
  <c r="GM93" i="15"/>
  <c r="GM101" i="15"/>
  <c r="GM96" i="15"/>
  <c r="GM102" i="15"/>
  <c r="GM112" i="15"/>
  <c r="GM109" i="15"/>
  <c r="GM100" i="15"/>
  <c r="GM111" i="15"/>
  <c r="GM63" i="15"/>
  <c r="GM66" i="15"/>
  <c r="GM69" i="15"/>
  <c r="GM72" i="15"/>
  <c r="GM76" i="15"/>
  <c r="GM79" i="15"/>
  <c r="GM81" i="15"/>
  <c r="GM85" i="15"/>
  <c r="GM61" i="15"/>
  <c r="GM73" i="15"/>
  <c r="GM70" i="15"/>
  <c r="GM77" i="15"/>
  <c r="GM80" i="15"/>
  <c r="GM82" i="15"/>
  <c r="GM86" i="15"/>
  <c r="GM60" i="15"/>
  <c r="GM64" i="15"/>
  <c r="GM71" i="15"/>
  <c r="GM74" i="15"/>
  <c r="GM83" i="15"/>
  <c r="GM87" i="15"/>
  <c r="GM105" i="15"/>
  <c r="GM84" i="15"/>
  <c r="GM67" i="15"/>
  <c r="GM62" i="15"/>
  <c r="GM75" i="15"/>
  <c r="GM65" i="15"/>
  <c r="GM78" i="15"/>
  <c r="GM22" i="15"/>
  <c r="GM52" i="15"/>
  <c r="GM27" i="15"/>
  <c r="GM29" i="15"/>
  <c r="GM23" i="15"/>
  <c r="GM31" i="15"/>
  <c r="GM94" i="15"/>
  <c r="GM30" i="15"/>
  <c r="GM35" i="15"/>
  <c r="GM40" i="15"/>
  <c r="GM44" i="15"/>
  <c r="GM47" i="15"/>
  <c r="GM50" i="15"/>
  <c r="GM54" i="15"/>
  <c r="GM24" i="15"/>
  <c r="GM38" i="15"/>
  <c r="GM32" i="15"/>
  <c r="GM36" i="15"/>
  <c r="GM41" i="15"/>
  <c r="GM89" i="15"/>
  <c r="GM68" i="15"/>
  <c r="GM51" i="15"/>
  <c r="GM55" i="15"/>
  <c r="GM58" i="15"/>
  <c r="GM20" i="15"/>
  <c r="GM25" i="15"/>
  <c r="GM26" i="15"/>
  <c r="GM28" i="15"/>
  <c r="GM33" i="15"/>
  <c r="GM37" i="15"/>
  <c r="GM42" i="15"/>
  <c r="GM45" i="15"/>
  <c r="GM48" i="15"/>
  <c r="GM56" i="15"/>
  <c r="GM59" i="15"/>
  <c r="GM46" i="15"/>
  <c r="GM34" i="15"/>
  <c r="GM49" i="15"/>
  <c r="GM39" i="15"/>
  <c r="GM53" i="15"/>
  <c r="GM43" i="15"/>
  <c r="GM57" i="15"/>
  <c r="GN88" i="15"/>
  <c r="GN61" i="15"/>
  <c r="GN20" i="15"/>
  <c r="GM15" i="15"/>
  <c r="GM17" i="15"/>
  <c r="GM9" i="15"/>
  <c r="GM12" i="15"/>
  <c r="GM16" i="15"/>
  <c r="GM18" i="15"/>
  <c r="GM10" i="15"/>
  <c r="GM13" i="15"/>
  <c r="GM95" i="15"/>
  <c r="GM11" i="15"/>
  <c r="GM14" i="15"/>
  <c r="GM90" i="15"/>
  <c r="GM19" i="15"/>
  <c r="GN52" i="15"/>
  <c r="GN9" i="15"/>
  <c r="GN31" i="15"/>
  <c r="GM6" i="15"/>
  <c r="F34" i="14"/>
  <c r="J34" i="14" s="1"/>
  <c r="GM8" i="15"/>
  <c r="GM4" i="15"/>
  <c r="GM5" i="15"/>
  <c r="GM108" i="15"/>
  <c r="GM7" i="15"/>
  <c r="GN11" i="15"/>
  <c r="GN14" i="15"/>
  <c r="GN90" i="15"/>
  <c r="GN19" i="15"/>
  <c r="GN25" i="15"/>
  <c r="GN94" i="15"/>
  <c r="GN30" i="15"/>
  <c r="GN39" i="15"/>
  <c r="GN43" i="15"/>
  <c r="GN46" i="15"/>
  <c r="GN49" i="15"/>
  <c r="GN53" i="15"/>
  <c r="GN57" i="15"/>
  <c r="GN60" i="15"/>
  <c r="GN64" i="15"/>
  <c r="GN71" i="15"/>
  <c r="GN74" i="15"/>
  <c r="GN4" i="15"/>
  <c r="GN7" i="15"/>
  <c r="GN12" i="15"/>
  <c r="GN95" i="15"/>
  <c r="GN22" i="15"/>
  <c r="GN26" i="15"/>
  <c r="GN29" i="15"/>
  <c r="GN35" i="15"/>
  <c r="GN41" i="15"/>
  <c r="GN45" i="15"/>
  <c r="GN50" i="15"/>
  <c r="GN55" i="15"/>
  <c r="GN59" i="15"/>
  <c r="GN65" i="15"/>
  <c r="GN69" i="15"/>
  <c r="GN78" i="15"/>
  <c r="GN84" i="15"/>
  <c r="GN103" i="15"/>
  <c r="GN101" i="15"/>
  <c r="GN107" i="15"/>
  <c r="GN6" i="15"/>
  <c r="GN17" i="15"/>
  <c r="GN24" i="15"/>
  <c r="GN28" i="15"/>
  <c r="GN36" i="15"/>
  <c r="GN44" i="15"/>
  <c r="GN48" i="15"/>
  <c r="GN56" i="15"/>
  <c r="GN63" i="15"/>
  <c r="GN67" i="15"/>
  <c r="GN75" i="15"/>
  <c r="GN80" i="15"/>
  <c r="GN83" i="15"/>
  <c r="GN100" i="15"/>
  <c r="GN112" i="15"/>
  <c r="GN102" i="15"/>
  <c r="GN110" i="15"/>
  <c r="GN108" i="15"/>
  <c r="GN13" i="15"/>
  <c r="GN18" i="15"/>
  <c r="GN32" i="15"/>
  <c r="GN37" i="15"/>
  <c r="GN89" i="15"/>
  <c r="GN51" i="15"/>
  <c r="GN70" i="15"/>
  <c r="GN76" i="15"/>
  <c r="GN85" i="15"/>
  <c r="GN91" i="15"/>
  <c r="GN96" i="15"/>
  <c r="GN104" i="15"/>
  <c r="GN111" i="15"/>
  <c r="GN8" i="15"/>
  <c r="GN15" i="15"/>
  <c r="GN27" i="15"/>
  <c r="GN33" i="15"/>
  <c r="GN40" i="15"/>
  <c r="GN47" i="15"/>
  <c r="GN58" i="15"/>
  <c r="GN66" i="15"/>
  <c r="GN105" i="15"/>
  <c r="GN77" i="15"/>
  <c r="GN81" i="15"/>
  <c r="GN86" i="15"/>
  <c r="GN92" i="15"/>
  <c r="GN98" i="15"/>
  <c r="GN106" i="15"/>
  <c r="GN5" i="15"/>
  <c r="GN38" i="15"/>
  <c r="GN54" i="15"/>
  <c r="GN79" i="15"/>
  <c r="GN97" i="15"/>
  <c r="GN10" i="15"/>
  <c r="GN34" i="15"/>
  <c r="GN62" i="15"/>
  <c r="GN82" i="15"/>
  <c r="GN99" i="15"/>
  <c r="GN16" i="15"/>
  <c r="GN42" i="15"/>
  <c r="GN73" i="15"/>
  <c r="GN87" i="15"/>
  <c r="GN109" i="15"/>
  <c r="GN23" i="15"/>
  <c r="GN68" i="15"/>
  <c r="GN72" i="15"/>
  <c r="GN93" i="15"/>
  <c r="GM3" i="15"/>
  <c r="GN3" i="15"/>
  <c r="I35" i="14"/>
  <c r="H35" i="14"/>
  <c r="F35" i="14" s="1"/>
  <c r="J35" i="14" s="1"/>
  <c r="D35" i="14"/>
  <c r="B34" i="7"/>
  <c r="D33" i="7"/>
  <c r="GQ114" i="15" l="1"/>
  <c r="GQ21" i="15"/>
  <c r="GQ115" i="15"/>
  <c r="GQ113" i="15"/>
  <c r="GP115" i="15"/>
  <c r="GP114" i="15"/>
  <c r="GP21" i="15"/>
  <c r="GP113" i="15"/>
  <c r="GO86" i="15"/>
  <c r="GO115" i="15"/>
  <c r="GO113" i="15"/>
  <c r="GO114" i="15"/>
  <c r="GO21" i="15"/>
  <c r="GO15" i="15"/>
  <c r="GQ91" i="15"/>
  <c r="GQ97" i="15"/>
  <c r="GQ98" i="15"/>
  <c r="GQ104" i="15"/>
  <c r="GQ110" i="15"/>
  <c r="GQ100" i="15"/>
  <c r="GQ96" i="15"/>
  <c r="GQ102" i="15"/>
  <c r="GQ111" i="15"/>
  <c r="GQ92" i="15"/>
  <c r="GQ103" i="15"/>
  <c r="GQ106" i="15"/>
  <c r="GQ88" i="15"/>
  <c r="GQ107" i="15"/>
  <c r="GQ112" i="15"/>
  <c r="GQ109" i="15"/>
  <c r="GQ99" i="15"/>
  <c r="GQ93" i="15"/>
  <c r="GQ101" i="15"/>
  <c r="GQ61" i="15"/>
  <c r="GQ73" i="15"/>
  <c r="GQ70" i="15"/>
  <c r="GQ77" i="15"/>
  <c r="GQ80" i="15"/>
  <c r="GQ82" i="15"/>
  <c r="GQ86" i="15"/>
  <c r="GQ60" i="15"/>
  <c r="GQ64" i="15"/>
  <c r="GQ71" i="15"/>
  <c r="GQ74" i="15"/>
  <c r="GQ83" i="15"/>
  <c r="GQ87" i="15"/>
  <c r="GQ62" i="15"/>
  <c r="GQ65" i="15"/>
  <c r="GQ67" i="15"/>
  <c r="GQ105" i="15"/>
  <c r="GQ75" i="15"/>
  <c r="GQ78" i="15"/>
  <c r="GQ84" i="15"/>
  <c r="GQ63" i="15"/>
  <c r="GQ76" i="15"/>
  <c r="GQ66" i="15"/>
  <c r="GQ79" i="15"/>
  <c r="GQ85" i="15"/>
  <c r="GQ69" i="15"/>
  <c r="GQ81" i="15"/>
  <c r="GQ72" i="15"/>
  <c r="GQ24" i="15"/>
  <c r="GQ20" i="15"/>
  <c r="GQ25" i="15"/>
  <c r="GQ26" i="15"/>
  <c r="GQ28" i="15"/>
  <c r="GQ33" i="15"/>
  <c r="GQ37" i="15"/>
  <c r="GQ42" i="15"/>
  <c r="GQ45" i="15"/>
  <c r="GQ48" i="15"/>
  <c r="GQ56" i="15"/>
  <c r="GQ59" i="15"/>
  <c r="GQ22" i="15"/>
  <c r="GQ52" i="15"/>
  <c r="GQ27" i="15"/>
  <c r="GQ29" i="15"/>
  <c r="GQ34" i="15"/>
  <c r="GQ39" i="15"/>
  <c r="GQ43" i="15"/>
  <c r="GQ46" i="15"/>
  <c r="GQ49" i="15"/>
  <c r="GQ53" i="15"/>
  <c r="GQ57" i="15"/>
  <c r="GQ94" i="15"/>
  <c r="GQ35" i="15"/>
  <c r="GQ44" i="15"/>
  <c r="GQ50" i="15"/>
  <c r="GQ23" i="15"/>
  <c r="GQ38" i="15"/>
  <c r="GQ36" i="15"/>
  <c r="GQ89" i="15"/>
  <c r="GQ51" i="15"/>
  <c r="GQ58" i="15"/>
  <c r="GQ31" i="15"/>
  <c r="GQ30" i="15"/>
  <c r="GQ40" i="15"/>
  <c r="GQ47" i="15"/>
  <c r="GQ54" i="15"/>
  <c r="GQ32" i="15"/>
  <c r="GQ41" i="15"/>
  <c r="GQ68" i="15"/>
  <c r="GQ55" i="15"/>
  <c r="GO38" i="15"/>
  <c r="GO88" i="15"/>
  <c r="GO61" i="15"/>
  <c r="GP88" i="15"/>
  <c r="GP61" i="15"/>
  <c r="GP20" i="15"/>
  <c r="GO99" i="15"/>
  <c r="GO25" i="15"/>
  <c r="GO4" i="15"/>
  <c r="GO83" i="15"/>
  <c r="GO59" i="15"/>
  <c r="GO57" i="15"/>
  <c r="GO28" i="15"/>
  <c r="GO54" i="15"/>
  <c r="GO27" i="15"/>
  <c r="GO72" i="15"/>
  <c r="GO6" i="15"/>
  <c r="GO97" i="15"/>
  <c r="GO107" i="15"/>
  <c r="GO78" i="15"/>
  <c r="GO50" i="15"/>
  <c r="GO19" i="15"/>
  <c r="GO53" i="15"/>
  <c r="GO24" i="15"/>
  <c r="GO82" i="15"/>
  <c r="GO56" i="15"/>
  <c r="GO26" i="15"/>
  <c r="GO58" i="15"/>
  <c r="GQ9" i="15"/>
  <c r="GQ12" i="15"/>
  <c r="GQ16" i="15"/>
  <c r="GQ18" i="15"/>
  <c r="GQ10" i="15"/>
  <c r="GQ13" i="15"/>
  <c r="GQ95" i="15"/>
  <c r="GQ11" i="15"/>
  <c r="GQ14" i="15"/>
  <c r="GQ90" i="15"/>
  <c r="GQ19" i="15"/>
  <c r="GQ15" i="15"/>
  <c r="GQ17" i="15"/>
  <c r="GO112" i="15"/>
  <c r="GO106" i="15"/>
  <c r="GO103" i="15"/>
  <c r="GO67" i="15"/>
  <c r="GO40" i="15"/>
  <c r="GO11" i="15"/>
  <c r="GO71" i="15"/>
  <c r="GO43" i="15"/>
  <c r="GO13" i="15"/>
  <c r="GO45" i="15"/>
  <c r="GO16" i="15"/>
  <c r="GO89" i="15"/>
  <c r="GP38" i="15"/>
  <c r="GP32" i="15"/>
  <c r="GP36" i="15"/>
  <c r="GP41" i="15"/>
  <c r="GP89" i="15"/>
  <c r="GP68" i="15"/>
  <c r="GP51" i="15"/>
  <c r="GP55" i="15"/>
  <c r="GP58" i="15"/>
  <c r="GP63" i="15"/>
  <c r="GP66" i="15"/>
  <c r="GP69" i="15"/>
  <c r="GP72" i="15"/>
  <c r="GP76" i="15"/>
  <c r="GP79" i="15"/>
  <c r="GP81" i="15"/>
  <c r="GP85" i="15"/>
  <c r="GP100" i="15"/>
  <c r="GP93" i="15"/>
  <c r="GP102" i="15"/>
  <c r="GP109" i="15"/>
  <c r="GP26" i="15"/>
  <c r="GP28" i="15"/>
  <c r="GP33" i="15"/>
  <c r="GP37" i="15"/>
  <c r="GP42" i="15"/>
  <c r="GP45" i="15"/>
  <c r="GP48" i="15"/>
  <c r="GP56" i="15"/>
  <c r="GP59" i="15"/>
  <c r="GP73" i="15"/>
  <c r="GP70" i="15"/>
  <c r="GP77" i="15"/>
  <c r="GP80" i="15"/>
  <c r="GP82" i="15"/>
  <c r="GP86" i="15"/>
  <c r="GP91" i="15"/>
  <c r="GP97" i="15"/>
  <c r="GP98" i="15"/>
  <c r="GP104" i="15"/>
  <c r="GP110" i="15"/>
  <c r="GP52" i="15"/>
  <c r="GP27" i="15"/>
  <c r="GP29" i="15"/>
  <c r="GP34" i="15"/>
  <c r="GP39" i="15"/>
  <c r="GP43" i="15"/>
  <c r="GP46" i="15"/>
  <c r="GP49" i="15"/>
  <c r="GP53" i="15"/>
  <c r="GP57" i="15"/>
  <c r="GP60" i="15"/>
  <c r="GP64" i="15"/>
  <c r="GP71" i="15"/>
  <c r="GP74" i="15"/>
  <c r="GP83" i="15"/>
  <c r="GP87" i="15"/>
  <c r="GP92" i="15"/>
  <c r="GP96" i="15"/>
  <c r="GP112" i="15"/>
  <c r="GP99" i="15"/>
  <c r="GP106" i="15"/>
  <c r="GP111" i="15"/>
  <c r="GP9" i="15"/>
  <c r="GP31" i="15"/>
  <c r="GP94" i="15"/>
  <c r="GP30" i="15"/>
  <c r="GP35" i="15"/>
  <c r="GP40" i="15"/>
  <c r="GP44" i="15"/>
  <c r="GP47" i="15"/>
  <c r="GP50" i="15"/>
  <c r="GP54" i="15"/>
  <c r="GP62" i="15"/>
  <c r="GP65" i="15"/>
  <c r="GP67" i="15"/>
  <c r="GP105" i="15"/>
  <c r="GP75" i="15"/>
  <c r="GP78" i="15"/>
  <c r="GP84" i="15"/>
  <c r="GP103" i="15"/>
  <c r="GP101" i="15"/>
  <c r="GP107" i="15"/>
  <c r="GO8" i="15"/>
  <c r="GO98" i="15"/>
  <c r="GO65" i="15"/>
  <c r="GO35" i="15"/>
  <c r="GO96" i="15"/>
  <c r="GO39" i="15"/>
  <c r="GO10" i="15"/>
  <c r="GO70" i="15"/>
  <c r="GO42" i="15"/>
  <c r="GO85" i="15"/>
  <c r="GO17" i="15"/>
  <c r="GO31" i="15"/>
  <c r="GO9" i="15"/>
  <c r="GO52" i="15"/>
  <c r="GO12" i="15"/>
  <c r="GO81" i="15"/>
  <c r="GO55" i="15"/>
  <c r="GO111" i="15"/>
  <c r="GO110" i="15"/>
  <c r="GO5" i="15"/>
  <c r="GO7" i="15"/>
  <c r="GO101" i="15"/>
  <c r="GO75" i="15"/>
  <c r="GO62" i="15"/>
  <c r="GO47" i="15"/>
  <c r="GO30" i="15"/>
  <c r="GO90" i="15"/>
  <c r="GO92" i="15"/>
  <c r="GO64" i="15"/>
  <c r="GO49" i="15"/>
  <c r="GO34" i="15"/>
  <c r="GO80" i="15"/>
  <c r="GO73" i="15"/>
  <c r="GO37" i="15"/>
  <c r="GO23" i="15"/>
  <c r="GO93" i="15"/>
  <c r="GO79" i="15"/>
  <c r="GO66" i="15"/>
  <c r="GO51" i="15"/>
  <c r="GO36" i="15"/>
  <c r="GO22" i="15"/>
  <c r="GO69" i="15"/>
  <c r="GO41" i="15"/>
  <c r="GO104" i="15"/>
  <c r="GO102" i="15"/>
  <c r="GO109" i="15"/>
  <c r="GO108" i="15"/>
  <c r="GO84" i="15"/>
  <c r="GO105" i="15"/>
  <c r="GO44" i="15"/>
  <c r="GO94" i="15"/>
  <c r="GO14" i="15"/>
  <c r="GO87" i="15"/>
  <c r="GO74" i="15"/>
  <c r="GO60" i="15"/>
  <c r="GO46" i="15"/>
  <c r="GO29" i="15"/>
  <c r="GO95" i="15"/>
  <c r="GO91" i="15"/>
  <c r="GO77" i="15"/>
  <c r="GO48" i="15"/>
  <c r="GO33" i="15"/>
  <c r="GO18" i="15"/>
  <c r="GO100" i="15"/>
  <c r="GO76" i="15"/>
  <c r="GO63" i="15"/>
  <c r="GO68" i="15"/>
  <c r="GO32" i="15"/>
  <c r="GP6" i="15"/>
  <c r="GP8" i="15"/>
  <c r="GP12" i="15"/>
  <c r="GP16" i="15"/>
  <c r="GP18" i="15"/>
  <c r="GP23" i="15"/>
  <c r="GP4" i="15"/>
  <c r="GP108" i="15"/>
  <c r="GP10" i="15"/>
  <c r="GP13" i="15"/>
  <c r="GP95" i="15"/>
  <c r="GP24" i="15"/>
  <c r="GP11" i="15"/>
  <c r="GP14" i="15"/>
  <c r="GP90" i="15"/>
  <c r="GP19" i="15"/>
  <c r="GP25" i="15"/>
  <c r="GP5" i="15"/>
  <c r="GP7" i="15"/>
  <c r="GP15" i="15"/>
  <c r="GP17" i="15"/>
  <c r="GP22" i="15"/>
  <c r="GQ4" i="15"/>
  <c r="GQ108" i="15"/>
  <c r="GQ5" i="15"/>
  <c r="GQ7" i="15"/>
  <c r="GQ6" i="15"/>
  <c r="GQ8" i="15"/>
  <c r="GP3" i="15"/>
  <c r="GO3" i="15"/>
  <c r="B35" i="7"/>
  <c r="D35" i="7" s="1"/>
  <c r="D34" i="7"/>
  <c r="GQ3" i="15" l="1"/>
</calcChain>
</file>

<file path=xl/comments1.xml><?xml version="1.0" encoding="utf-8"?>
<comments xmlns="http://schemas.openxmlformats.org/spreadsheetml/2006/main">
  <authors>
    <author>tc={CBF16926-3F5F-4006-8CC7-5D3205F08A40}</author>
    <author>tc={F19AD72A-06CF-4830-97F3-0773788B26D3}</author>
    <author>tc={B1C02785-C535-455D-815C-57C23DE32FD0}</author>
    <author>tc={09DCA018-9358-4FD0-86C7-00B0B54347E2}</author>
    <author>tc={6EFFE449-3D26-4F90-B0C7-E3773661D2F5}</author>
    <author>tc={61205414-0E16-4528-BFB0-08F29536637D}</author>
    <author>tc={7F0D69AE-2CA0-476A-88CC-AC492B7295E2}</author>
    <author>tc={D3A6DF15-2AE9-4D75-9C7D-C8B32F8CE8F9}</author>
    <author>tc={073D0F9F-4A25-453E-BC07-C93E5DC7D8C7}</author>
    <author>tc={86E4CE39-7A36-42C8-AEDE-F04F53901620}</author>
    <author>tc={38BDA0E3-9D02-4951-A4FA-DCDD3DB4AA95}</author>
    <author>tc={634692D7-FBF9-409B-A233-D81B67914FD2}</author>
    <author>tc={ACA02B3F-1BA5-4F9A-A231-1CC70CDC4062}</author>
    <author>tc={98C0FDA4-2B89-41C8-9485-E7192D217E8A}</author>
    <author>tc={8B225F4C-746F-4D49-95A9-EF35A166048A}</author>
    <author>tc={A6E4CDB8-FE92-40FB-8A10-D592F6B6BBD1}</author>
    <author>tc={79F3829B-501A-41A2-AE5C-65578CB26981}</author>
    <author>tc={5BAC6CE6-728A-46CD-BE7C-EFAAFFDC3F19}</author>
    <author>tc={469396DB-96F4-4384-BCBA-52882BE16DA2}</author>
    <author>tc={27D0C02A-0525-40F5-AE41-395FCE874D4B}</author>
    <author>tc={90167570-30E7-4CFB-BFCA-DA5F971C4C4E}</author>
    <author>tc={6A4FE232-BAF4-434F-875D-DE365B3F8E0E}</author>
    <author>tc={7C0F76C5-3221-4DC8-B1EB-6A60FB79A673}</author>
    <author>tc={1D5BA54C-43CE-4010-A2FB-CA654A4EBEC9}</author>
    <author>tc={3F7B0F2D-89F4-4BB4-95D0-D9EED31D041B}</author>
    <author>tc={C4D3D34F-411D-41CC-9E8D-CBAD27DB8166}</author>
    <author>tc={3C657C9B-7990-436F-B292-78651DBCC30E}</author>
    <author>tc={DC740708-FE42-4F76-BCB9-501537972EDD}</author>
    <author>tc={717E26CC-1A78-4500-B33A-8C536B033F5A}</author>
    <author>tc={8675F794-1CFC-445B-BB4A-C83C337F7168}</author>
    <author>tc={89B2F55A-E3D2-42AE-AD6D-9759DD39E81E}</author>
    <author>tc={ABB98CC0-E376-4B4E-9FA0-D073AC419AD3}</author>
    <author>tc={5631CD2E-C91E-41C6-8EEF-D53AB4C21B97}</author>
    <author>tc={1B3DFD4A-B811-4CDF-A4B2-42FAC42910E8}</author>
    <author>tc={60F4CD28-3F32-4FE2-8A85-5C1A1511385E}</author>
    <author>tc={190F9C9A-CE07-4A04-941F-DE8D56F456BD}</author>
    <author>tc={EA965420-A284-4365-8DE1-95F3B2A1B4C9}</author>
    <author>tc={E40A83C0-A99D-4A05-A569-645102815D5E}</author>
    <author>tc={D315848F-A9B2-4AFB-90C4-2908B20C5800}</author>
    <author>tc={BDE8957C-9D8C-4ED5-8020-82F0651C8541}</author>
    <author>tc={285A82BA-0137-4E76-B74E-9465DE734DF3}</author>
    <author>tc={24694688-134E-4439-AFCA-C6EC0AABBDA4}</author>
    <author>tc={B96E3814-F7CF-4FCA-94E0-2EE58B7B65AA}</author>
    <author>tc={1B29ABA7-A5CB-4A00-B713-C13E0CE16E40}</author>
    <author>tc={22982DDD-1472-490F-8D39-D17260ADD4B2}</author>
    <author>tc={B6634229-7869-4821-ABFB-34CEE50CC3F3}</author>
    <author>tc={B49DD19F-7832-46F2-8608-AC691A774E4C}</author>
    <author>tc={577FC400-79A3-4085-BD37-D994274B58B5}</author>
    <author>User</author>
    <author>tc={647012AD-BDAB-43CC-8567-DAED2982D2F7}</author>
    <author>tc={41B189BD-D5DA-40FA-88DC-72A9B934BBF9}</author>
    <author>tc={56AFB211-DF43-4099-AD3E-7A6C004C7A1F}</author>
    <author>tc={A41A295F-E2F1-4056-B83C-8706CB97A2F0}</author>
    <author>tc={F86BE15C-BE3D-488B-A84F-52C547180313}</author>
    <author>tc={41B189BD-D5DA-40FB-88DC-72A9B934BBF9}</author>
    <author>tc={4008E238-013B-45E4-89F3-F00AFA7D71AD}</author>
    <author>tc={7863238F-A2EE-4438-95D3-CFB24F3F889B}</author>
    <author>tc={CC8C33A0-0D8F-40BA-BC6E-90AB4232240F}</author>
    <author>tc={41B189BD-D5DA-40FC-88DC-72A9B934BBF9}</author>
    <author>tc={CD4BBC2D-B711-4D24-A20A-617F10A2BB5B}</author>
    <author>tc={F04A30E9-99F4-4316-BFE4-6A2723C561D4}</author>
    <author>tc={542D22B4-2360-4406-8000-F0375F7A5EA2}</author>
    <author>tc={41B189BD-D5DA-40FD-88DC-72A9B934BBF9}</author>
    <author>tc={555E434D-0989-406E-AAE6-695C7335A598}</author>
    <author>tc={A113AF9F-ABFA-4086-9338-74BDFAB7697E}</author>
    <author>tc={16D33751-4FAD-40FA-A294-97A0614BB499}</author>
    <author>tc={7736EF40-6676-4DF0-8E5A-5D55FDCBC9E9}</author>
    <author>tc={8409EFE8-EBA4-4EAD-B9CC-E5B3CF0E6151}</author>
    <author>tc={EF79A713-0859-4C1E-BD4B-3A700A8DEC49}</author>
    <author>tc={B103A953-E06F-4E9D-B76F-AC34FD1FADBD}</author>
    <author>tc={46B29895-6E2D-4853-A439-2CE6BEEABF64}</author>
    <author>tc={205E3856-842F-45A0-BB85-5B71C0125B2B}</author>
    <author>tc={752C22A8-1945-4B28-BF40-71856AC392D2}</author>
    <author>tc={A325645E-B463-449A-AD3C-EAC9DFABF885}</author>
    <author>tc={6B6EF196-B641-4E92-B699-01626EE035B7}</author>
    <author>tc={A486B3A6-0A62-4EF7-BFD0-88A903CB5265}</author>
    <author>tc={017024D2-76B8-415B-8534-E0F2F8A33AC5}</author>
    <author>tc={59C0F7FA-2D45-4308-A724-3BEE4FA63E01}</author>
    <author>tc={85897B52-B299-45A2-A5C2-0F3697C6F148}</author>
    <author>tc={B8C28930-0350-4522-A8C5-97EDAA6895E6}</author>
    <author>tc={FBAB30E1-863F-423A-8E40-10874E0509E7}</author>
    <author>tc={1589C034-892A-421D-9D58-94B3655EB897}</author>
    <author>tc={5EA8642D-7E67-48D3-A97E-008E45D8AA53}</author>
    <author>tc={E93D0449-E4A8-4332-BEAC-7E8FDB327CB5}</author>
    <author>tc={07C23CA3-D26D-4C8E-9A42-BE0930318E4D}</author>
    <author>tc={D547CDE9-3188-4B66-8B04-455987D0DE80}</author>
    <author>tc={CE33A4F6-7A16-4E10-BE3F-39F21D4F2738}</author>
    <author>tc={4B2EA836-CB46-4E55-8A45-8D1FB4CD70D3}</author>
    <author>tc={9801176C-4E97-48B5-B709-6662FAF558EC}</author>
    <author>tc={9B107C4B-51C4-4599-9472-0D4E685BBCFA}</author>
    <author>tc={33515633-60EA-4D1F-8439-21A97872B3FF}</author>
    <author>tc={5E6C5A2F-BF7B-43C7-9D2B-E655C62B5EFD}</author>
    <author>tc={6CF57FE7-9A9A-4DE8-B422-953C53A5FCE6}</author>
    <author>tc={CD6F3C31-B70A-4B37-9A0E-82150A830E92}</author>
    <author>tc={5EC5A037-C23E-40A0-9565-84432C760303}</author>
    <author>tc={D8E04BD5-C72D-494A-8F5A-494313AD35A3}</author>
    <author>tc={5507AEFE-B03F-4D69-B594-6A05A1B6A03D}</author>
    <author>tc={D8E1F54F-3E25-45A1-868F-5FDD5A2697C7}</author>
    <author>tc={ACC2EE85-C6A1-45D3-ABFC-745761264BC5}</author>
    <author>tc={20383ECB-6FF2-4A1F-B99F-19451972DAC9}</author>
    <author>tc={E091FE55-414E-4A7A-AB19-2F073FCA7015}</author>
  </authors>
  <commentLis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WILLIAN NOGUEIRA
Reply:
    Desistência Willian Nogueira em 17/05/2023;</t>
        </r>
      </text>
    </comment>
    <comment ref="G10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ROBERVAL EDMILSON PIVA - À PARTIR DE 03/03/2022</t>
        </r>
      </text>
    </comment>
    <comment ref="H10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RONALDO REIS</t>
        </r>
      </text>
    </comment>
    <comment ref="I10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WILLIAN NOGUEIRA</t>
        </r>
      </text>
    </comment>
    <comment ref="J10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Francisco Felinto da Silva Junior</t>
        </r>
      </text>
    </comment>
    <comment ref="H11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I11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@WILLIAN AURELIO NOGUEIRA 
O servidor possui 4 horas aulas em cotia, 18 horas em osasco + 12 haes, não estamos conseguindo atribuir por ultrapassar o limite permitido.
Reply:
    Aula do Willian Normalmente</t>
        </r>
      </text>
    </comment>
    <comment ref="J11" authorId="7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À PARTIR DE 01/05
</t>
        </r>
      </text>
    </comment>
    <comment ref="E12" authorId="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WILLIAN NOGUEIRA
Reply:
    Desistência Willian Nogueira em 17/05/2023;</t>
        </r>
      </text>
    </comment>
    <comment ref="G12" authorId="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ROBERVAL EDMILSON PIVA - À PARTIR DE 03/03/2022</t>
        </r>
      </text>
    </comment>
    <comment ref="H12" authorId="1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RONALDO REIS</t>
        </r>
      </text>
    </comment>
    <comment ref="I12" authorId="1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WILLIAN NOGUEIRA</t>
        </r>
      </text>
    </comment>
    <comment ref="J12" authorId="1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Francisco Felinto da Silva Junior</t>
        </r>
      </text>
    </comment>
    <comment ref="H13" authorId="1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I13" authorId="1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@WILLIAN AURELIO NOGUEIRA 
O servidor possui 4 horas aulas em cotia, 18 horas em osasco + 12 haes, não estamos conseguindo atribuir por ultrapassar o limite permitido.
Reply:
    Aula do Willian Normalmente</t>
        </r>
      </text>
    </comment>
    <comment ref="J13" authorId="15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À PARTIR DE 01/05
</t>
        </r>
      </text>
    </comment>
    <comment ref="F14" authorId="1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G14" authorId="1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ROBERVAL EDMILSON PIVA - À PARTIR DE 03/03/2022</t>
        </r>
      </text>
    </comment>
    <comment ref="H14" authorId="1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RONALDO REIS</t>
        </r>
      </text>
    </comment>
    <comment ref="J14" authorId="1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Francisco Felinto da Silva Junior</t>
        </r>
      </text>
    </comment>
    <comment ref="H15" authorId="2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15" authorId="2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À PARTIR DE 01/05
</t>
        </r>
      </text>
    </comment>
    <comment ref="F16" authorId="2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G16" authorId="2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ROBERVAL EDMILSON PIVA - À PARTIR DE 03/03/2022</t>
        </r>
      </text>
    </comment>
    <comment ref="H16" authorId="2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RONALDO REIS</t>
        </r>
      </text>
    </comment>
    <comment ref="J16" authorId="2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Francisco Felinto da Silva Junior</t>
        </r>
      </text>
    </comment>
    <comment ref="H17" authorId="2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17" authorId="27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À PARTIR DE 01/05
</t>
        </r>
      </text>
    </comment>
    <comment ref="F25" authorId="2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
AFASTAMENTO TEMPORÁRIO EM 01/08/2023</t>
        </r>
      </text>
    </comment>
    <comment ref="I25" authorId="2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 de Oliveira</t>
        </r>
      </text>
    </comment>
    <comment ref="J25" authorId="30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LUCIANA DOS SANTOS
Reply:
    DESISTENCIA À PARTIR DE 01/02/2023
</t>
        </r>
      </text>
    </comment>
    <comment ref="E26" authorId="3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F26" authorId="3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26" authorId="3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F27" authorId="3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
AFASTAMENTO TEMPORÁRIO EM 01/08/2023</t>
        </r>
      </text>
    </comment>
    <comment ref="I27" authorId="3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 de Oliveira</t>
        </r>
      </text>
    </comment>
    <comment ref="J27" authorId="36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LUCIANA DOS SANTOS
Reply:
    DESISTENCIA À PARTIR DE 01/02/2023
</t>
        </r>
      </text>
    </comment>
    <comment ref="E28" authorId="3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F28" authorId="3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28" authorId="3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F29" authorId="4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
AFASTAMENTO TEMPORÁRIO EM 01/08/2023</t>
        </r>
      </text>
    </comment>
    <comment ref="I29" authorId="4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 de Oliveira</t>
        </r>
      </text>
    </comment>
    <comment ref="E30" authorId="4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F30" authorId="4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F31" authorId="4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
AFASTAMENTO TEMPORÁRIO EM 01/08/2023</t>
        </r>
      </text>
    </comment>
    <comment ref="I31" authorId="4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 de Oliveira</t>
        </r>
      </text>
    </comment>
    <comment ref="E32" authorId="4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F32" authorId="4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E48" authorId="48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Titular: Marco Antonio Barreto (afastado por projeto)
</t>
        </r>
      </text>
    </comment>
    <comment ref="G48" authorId="4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H48" authorId="5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 Marcio André desistiu em 22/08/2022</t>
        </r>
      </text>
    </comment>
    <comment ref="I48" authorId="5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E49" authorId="5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E50" authorId="48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Titular: Marco Antonio Barreto (afastado por projeto)
</t>
        </r>
      </text>
    </comment>
    <comment ref="G50" authorId="5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H50" authorId="5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 Marcio André desistiu em 22/08/2022</t>
        </r>
      </text>
    </comment>
    <comment ref="I50" authorId="5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E51" authorId="5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E52" authorId="48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Titular: Marco Antonio Barreto (afastado por projeto)
</t>
        </r>
      </text>
    </comment>
    <comment ref="G52" authorId="5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H52" authorId="5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 Marcio André desistiu em 22/08/2022</t>
        </r>
      </text>
    </comment>
    <comment ref="I52" authorId="5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E53" authorId="6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E54" authorId="48" shapeId="0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Titular: Marco Antonio Barreto (afastado por projeto)
</t>
        </r>
      </text>
    </comment>
    <comment ref="G54" authorId="6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H54" authorId="6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 Marcio André desistiu em 22/08/2022</t>
        </r>
      </text>
    </comment>
    <comment ref="I54" authorId="6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E55" authorId="6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63" authorId="6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J65" authorId="6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J67" authorId="67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JEFERSON CERQUEIRA DIAS - À PARTIR DE 03/03/2022
</t>
        </r>
      </text>
    </comment>
    <comment ref="J69" authorId="68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JEFERSON CERQUEIRA DIAS - À PARTIR DE 03/03/2022
</t>
        </r>
      </text>
    </comment>
    <comment ref="F78" authorId="6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H78" authorId="7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</t>
        </r>
      </text>
    </comment>
    <comment ref="J78" authorId="7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IRAPUAN GLORIA JUNIOR
Reply:
    Irapuã desistiu das aulas em 10/08/2021</t>
        </r>
      </text>
    </comment>
    <comment ref="H79" authorId="7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79" authorId="7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26/02/22</t>
        </r>
      </text>
    </comment>
    <comment ref="F80" authorId="7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H80" authorId="7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</t>
        </r>
      </text>
    </comment>
    <comment ref="J80" authorId="7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IRAPUAN GLORIA JUNIOR
Reply:
    Irapuã desistiu das aulas em 10/08/2021</t>
        </r>
      </text>
    </comment>
    <comment ref="H81" authorId="7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81" authorId="7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26/02/22</t>
        </r>
      </text>
    </comment>
    <comment ref="F82" authorId="79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elias carneiro de oliveira - op 283 à partir de 23/05
</t>
        </r>
      </text>
    </comment>
    <comment ref="H82" authorId="8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</t>
        </r>
      </text>
    </comment>
    <comment ref="I82" authorId="8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à partir de 02/02/2022</t>
        </r>
      </text>
    </comment>
    <comment ref="J82" authorId="8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IRAPUAN GLORIA JUNIOR
Reply:
    Irapuã desistiu das aulas em 10/08/2021</t>
        </r>
      </text>
    </comment>
    <comment ref="H83" authorId="8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83" authorId="8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26/02/22</t>
        </r>
      </text>
    </comment>
    <comment ref="F84" authorId="85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elias carneiro de oliveira - op 283 à partir de 23/05
</t>
        </r>
      </text>
    </comment>
    <comment ref="H84" authorId="8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</t>
        </r>
      </text>
    </comment>
    <comment ref="I84" authorId="8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à partir de 02/02/2022</t>
        </r>
      </text>
    </comment>
    <comment ref="J84" authorId="8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IRAPUAN GLORIA JUNIOR
Reply:
    Irapuã desistiu das aulas em 10/08/2021</t>
        </r>
      </text>
    </comment>
    <comment ref="H85" authorId="8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J85" authorId="9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26/02/22</t>
        </r>
      </text>
    </comment>
    <comment ref="E93" authorId="9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FABIO BRUSSOLO
Reply:
    À PARTIR DE 09/08/2021 TITUTLAR PASSA A SER ANA TRAVASSOS ICHIRRARA APROVADA EDITAL EXTERNO Nº 13/2021
Reply:
    Disciplina sem titular: Docente Ana Ichirrara solicitou desistência em 11/02/2022
Reply:
    titular: CARLOS ALBERTO DA SILVA JUNIOR  à partir de 08/05/2023
Reply:
    Sem Titular
</t>
        </r>
      </text>
    </comment>
    <comment ref="F93" authorId="9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verificar com o willian se ainda é o fabio brussolo
Reply:
    Titular: Magali Andrea Rossi</t>
        </r>
      </text>
    </comment>
    <comment ref="J94" authorId="9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07/04/2022</t>
        </r>
      </text>
    </comment>
    <comment ref="E95" authorId="94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FABIO BRUSSOLO
Reply:
    À PARTIR DE 09/08/2021 TITUTLAR PASSA A SER ANA TRAVASSOS ICHIRRARA APROVADA EDITAL EXTERNO Nº 13/2021
Reply:
    Disciplina sem titular: Docente Ana Ichirrara solicitou desistência em 11/02/2022
Reply:
    titular: CARLOS ALBERTO DA SILVA JUNIOR  à partir de 08/05/2023
Reply:
    Sem Titular
</t>
        </r>
      </text>
    </comment>
    <comment ref="F95" authorId="9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verificar com o willian se ainda é o fabio brussolo
Reply:
    Titular: Magali Andrea Rossi</t>
        </r>
      </text>
    </comment>
    <comment ref="J96" authorId="9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07/04/2022</t>
        </r>
      </text>
    </comment>
    <comment ref="E97" authorId="97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FABIO BRUSSOLO
Reply:
    À PARTIR DE 09/08/2021 TITUTLAR PASSA A SER ANA TRAVASSOS ICHIRRARA APROVADA EDITAL EXTERNO Nº 13/2021
Reply:
    Disciplina sem titular: Docente Ana Ichirrara solicitou desistência em 11/02/2022
Reply:
    titular: CARLOS ALBERTO DA SILVA JUNIOR  à partir de 08/05/2023
Reply:
    Sem Titular
</t>
        </r>
      </text>
    </comment>
    <comment ref="F97" authorId="9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verificar com o willian se ainda é o fabio brussolo
Reply:
    Titular: Magali Andrea Rossi</t>
        </r>
      </text>
    </comment>
    <comment ref="E99" authorId="99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FABIO BRUSSOLO
Reply:
    À PARTIR DE 09/08/2021 TITUTLAR PASSA A SER ANA TRAVASSOS ICHIRRARA APROVADA EDITAL EXTERNO Nº 13/2021
Reply:
    Disciplina sem titular: Docente Ana Ichirrara solicitou desistência em 11/02/2022
Reply:
    titular: CARLOS ALBERTO DA SILVA JUNIOR  à partir de 08/05/2023
Reply:
    Sem Titular
</t>
        </r>
      </text>
    </comment>
    <comment ref="F99" authorId="10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verificar com o willian se ainda é o fabio brussolo
Reply:
    Titular: Magali Andrea Rossi</t>
        </r>
      </text>
    </comment>
  </commentList>
</comments>
</file>

<file path=xl/comments2.xml><?xml version="1.0" encoding="utf-8"?>
<comments xmlns="http://schemas.openxmlformats.org/spreadsheetml/2006/main">
  <authors>
    <author>tc={585AE218-5C3F-468C-969B-4086A50EA1AB}</author>
    <author>tc={DA59D425-60E8-45CD-860C-B39884361938}</author>
    <author>tc={2D206BF8-84F2-476C-84EC-AABEACE9B62D}</author>
    <author>tc={0DEEE24B-BDBD-492A-A6B2-32F4B541CAA3}</author>
    <author>tc={C0ED609B-284D-4C65-868F-792A400F1CDD}</author>
    <author>tc={37BBC4FE-3D06-46FA-B38D-5E5D748F6D64}</author>
    <author>tc={A201F500-4552-495D-BEC1-E3524EA1561D}</author>
    <author>tc={4FA9166E-2959-46AC-9DB7-5099D75A86CE}</author>
    <author>tc={66E96FE8-9EC5-4CB0-B905-010C36FBCE4D}</author>
    <author>tc={E7443C40-7E5A-4009-BE64-F0ADD3E78D18}</author>
    <author>tc={A19856B3-955F-46BE-9442-A9C5E38FCA1D}</author>
    <author>tc={EE2264D5-55FD-4C22-86D9-FFE54FBF07C6}</author>
    <author>tc={F58A32CF-A851-4812-8C9F-92F5113A808F}</author>
    <author>tc={1B233922-FA28-437C-949B-0A601C9FD598}</author>
    <author>tc={2CBD62B8-417D-4BF9-861B-C2A3170724DA}</author>
    <author>tc={33E45AB8-2725-4FFE-B3CF-DF2D6F1A2873}</author>
    <author>tc={CA341D5B-81A0-4417-8543-BFFBD4ECFB06}</author>
    <author>tc={EFABA344-7AE9-47A5-98FE-6DDF2DC2A2CF}</author>
    <author>tc={383F343E-5974-438F-837E-25D845D20CD6}</author>
    <author>tc={86469E27-C0C9-4AC1-A57C-5DFD9E46AFB1}</author>
    <author>tc={2C50856B-DF2A-4514-B93A-B9896614DFEF}</author>
    <author>tc={16E84F8D-448F-4C93-8A72-DD2A7C38C88E}</author>
    <author>tc={9BEA9D7F-DF44-455A-80FD-22A835F44831}</author>
    <author>tc={0D163198-6486-4A35-8088-6128D571841E}</author>
    <author>tc={BDEA9490-9823-474F-A9FD-EA204F93AFB8}</author>
    <author>tc={716C5201-B4E7-4F09-8494-184C910F0AE7}</author>
    <author>tc={DFE0F075-D008-4673-8496-2B78B4DC9759}</author>
    <author>tc={8B359C20-738C-4FD0-9DC3-0A78665D7CBC}</author>
    <author>tc={CAC5C7DC-6988-4620-B62C-B2886994B1E7}</author>
    <author>tc={F4C5F137-DBD9-4041-B410-BD17BAE45BF7}</author>
    <author>tc={6D776163-419A-4133-9E15-260592E4C2A1}</author>
    <author>tc={170E773D-97A1-491A-9068-5F99CA144071}</author>
    <author>tc={1AA86A5E-C559-46E5-A952-35BAF9AFBB32}</author>
    <author>tc={24FC9ECB-66E6-41D4-B2B9-3ED8333D647E}</author>
    <author>tc={B753EE3C-5B0A-4CE0-BE9E-F54674F4ADA4}</author>
    <author>tc={ED6DE4F1-634D-4ECE-87C6-CA7D8C67160E}</author>
    <author>tc={5A8901E9-81C1-4702-9D06-3331FEE301D9}</author>
    <author>tc={849C5991-76A7-4885-B68C-200ED1457258}</author>
    <author>tc={8FB479AB-F3A9-4DB8-A3A1-39100EFE4BE8}</author>
    <author>tc={D7FF350F-7071-47A6-BF7A-39D7A3B03960}</author>
    <author>tc={FAD04B5A-E719-4995-8555-629AC7926324}</author>
    <author>tc={209F21A9-3631-41FB-AC90-3D8A2AF322CD}</author>
    <author>tc={685682ED-DC6F-4658-B044-E7207A16694D}</author>
    <author>tc={AC31B4F9-3C72-43DB-B52F-DB336B9ADFA7}</author>
    <author>tc={931D9FB0-C394-4BD4-A5D9-37A595C91D3B}</author>
    <author>tc={CA75CA57-DAAD-417E-B17D-FA1BC1CD56CC}</author>
    <author>tc={C5B08BAC-3CAB-4B46-9369-4142219420F9}</author>
    <author>tc={B581A95A-06D5-472C-96CC-75E0F7FA77FE}</author>
    <author>tc={F617BCAF-5889-47C9-8C8F-2F9CCC106E35}</author>
    <author>tc={55435492-A3C6-4A86-A6B7-EB32E04C4750}</author>
    <author>tc={C1B06CF3-36FB-4CCD-A718-6D3B2321E0D3}</author>
    <author>tc={3FC76E43-C96F-4FEB-A73E-95DEA9A0E795}</author>
    <author>tc={227E7154-7738-4624-8918-9E1565CBF2A2}</author>
    <author>tc={A6DD99B4-AAB2-4137-B8A2-9FB60DC2B261}</author>
    <author>tc={6B60C5A8-2A4B-41CD-B634-E641153D025D}</author>
    <author>tc={930E3AB4-36BE-4775-9096-582F4DD882B1}</author>
    <author>tc={A2FB29D6-D6BA-4CB3-8CED-EE3CC5775596}</author>
    <author>tc={991FB93D-B517-4F22-98A4-48D6302A6CE7}</author>
    <author>tc={D4B7B80D-18C0-400F-B92C-3FC3120787AD}</author>
    <author>tc={D42BF4EC-1A84-4E52-BA3C-21C8AD82E652}</author>
    <author>tc={142C0D68-88FA-4BEB-833F-29E48011932E}</author>
    <author>tc={CFC8B85A-5792-44C7-B9B8-FAAFBB53C140}</author>
    <author>tc={E606FE66-565D-4074-84A0-19181E99E40D}</author>
    <author>tc={90E43DF4-B608-40E9-8196-E5D5071695A3}</author>
    <author>tc={0B649DC5-2697-4BB0-A725-DC15E183D517}</author>
    <author>tc={F34F1E4C-B470-4921-8FE8-0C7820F9D780}</author>
    <author>tc={E79BED0B-7585-4811-965E-E547BEAF48EC}</author>
    <author>tc={F34F1E4C-B470-4922-8FE8-0C7820F9D780}</author>
    <author>tc={05D0D652-1550-4222-B173-1C952EA5F22D}</author>
    <author>tc={F34F1E4C-B470-4923-8FE8-0C7820F9D780}</author>
    <author>tc={8C236B0C-5869-406E-9EDF-F8200F73497B}</author>
    <author>tc={B9800139-A001-495C-86FB-C4E7BD606220}</author>
    <author>tc={F34F1E4C-B470-4924-8FE8-0C7820F9D780}</author>
    <author>tc={76B640DA-31A1-4DC1-9051-387CB4FB97C9}</author>
    <author>tc={F31686C3-A100-4734-8C58-C0C4AFD508AF}</author>
    <author>tc={70CCB97B-0D9C-4C32-A5A5-FCAADED1C099}</author>
    <author>tc={9567A58A-3F3A-40B4-BA97-F39E4FB9787C}</author>
  </authors>
  <commentList>
    <comment ref="M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WILLIAN NOGUEIRA</t>
        </r>
      </text>
    </comment>
    <comment ref="G10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Titular:Willian Nogueira á partir de 17/05/2023</t>
        </r>
      </text>
    </comment>
    <comment ref="H10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MAGALI ANDREIA ROSSI - À PARTIR DE 12/03/2022</t>
        </r>
      </text>
    </comment>
    <comment ref="M10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WILLIAN NOGUEIRA</t>
        </r>
      </text>
    </comment>
    <comment ref="G12" authorId="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Titular:Willian Nogueira á partir de 17/05/2023</t>
        </r>
      </text>
    </comment>
    <comment ref="H12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MAGALI ANDREIA ROSSI - À PARTIR DE 12/03/2022</t>
        </r>
      </text>
    </comment>
    <comment ref="M13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E14" authorId="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WILLIAN NOGUEIRA
Reply:
    Desistência Willian Nogueira em 17/05/2023;</t>
        </r>
      </text>
    </comment>
    <comment ref="F14" authorId="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G14" authorId="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Titular:Willian Nogueira á partir de 17/05/2023</t>
        </r>
      </text>
    </comment>
    <comment ref="H14" authorId="1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MAGALI ANDREIA ROSSI - À PARTIR DE 12/03/2022</t>
        </r>
      </text>
    </comment>
    <comment ref="M15" authorId="1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E16" authorId="1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WILLIAN NOGUEIRA
Reply:
    Desistência Willian Nogueira em 17/05/2023;</t>
        </r>
      </text>
    </comment>
    <comment ref="F16" authorId="1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G16" authorId="1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Titular:Willian Nogueira á partir de 17/05/2023</t>
        </r>
      </text>
    </comment>
    <comment ref="H16" authorId="1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MAGALI ANDREIA ROSSI - À PARTIR DE 12/03/2022</t>
        </r>
      </text>
    </comment>
    <comment ref="M17" authorId="1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M19" authorId="1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PSS - À PARTIR DE 16/11/2021</t>
        </r>
      </text>
    </comment>
    <comment ref="E23" authorId="1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
AFASTAMENTO TEMPORÁRIO EM 01/08/2023</t>
        </r>
      </text>
    </comment>
    <comment ref="E25" authorId="1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
AFASTAMENTO TEMPORÁRIO EM 01/08/2023</t>
        </r>
      </text>
    </comment>
    <comment ref="E27" authorId="2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
AFASTAMENTO TEMPORÁRIO EM 01/08/2023</t>
        </r>
      </text>
    </comment>
    <comment ref="E29" authorId="2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
AFASTAMENTO TEMPORÁRIO EM 01/08/2023</t>
        </r>
      </text>
    </comment>
    <comment ref="M29" authorId="22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LUCIANA DOS SANTOS
Reply:
    DESISTENCIA À PARTIR DE 01/02/2023
</t>
        </r>
      </text>
    </comment>
    <comment ref="M31" authorId="2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LUCIANA DOS SANTOS
Reply:
    DESISTENCIA À PARTIR DE 01/02/2023
</t>
        </r>
      </text>
    </comment>
    <comment ref="F36" authorId="2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G36" authorId="2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 de Oliveira</t>
        </r>
      </text>
    </comment>
    <comment ref="H36" authorId="2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
Reply:
    Desistência à partir de 01/02/2023</t>
        </r>
      </text>
    </comment>
    <comment ref="I36" authorId="2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F38" authorId="2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</t>
        </r>
      </text>
    </comment>
    <comment ref="G38" authorId="2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 de Oliveira</t>
        </r>
      </text>
    </comment>
    <comment ref="H38" authorId="3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
Reply:
    Desistência à partir de 01/02/2023</t>
        </r>
      </text>
    </comment>
    <comment ref="I38" authorId="3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G40" authorId="3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 de Oliveira</t>
        </r>
      </text>
    </comment>
    <comment ref="H40" authorId="3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
Reply:
    Desistência à partir de 01/02/2023</t>
        </r>
      </text>
    </comment>
    <comment ref="I40" authorId="3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G42" authorId="3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Fabio Brussolo de Oliveira</t>
        </r>
      </text>
    </comment>
    <comment ref="H42" authorId="3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LUCIANA DOS SANTOS
Reply:
    Desistência à partir de 01/02/2023</t>
        </r>
      </text>
    </comment>
    <comment ref="I42" authorId="3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E49" authorId="3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dos Santos</t>
        </r>
      </text>
    </comment>
    <comment ref="I49" authorId="3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Flávio Sousa</t>
        </r>
      </text>
    </comment>
    <comment ref="E50" authorId="4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 21/03/2022</t>
        </r>
      </text>
    </comment>
    <comment ref="E51" authorId="4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dos Santos</t>
        </r>
      </text>
    </comment>
    <comment ref="I51" authorId="4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Flávio Sousa</t>
        </r>
      </text>
    </comment>
    <comment ref="M51" authorId="4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JEFERSON CERQUEIRA DIAS - À PARTIR DE 03/03/2022
</t>
        </r>
      </text>
    </comment>
    <comment ref="E52" authorId="4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 21/03/2022</t>
        </r>
      </text>
    </comment>
    <comment ref="E53" authorId="4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dos Santos</t>
        </r>
      </text>
    </comment>
    <comment ref="H53" authorId="4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I53" authorId="4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Flávio Sousa</t>
        </r>
      </text>
    </comment>
    <comment ref="M53" authorId="48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TITULAR: JEFERSON CERQUEIRA DIAS - À PARTIR DE 03/03/2022
</t>
        </r>
      </text>
    </comment>
    <comment ref="E54" authorId="4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 21/03/2022</t>
        </r>
      </text>
    </comment>
    <comment ref="E55" authorId="5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dos Santos</t>
        </r>
      </text>
    </comment>
    <comment ref="H55" authorId="5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Titular</t>
        </r>
      </text>
    </comment>
    <comment ref="I55" authorId="5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Flávio Sousa</t>
        </r>
      </text>
    </comment>
    <comment ref="M55" authorId="5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dos Santos</t>
        </r>
      </text>
    </comment>
    <comment ref="E56" authorId="5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 21/03/2022</t>
        </r>
      </text>
    </comment>
    <comment ref="M57" authorId="5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dos Santos</t>
        </r>
      </text>
    </comment>
    <comment ref="M62" authorId="5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ANDREA BRAGA</t>
        </r>
      </text>
    </comment>
    <comment ref="M64" authorId="5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titutla:  willian declinou</t>
        </r>
      </text>
    </comment>
    <comment ref="E66" authorId="5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ANDREA BRAGA</t>
        </r>
      </text>
    </comment>
    <comment ref="I66" authorId="5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VALMIR SANTANA</t>
        </r>
      </text>
    </comment>
    <comment ref="M66" authorId="6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titutla:  willian declinou</t>
        </r>
      </text>
    </comment>
    <comment ref="E68" authorId="6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ANDREA BRAGA</t>
        </r>
      </text>
    </comment>
    <comment ref="I68" authorId="6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VALMIR SANTANA</t>
        </r>
      </text>
    </comment>
    <comment ref="M68" authorId="6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titutla:  willian declinou</t>
        </r>
      </text>
    </comment>
    <comment ref="M70" authorId="6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Sem titutla:  willian declinou</t>
        </r>
      </text>
    </comment>
    <comment ref="E75" authorId="6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 Márcio André: Desistiu em 15/08/2022</t>
        </r>
      </text>
    </comment>
    <comment ref="H75" authorId="6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Francisco Felinto</t>
        </r>
      </text>
    </comment>
    <comment ref="E77" authorId="6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 Márcio André: Desistiu em 15/08/2022</t>
        </r>
      </text>
    </comment>
    <comment ref="H77" authorId="6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Francisco Felinto</t>
        </r>
      </text>
    </comment>
    <comment ref="E79" authorId="69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 Márcio André: Desistiu em 15/08/2022</t>
        </r>
      </text>
    </comment>
    <comment ref="H79" authorId="7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Francisco Felinto</t>
        </r>
      </text>
    </comment>
    <comment ref="I79" authorId="7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dos Santos</t>
        </r>
      </text>
    </comment>
    <comment ref="E81" authorId="7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 Márcio André: Desistiu em 15/08/2022</t>
        </r>
      </text>
    </comment>
    <comment ref="H81" authorId="7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Francisco Felinto</t>
        </r>
      </text>
    </comment>
    <comment ref="I81" authorId="74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Titular: Stefania Felix dos Santos</t>
        </r>
      </text>
    </comment>
    <comment ref="M82" authorId="7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07/04/2022</t>
        </r>
      </text>
    </comment>
    <comment ref="M84" authorId="7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à partir de 07/04/2022</t>
        </r>
      </text>
    </comment>
  </commentList>
</comments>
</file>

<file path=xl/sharedStrings.xml><?xml version="1.0" encoding="utf-8"?>
<sst xmlns="http://schemas.openxmlformats.org/spreadsheetml/2006/main" count="4208" uniqueCount="703">
  <si>
    <t>1º SEMESTRE</t>
  </si>
  <si>
    <t>MANHÃ</t>
  </si>
  <si>
    <t>HORA AULA</t>
  </si>
  <si>
    <t>Segunda</t>
  </si>
  <si>
    <t>Terça</t>
  </si>
  <si>
    <t>Quarta</t>
  </si>
  <si>
    <t>Quinta</t>
  </si>
  <si>
    <t>Sexta</t>
  </si>
  <si>
    <t>Sábado</t>
  </si>
  <si>
    <t>Início</t>
  </si>
  <si>
    <t>Fim</t>
  </si>
  <si>
    <t>FUNDAMENTOS DE MATEMÁTICA APLICADA À AUTOMAÇÃO</t>
  </si>
  <si>
    <t>ELETRICIDADE APLICADA À AUTOMAÇÃO</t>
  </si>
  <si>
    <t>MARCOS AGOSTINHO DE FREITAS</t>
  </si>
  <si>
    <t>MARCEL DUPRET LOPES BARBOSA</t>
  </si>
  <si>
    <t>FÍSICA (MECÂNICA OSCILATÓRIA)</t>
  </si>
  <si>
    <t>LÓGICA DE PROGRAMAÇÃO APLICADA</t>
  </si>
  <si>
    <t>IZA MELÃO</t>
  </si>
  <si>
    <t>WILLIAN AURELIO NOGUEIRA</t>
  </si>
  <si>
    <t>PORTUGUÊS</t>
  </si>
  <si>
    <t>TÂNIA REGINA EXPOSITO FERREIRA</t>
  </si>
  <si>
    <t>CÁLCULO I</t>
  </si>
  <si>
    <t>INTRODUÇÃO AO DESENHO TÉCNICO</t>
  </si>
  <si>
    <t>MARCELO OLIVEIRA</t>
  </si>
  <si>
    <t>2º SEMESTRE</t>
  </si>
  <si>
    <t>ELETRÔNICA DIGITAL I</t>
  </si>
  <si>
    <t>INTRODUÇÃO AO DESENHO ASSISTIDO POR COMPUTADOR</t>
  </si>
  <si>
    <t>MILTON DOMINGOS XAVIER</t>
  </si>
  <si>
    <t>JARBAS GOFINET PASOTO</t>
  </si>
  <si>
    <t>FÍSICA (ELETRICIDADE E ELETROMAGNETISMO)</t>
  </si>
  <si>
    <t>MÁRCIO BATISTA FIGUEIREDO</t>
  </si>
  <si>
    <t>FENÔMENOS DE TRANSPORTE</t>
  </si>
  <si>
    <t>ELETRÔNICA ANALÓGICA I</t>
  </si>
  <si>
    <t>CÁLCULO II</t>
  </si>
  <si>
    <t>FÁBIO YOSHIARU NOGUTI</t>
  </si>
  <si>
    <t>ALEXANDRE ICHIRO HASHIMOTO</t>
  </si>
  <si>
    <t>AUTOMAÇÃO I</t>
  </si>
  <si>
    <t>FLÁVIO AUGUSTO BARRELLA</t>
  </si>
  <si>
    <t>3º SEMESTRE</t>
  </si>
  <si>
    <t>HIDRÁULICA E PNEUMÁTICA</t>
  </si>
  <si>
    <t>WILSON DONIZETI FERNANDES</t>
  </si>
  <si>
    <t>ELETRÔNICA DIGITAL II</t>
  </si>
  <si>
    <t>SISTEMAS DE CONTROLE</t>
  </si>
  <si>
    <t>ACÁCIO LUIZ SIARKOWSKI</t>
  </si>
  <si>
    <t>ELETRÔNICA ANALÓGICA II</t>
  </si>
  <si>
    <t>AUTOMAÇÃO II</t>
  </si>
  <si>
    <t>VICTOR SONNENBERG</t>
  </si>
  <si>
    <t>CARLOS ALBERTO DO CARMO</t>
  </si>
  <si>
    <t>MICROCONTROLADORES</t>
  </si>
  <si>
    <t>ESTATÍSTICA BÁSICA</t>
  </si>
  <si>
    <t>GILBERTO DE PAIVA</t>
  </si>
  <si>
    <t>4º SEMESTRE</t>
  </si>
  <si>
    <t>MÁQUINAS ELÉTRICAS I</t>
  </si>
  <si>
    <t>SENSORES E INSTRUMENTAÇÃO</t>
  </si>
  <si>
    <t>LABORATÓRIO DE AUTOMAÇÃO</t>
  </si>
  <si>
    <t>ELETRÔNICA DE POTÊNCIA</t>
  </si>
  <si>
    <t>CONTROLADORES PROGRAMÁVEIS I</t>
  </si>
  <si>
    <t>MAURO DA SILVA SANTOS</t>
  </si>
  <si>
    <t>PROGRAMAÇÃO APLICADA À AUTOMAÇÃO</t>
  </si>
  <si>
    <t>5º SEMESTRE</t>
  </si>
  <si>
    <t>PROJETO DE TRABALHO DE GRADUAÇÃO I</t>
  </si>
  <si>
    <t>MÁQUINAS ELÉTRICAS II</t>
  </si>
  <si>
    <t>CONTROLADORES PROGRAMÁVEIS II</t>
  </si>
  <si>
    <t>DOUGLAS MORAIS</t>
  </si>
  <si>
    <t>ORGANIZAÇÃO INDUSTRIAL</t>
  </si>
  <si>
    <t>REDES INDUSTRIAIS</t>
  </si>
  <si>
    <t>FRANCISCO EUGENIO BARRELLA</t>
  </si>
  <si>
    <t>ROBÓTICA INDUSTRIAL</t>
  </si>
  <si>
    <t>ALEXANDRE IMPERATORE RIBEIRO</t>
  </si>
  <si>
    <t>AUTOMAÇÃO III</t>
  </si>
  <si>
    <t>6º SEMESTRE</t>
  </si>
  <si>
    <t>INOVAÇÃO E EMPREENDEDORISMO</t>
  </si>
  <si>
    <t>INSTALAÇÕES ELÉTRICAS INDUSTRIAIS</t>
  </si>
  <si>
    <t>SISTEMAS SUPERVISÓRIOS</t>
  </si>
  <si>
    <t>JONAS REGINALDO PRADO</t>
  </si>
  <si>
    <t>LUIZ CARLOS DA SILVA</t>
  </si>
  <si>
    <t>LUANA PINHEIRO DE SOUZA</t>
  </si>
  <si>
    <t>SISTEMAS FLEXÍVEIS DE MANUFATURA</t>
  </si>
  <si>
    <t>AUTOMAÇÃO IV</t>
  </si>
  <si>
    <t>PROJETO DE TRABALHO DE GRADUAÇÃO II</t>
  </si>
  <si>
    <t>SISTEMA DE GESTÃO INTEGRADO</t>
  </si>
  <si>
    <t>EDSON CORREIA DE MELO</t>
  </si>
  <si>
    <t>MANUTENÇÃO INDUSTRIAL</t>
  </si>
  <si>
    <t>INGLÊS I</t>
  </si>
  <si>
    <t>LÓGICA DE PROGRAMAÇÃO</t>
  </si>
  <si>
    <t>DESENHO AUXILIADO POR COMPUTADOR</t>
  </si>
  <si>
    <t>LUCIANA DOS SANTOS</t>
  </si>
  <si>
    <t>CIÊNCIA DOS MATERIAIS</t>
  </si>
  <si>
    <t>TÓPICOS DE MATEMÁTICA ELEMENTAR</t>
  </si>
  <si>
    <t>METROLOGIA</t>
  </si>
  <si>
    <t>CARLOTA CHIEMI KURAMOCHI</t>
  </si>
  <si>
    <t>DESENHO TÉCNICO MECÂNICO</t>
  </si>
  <si>
    <t>FUNDAMENTOS DE COMUNICAÇÃO E EXPRESSÃO</t>
  </si>
  <si>
    <t>ANDRÉ LUIS DOS SANTOS DUARTE DA SILVA</t>
  </si>
  <si>
    <t>INGLÊS II</t>
  </si>
  <si>
    <t>ELETRICIDADE</t>
  </si>
  <si>
    <t>PROCESSOS DE FABRICAÇÃO I</t>
  </si>
  <si>
    <t>TRATAMENTO TÉRMICO E TRATAMENTO DE SUPERFÍCIE</t>
  </si>
  <si>
    <t>MECÂNICA CLÁSSICA</t>
  </si>
  <si>
    <t>METODOLOGIA DA PESQUISA CIENTÍFICO-TECNOLÓGICA</t>
  </si>
  <si>
    <t>-</t>
  </si>
  <si>
    <t>SEGURANÇA DO TRABALHO</t>
  </si>
  <si>
    <t>CUSTOS INDUSTRIAIS</t>
  </si>
  <si>
    <t>FERNANDA LAURETI THOMAZ FERREIRA</t>
  </si>
  <si>
    <t>COMANDOS ELÉTRICOS</t>
  </si>
  <si>
    <t>MECÂNICA DOS FLUÍDOS</t>
  </si>
  <si>
    <t>RESISTÊNCIA DOS MATERIAIS</t>
  </si>
  <si>
    <t>MÁQUINAS ELÉTRICAS</t>
  </si>
  <si>
    <t>CLAYTON SUGUIO HIDA</t>
  </si>
  <si>
    <t>ANDRÉ ROSA FERREIRA</t>
  </si>
  <si>
    <t>PROCESSOS DE FABRICAÇÃO II</t>
  </si>
  <si>
    <t>ELETRÔNICA</t>
  </si>
  <si>
    <t>SISTEMAS HIDRÁULICOS E PNEUMÁTICOS</t>
  </si>
  <si>
    <t>PLANEJAMENTO E CONTROLE DA MANUTENÇÃO</t>
  </si>
  <si>
    <t>GESTÃO DA QUALIDADE</t>
  </si>
  <si>
    <t>ELEMENTOS DE MÁQUINA</t>
  </si>
  <si>
    <t>MÁRCIO RUBENS XAVIER BARTOLOMEI</t>
  </si>
  <si>
    <t>OLÍMPIO MURILO MEŠKAUSKAS CAPELI</t>
  </si>
  <si>
    <t>ESTATÍSTICA DESCRITIVA</t>
  </si>
  <si>
    <t>GESTÃO AMBIENTAL</t>
  </si>
  <si>
    <t>INTRODUÇÃO À QUIMICA</t>
  </si>
  <si>
    <t>JEFERSON CERQUEIRA DIAS</t>
  </si>
  <si>
    <t>MAGDA DIAS GONCALVES RIOS</t>
  </si>
  <si>
    <t>ANÁLISE DE SISTEMAS TÉRMICOS</t>
  </si>
  <si>
    <t>GERENCIAMENTO DA MANUTENÇÃO</t>
  </si>
  <si>
    <t>ACIONAMENTO INDUSTRIAL (CONTROLADORES LÓGICO PROGRAMÁVEIS)</t>
  </si>
  <si>
    <t>SOLDAGEM</t>
  </si>
  <si>
    <t>GESTÃO DO TRABALHO DE GRADUAÇÃO</t>
  </si>
  <si>
    <t>CORROSÃO</t>
  </si>
  <si>
    <t>ENSAIOS NÃO DESTRUTIVOS</t>
  </si>
  <si>
    <t>FUNDAMENTOS DE DIREITO EMPRESARIAL</t>
  </si>
  <si>
    <t>ANTÔNIO CARLOS SANTOS DE ARRUDA</t>
  </si>
  <si>
    <t>EDUARDO MULLER NUNES</t>
  </si>
  <si>
    <t>MANUTENÇÃO DE MÁQUINAS TÉRMICAS</t>
  </si>
  <si>
    <t>TÓPICOS ESPECIAIS EM MANUTENÇÃO</t>
  </si>
  <si>
    <t>'--</t>
  </si>
  <si>
    <t>MANUTENÇÃO DE INSTALAÇÕES ELÉTRICAS</t>
  </si>
  <si>
    <t>ANÁLISE DE FALHAS</t>
  </si>
  <si>
    <t>MANUTENÇÃO CENTRADA EM CONFIABILIDADE</t>
  </si>
  <si>
    <t>DEOCLECIANO REIS MARTINS</t>
  </si>
  <si>
    <t>SÉRGIO AUGUSTO MOREIRA DE MELLO SENRA</t>
  </si>
  <si>
    <t>GERENCIAMENTO E CONSERVAÇÃO DE ENERGIA</t>
  </si>
  <si>
    <t>QUÍMICA GERAL</t>
  </si>
  <si>
    <t>BIOLOGIA CELULAR E MICROBIOLOGIA</t>
  </si>
  <si>
    <t>COMUNICAÇÃO E EXPRESSÃO I</t>
  </si>
  <si>
    <t>DOUGLAS CASAGRANDE</t>
  </si>
  <si>
    <t>EDUARDO MACHADO DA SILVA</t>
  </si>
  <si>
    <t>MOACYR DA SILVA CAMINADA</t>
  </si>
  <si>
    <t>FÍSICA APLICADA A MEDICINA I</t>
  </si>
  <si>
    <t>FÍSICA APLICADA A MEDICINA II</t>
  </si>
  <si>
    <t>ELEMENTOS DE MECÂNICA DE PRECISÃO I</t>
  </si>
  <si>
    <t>BIOQUÍMICA</t>
  </si>
  <si>
    <t>ANÁLISE DE CIRCUITOS</t>
  </si>
  <si>
    <t>COMUNICAÇÃO E EXPRESSÃO II</t>
  </si>
  <si>
    <t>JOÃO CARLOS BOTELHO CARRERO</t>
  </si>
  <si>
    <t>ALEX RIBEIRO COSTA</t>
  </si>
  <si>
    <t>ELEMENTOS DE MECÂNICA DE PRECISÃO II</t>
  </si>
  <si>
    <t>ELEMENTOS DE ELETRÔNICA</t>
  </si>
  <si>
    <t>FUNDAMENTOS DE ANATOMIA HUMANA</t>
  </si>
  <si>
    <t>MICROBIOLOGIA APLICADA</t>
  </si>
  <si>
    <t>ESTATÍSTICA</t>
  </si>
  <si>
    <t>JOSÉ LUIZ FERRARI DE SOUZA</t>
  </si>
  <si>
    <t>ÓPTICA TÉCNICA</t>
  </si>
  <si>
    <t>TECNOLOGIA DE MATERIAIS</t>
  </si>
  <si>
    <t>SISTEMAS ANALÓGICOS</t>
  </si>
  <si>
    <t>INFORMÁTICA MÉDICA</t>
  </si>
  <si>
    <t>TECNOLOGIA DE FABRICAÇÃO</t>
  </si>
  <si>
    <t>SISTEMAS DIGITAIS</t>
  </si>
  <si>
    <t>FUNDAMENTOS DE IMUNOLOGIA</t>
  </si>
  <si>
    <t>MAGALI ANDREIA ROSSI</t>
  </si>
  <si>
    <t>INSTRUMENTAÇÃO BIOMÉDICA</t>
  </si>
  <si>
    <t>ANÁLISE DE EQUIPAMENTOS MÉDICO-HOSPITALARES</t>
  </si>
  <si>
    <t>RICARDO FONTE MARINHEIRO</t>
  </si>
  <si>
    <t>MARCOS HENRIQUE SILVA MESQUITA</t>
  </si>
  <si>
    <t>PROCESSAMENTO DE SINAIS</t>
  </si>
  <si>
    <t>PROJETO DE EQUIPAMENTO MÉDICO-HOSPITALAR</t>
  </si>
  <si>
    <t>TECNOLOGIA DE AUTOMAÇÃO I</t>
  </si>
  <si>
    <t>ELEMENTOS DE ECONOMIA E POLÍTICAS PÚBLICAS EM SAÚDE</t>
  </si>
  <si>
    <t>SISTEMAS MICROCONTROLADOS EM EQUIPAMENTOS MÉDICO-HOSPITALARES</t>
  </si>
  <si>
    <t>MANUTENÇÃO DE SISTEMAS BIOMÉDICOS</t>
  </si>
  <si>
    <t>DIEGO SILVERIO DA SILVA</t>
  </si>
  <si>
    <t>MARCELO MEIRELES MARTINS</t>
  </si>
  <si>
    <t>REGULAÇÃO E CERTIFICAÇÃO EM EQUIPAMENTOS MÉDICO-HOSPITALARES</t>
  </si>
  <si>
    <t>BIOFÍSICA</t>
  </si>
  <si>
    <t>TECNOLOGIA DE AUTOMAÇÃO II</t>
  </si>
  <si>
    <t>CONSTRUÇÃO DE EQUIPAMENTOS MÉDICO-HOSPITALARES</t>
  </si>
  <si>
    <t>REGULAÇÃO, CERTIFICAÇÃO E ACREDITAÇÃO EM SERVIÇOS DE SAÚDE</t>
  </si>
  <si>
    <t>SAÚDE E SEGURANÇA OCUPACIONAL</t>
  </si>
  <si>
    <t>GESTÃO DE MANUTENÇÃO</t>
  </si>
  <si>
    <t>CARLOS ALBERTO DE FREITAS</t>
  </si>
  <si>
    <t>HEMATOLOGIA</t>
  </si>
  <si>
    <t>TARDE</t>
  </si>
  <si>
    <t>MATEMÁTICA</t>
  </si>
  <si>
    <t>COMUNICAÇÃO E EXPRESSÃO</t>
  </si>
  <si>
    <t>ADMINISTRAÇÃO GERAL</t>
  </si>
  <si>
    <t>CONTABILIDADE</t>
  </si>
  <si>
    <t>INFORMÁTICA BÁSICA</t>
  </si>
  <si>
    <t>MOISES DONIZETI DA SILVA CÉSAR</t>
  </si>
  <si>
    <t>MÉTODOS PARA A PRODUÇÃO DE CONHECIMENTO</t>
  </si>
  <si>
    <t>ELENIR ALMEIDA SILVA</t>
  </si>
  <si>
    <t>ATIVIDADES ACADÊMICO-CIENTÍFICO-CULTURAIS II</t>
  </si>
  <si>
    <t>VALMIR DE SANTANA SANTOS JUNIOR</t>
  </si>
  <si>
    <t>ESTATÍSTICA APLICADA À GESTÃO</t>
  </si>
  <si>
    <t>CONTABILIDADE GERENCIAL E DE CUSTOS</t>
  </si>
  <si>
    <t>MATEMÁTICA FINANCEIRA</t>
  </si>
  <si>
    <t>FUNDAMENTOS DE MARKETING</t>
  </si>
  <si>
    <t>EDMAN ALTHEMAN</t>
  </si>
  <si>
    <t>ANDREA FIORAVANTE SALLA</t>
  </si>
  <si>
    <t>SISTEMAS DE INFORMAÇÃO</t>
  </si>
  <si>
    <t>MATEMÁTICA FINANCEIRA - AAP</t>
  </si>
  <si>
    <t>COMUNICAÇÃO EMPRESARIAL GERAL</t>
  </si>
  <si>
    <t>MARCELO MACIEL CERIGIOLI</t>
  </si>
  <si>
    <t>PLANEJAMENTO E GESTÃO ESTRATÉGICA - AAP</t>
  </si>
  <si>
    <t>INGLÊS III</t>
  </si>
  <si>
    <t>PLANEJAMENTO E GESTÃO ESTRATÉGICA</t>
  </si>
  <si>
    <t>ANÁLISE DAS DEMONSTRAÇÕES FINANCEIRAS</t>
  </si>
  <si>
    <t xml:space="preserve">ESPANHOL I </t>
  </si>
  <si>
    <t>ECONOMIA</t>
  </si>
  <si>
    <t>MÉTODOS QUANTITATIVOS NA GESTÃO FINANCEIRA</t>
  </si>
  <si>
    <t>ANDREA BRAGA DE CAZERTA</t>
  </si>
  <si>
    <t>ONOFRE ALVES PORTELLA JÚNIOR</t>
  </si>
  <si>
    <t>ANÁLISE DAS DEMONSTRAÇÕES FINANCEIRAS - AAP</t>
  </si>
  <si>
    <t>MÉTODOS QUANTITATIVOS NA GESTÃO FINANCEIRA - AAP</t>
  </si>
  <si>
    <t>AUDITORIA</t>
  </si>
  <si>
    <t>COMPORTAMENTO ORGANIZACIONAL</t>
  </si>
  <si>
    <t>FONTES DE FINANCIAMENTO</t>
  </si>
  <si>
    <t>ANÁLISE DE PROJETOS DE INVESTIMENTOS</t>
  </si>
  <si>
    <t>ESPANHOL II</t>
  </si>
  <si>
    <t>DIREITO EMPRESARIAL</t>
  </si>
  <si>
    <t>MARTA FIORAVANTE DELGADO</t>
  </si>
  <si>
    <t>INGLÊS IV</t>
  </si>
  <si>
    <t>FONTES DE FINANCIAMENTO - AAP</t>
  </si>
  <si>
    <t>ANÁLISE DE PROJETOS DE INVESTIMENTOS - AAP</t>
  </si>
  <si>
    <t>CONTROLADORIA E GOVERNANÇA CORPORATIVA</t>
  </si>
  <si>
    <t>PROJETOS DE GESTÃO FINANCEIRA I</t>
  </si>
  <si>
    <t>MERCADO DE CAPITAIS</t>
  </si>
  <si>
    <t>FINANÇAS INTERNACIONAIS</t>
  </si>
  <si>
    <t>PLANEJAMENTO TRIBUTÁRIO</t>
  </si>
  <si>
    <t>ORÇAMENTO EMPRESARIAL</t>
  </si>
  <si>
    <t>ANTÔNIO BENEDITO SILVA OLIVEIRA</t>
  </si>
  <si>
    <t>FERNANDO DE ALMEIDA SANTOS</t>
  </si>
  <si>
    <t>PROJETOS DE GESTÃO FINANCEIRA I - AAP</t>
  </si>
  <si>
    <t>FINANÇAS INTERNACIONAIS - AAP</t>
  </si>
  <si>
    <t>INGLÊS V</t>
  </si>
  <si>
    <t>GESTÃO DE CRÉDITO</t>
  </si>
  <si>
    <t>ADRIANA ALVES</t>
  </si>
  <si>
    <t>DESENVOLVIMENTO DE NEGÓCIOS - AAP</t>
  </si>
  <si>
    <t>PROJETOS DE GESTÃO FINANCEIRA II</t>
  </si>
  <si>
    <t>DESENVOLVIMENTO DE NEGÓCIOS</t>
  </si>
  <si>
    <t>GESTÃO DE RISCOS</t>
  </si>
  <si>
    <t>GESTÃO DE PROJETOS</t>
  </si>
  <si>
    <t>PLANEJAMENTO FINANCEIRO E GESTÃO DE CAPITAL DE GIRO</t>
  </si>
  <si>
    <t>INGLÊS VI</t>
  </si>
  <si>
    <t>ÉRICA SCHMIDT</t>
  </si>
  <si>
    <t>REDES DE COMPUTADORES</t>
  </si>
  <si>
    <t>ATIVIDADES ACADÊMICO-CIENTÍFICO-CULTURAIS I</t>
  </si>
  <si>
    <t>coordenação</t>
  </si>
  <si>
    <t>FUNDAMENTOS DE REDES DE COMPUTADORES</t>
  </si>
  <si>
    <t>CABEAMENTO ESTRUTURADO</t>
  </si>
  <si>
    <t>ALGORITMOS</t>
  </si>
  <si>
    <t>MATEMÁTICA DISCRETA</t>
  </si>
  <si>
    <t>LABORATÓRIO DE DESENVOLVIMENTO I</t>
  </si>
  <si>
    <t>ORGANIZAÇÃO DE COMPUTADORES</t>
  </si>
  <si>
    <t>FÁBIO BRUSSOLO DE OLIVEIRA</t>
  </si>
  <si>
    <t>ROBERVAL EDMILSON PIVA GARCIA</t>
  </si>
  <si>
    <t>MARCELO MENEZES</t>
  </si>
  <si>
    <t>IHW-102</t>
  </si>
  <si>
    <t>LINGUAGEM DE PROGRAMAÇÃO I</t>
  </si>
  <si>
    <t>REQUISITOS PARA PROJETOS DE REDES DE COMPUTADORES</t>
  </si>
  <si>
    <t>LABORATÓRIO DE DESENVOLVIMENTO II</t>
  </si>
  <si>
    <t>SISTEMAS OPERACIONAIS</t>
  </si>
  <si>
    <t>LABORATÓRIO DE HARDWARE E REDES</t>
  </si>
  <si>
    <t>Desistência do Márcio em 10/02/2023</t>
  </si>
  <si>
    <t>ELIAS CARNEIRO DE OLIVEIRA</t>
  </si>
  <si>
    <t>EVERTON GRACIANO MACEDO</t>
  </si>
  <si>
    <t>LEANDRO PALHA DE OLIVEIRA</t>
  </si>
  <si>
    <t>JOSÉ ANTONIO DO AMARAL</t>
  </si>
  <si>
    <t>JEFFERSON CIPRIANO DE ARAUJO</t>
  </si>
  <si>
    <t>FUNDAMENTOS DE CÁLCULO</t>
  </si>
  <si>
    <t>TOKIO HOSSOKAWA</t>
  </si>
  <si>
    <t>ADMINISTRAÇÃO DE REDES DE COMPUTADORES</t>
  </si>
  <si>
    <t>SISTEMAS OPERACIONAIS DE REDES DE COMPUTADORES</t>
  </si>
  <si>
    <t>LABORATÓRIO DE DESENVOLVIMENTO III</t>
  </si>
  <si>
    <t>LINGUAGEM DE PROGRAMAÇÃO PARA AMBIENTES DE REDES II</t>
  </si>
  <si>
    <t>ING003 - Luciana Finalizando. Érica única candidata</t>
  </si>
  <si>
    <t>ULISSES RIBEIRO DA SILVA NETO</t>
  </si>
  <si>
    <t>ALEXANDRE NAVARRO TEIXEIRA</t>
  </si>
  <si>
    <t>LINGUAGEM DE PROGRAMAÇÃO PARA AMBIENTES DE REDES III</t>
  </si>
  <si>
    <t>PROTOCOLOS DE COMUNICAÇÃO EM REDES DE COMPUTADORES</t>
  </si>
  <si>
    <t>LABORATÓRIO DE DESENVOLVIMENTO IV</t>
  </si>
  <si>
    <t>NARJARA FERREIRA MUTSUOKA</t>
  </si>
  <si>
    <t>FLÁVIO SOUSA SILVA</t>
  </si>
  <si>
    <t>FUNDAMENTOS DE REDES SEM FIO</t>
  </si>
  <si>
    <t>TECNOLOGIA E AMBIENTE</t>
  </si>
  <si>
    <t>SEGURANÇA EM REDES DE COMPUTADORES</t>
  </si>
  <si>
    <t>EMPREENDEDORISMO</t>
  </si>
  <si>
    <t>PROJETOS DE REDES DE COMPUTADORES</t>
  </si>
  <si>
    <t>PLANEJAMENTO ESTRATÉGICO</t>
  </si>
  <si>
    <t>LABORATÓRIO DE DESENVOLVIMENTO V</t>
  </si>
  <si>
    <t>SERVIÇOS EM REDES DE COMPUTADORES</t>
  </si>
  <si>
    <t>TECNOLOGIAS DE INTERLIGAÇÃO DE REDES REMOTAS</t>
  </si>
  <si>
    <t>STEFANIA FELIX DOS SANTOS</t>
  </si>
  <si>
    <t>BANCO DE DADOS</t>
  </si>
  <si>
    <t>REDES APLICADAS À INDÚSTRIA</t>
  </si>
  <si>
    <t>LABORATÓRIO DE DESENVOLVIMENTO VI</t>
  </si>
  <si>
    <t>TÓPICOS AVANÇADOS EM REDES DE COMPUTADORES</t>
  </si>
  <si>
    <t>LEGISLAÇÃO APLICADA À TECNOLOGIA DA INFORMAÇÃO</t>
  </si>
  <si>
    <t>CARLOS ALBERTO DA SILVA JUNIOR</t>
  </si>
  <si>
    <t>MARCOS COSTA DE SOUSA</t>
  </si>
  <si>
    <t>FUNDAMENTOS DE GESTÃO DE PESSOAS</t>
  </si>
  <si>
    <t>NOITE</t>
  </si>
  <si>
    <t>RICARDO CARDOSO RANGEL</t>
  </si>
  <si>
    <t>FRANCISCO ANTONIO PEREIRA</t>
  </si>
  <si>
    <t>ADALBERTO DE FREITAS CAMARGO</t>
  </si>
  <si>
    <t>PAULO ORESTES FORMIGONI</t>
  </si>
  <si>
    <t>FERNANDO SANTOS DE OLIVEIRA</t>
  </si>
  <si>
    <t>CARLOS CESAR CAVALCANTE DIAS</t>
  </si>
  <si>
    <t>EDUARDO ITO</t>
  </si>
  <si>
    <t>WILIANS ANTONIO COAN</t>
  </si>
  <si>
    <t>SÉRGIO JANUARIO DE FREITAS</t>
  </si>
  <si>
    <t>FABIANA VALÉRIA DA SILVA TAVARES</t>
  </si>
  <si>
    <t>SANDRA JOYCE SILVA DE SOUZA</t>
  </si>
  <si>
    <t>RONALDO WILLIAN REIS</t>
  </si>
  <si>
    <t>FUNDAMENTOS DE ADMINISTRAÇÃO GERAL</t>
  </si>
  <si>
    <t>RÔMULO FRANCISCO DE SOUZA MAIA</t>
  </si>
  <si>
    <t>JOÃO GILBERTO PINHO</t>
  </si>
  <si>
    <t>IZAÍAS PORFIRIO FARIA</t>
  </si>
  <si>
    <t>THOMÁS DA COSTA</t>
  </si>
  <si>
    <t>DESENVOLVIMENTO WEB I</t>
  </si>
  <si>
    <t>DESIGN DIGITAL</t>
  </si>
  <si>
    <t>MODELAGEM DE BANCO DE DADOS</t>
  </si>
  <si>
    <t>ALGORITMOS E LÓGICA DE PROGRAMAÇÃO</t>
  </si>
  <si>
    <t>ENGENHARIA DE SOFTWARE I</t>
  </si>
  <si>
    <t>FRANCISCO FELINTO DA SILVA JUNIOR</t>
  </si>
  <si>
    <t>SISTEMAS OPERACIONAIS E REDES DE COMPUTADORES</t>
  </si>
  <si>
    <t>FABIANO JORGE OLIVEIRA LOPES</t>
  </si>
  <si>
    <t>DESENVOLVIMENTO WEB II</t>
  </si>
  <si>
    <t>BANCO DE DADOS - RELACIONAL</t>
  </si>
  <si>
    <t>MATEMÁTICA PARA COMPUTAÇÃO</t>
  </si>
  <si>
    <t>ESTRUTURA DE DADOS</t>
  </si>
  <si>
    <t>TÉCNICA DE PROGRAMAÇÃO I</t>
  </si>
  <si>
    <t>ENGENHARIA DE SOFTWARE II</t>
  </si>
  <si>
    <t>ÁLGEBRA LINEAR</t>
  </si>
  <si>
    <t>GESTÃO ÁGIL DE PROJETOS DE SOFTWARE</t>
  </si>
  <si>
    <t>TÉCNICAS DE PROGRAMAÇÃO II</t>
  </si>
  <si>
    <t>DESENVOLVIMENTO WEB III</t>
  </si>
  <si>
    <t>VICKYBERT PESSOA FREIRE</t>
  </si>
  <si>
    <t>ALEXANDRE RICARDO DI PRIMIO</t>
  </si>
  <si>
    <t>BANCO DE DADOS - NÃO RELACIONAL</t>
  </si>
  <si>
    <t>INTERAÇÃO HUMANO COMPUTADOR</t>
  </si>
  <si>
    <t>ESTATÍSTICA APLICADA</t>
  </si>
  <si>
    <t>LABORATÓRIO DE DESENVOLVIMENTO WEB</t>
  </si>
  <si>
    <t>INTERNET DAS COISAS E APLICAÇÕES</t>
  </si>
  <si>
    <t>EXPERIÊNCIA DO USUÁRIO</t>
  </si>
  <si>
    <t>INTEGRAÇÃO E ENTREGA CONTÍNUA</t>
  </si>
  <si>
    <t>PROGRAMAÇÃO PARA DISPOSITIVOS MÓVEIS I</t>
  </si>
  <si>
    <t>FRETZ SIEVERS JUNIOR</t>
  </si>
  <si>
    <t>SEGURANÇA NO DESENVOLVIMENTO DE APLICAÇÕES</t>
  </si>
  <si>
    <t>APRENDIZAGEM DE MÁQUINA</t>
  </si>
  <si>
    <t>FUNDAMENTOS DA REDAÇÃO TÉCNICA</t>
  </si>
  <si>
    <t>LABORATÓRIO DE DESENVOLVIMENTO PARA DISPOSITIVOS MÓVEIS</t>
  </si>
  <si>
    <t>COMPUTAÇÃO EM NUVEM I</t>
  </si>
  <si>
    <t>MÁRCIO ANDRÉ FERREIRA PEREIRA</t>
  </si>
  <si>
    <t>PROGRAMAÇÃO PARA DISPOSITIVOS MÓVEIS II</t>
  </si>
  <si>
    <t>PROCESSAMENTO DE LINGUAGEM NATURAL</t>
  </si>
  <si>
    <t>COMPUTAÇÃO EM NUVEM II</t>
  </si>
  <si>
    <t>QUALIDADE E TESTES DE SOFTWARE</t>
  </si>
  <si>
    <t>MINERAÇÃO DE DADOS</t>
  </si>
  <si>
    <t>CLAUDIA RODRIGUES DE CARVALHO</t>
  </si>
  <si>
    <t>DANILLO DA SILVA ROCHA</t>
  </si>
  <si>
    <t>LABORATÓRIO DE DESENVOLVIMENTO MULTIPLATAFORMA</t>
  </si>
  <si>
    <t>CASSIO RICARDO FARES RIEDO</t>
  </si>
  <si>
    <t>ÉTICA PROFISSIONAL E PATENTE</t>
  </si>
  <si>
    <t>SEMESTRE</t>
  </si>
  <si>
    <t>MÊS</t>
  </si>
  <si>
    <t>ANO</t>
  </si>
  <si>
    <t>PERÍODO</t>
  </si>
  <si>
    <t>MAIO</t>
  </si>
  <si>
    <t>MATRÍCULA</t>
  </si>
  <si>
    <t>ADMISSÃO</t>
  </si>
  <si>
    <t>OP</t>
  </si>
  <si>
    <t>SEDE</t>
  </si>
  <si>
    <t>NOME</t>
  </si>
  <si>
    <t>FUNÇÃO</t>
  </si>
  <si>
    <t>CONTRATO</t>
  </si>
  <si>
    <t>HORA ATIVIDADE</t>
  </si>
  <si>
    <t>HAEO</t>
  </si>
  <si>
    <t>HORAS AFASTAMENTO</t>
  </si>
  <si>
    <t>AUSÊNCIA PARCIAL</t>
  </si>
  <si>
    <t>AUSÊNCIA TOTAL</t>
  </si>
  <si>
    <t>SEGUNDA</t>
  </si>
  <si>
    <t>TERÇA</t>
  </si>
  <si>
    <t>QUARTA</t>
  </si>
  <si>
    <t>QUINTA</t>
  </si>
  <si>
    <t>SEXTA</t>
  </si>
  <si>
    <t>SÁBADO</t>
  </si>
  <si>
    <t>PROFESSOR(A) ENSINO SUPERIOR</t>
  </si>
  <si>
    <t>Faculdade de Tecnologia Prefeito Hirant Sanazar - Osasco</t>
  </si>
  <si>
    <t>INDETERMINADO</t>
  </si>
  <si>
    <t>Faculdade de Tecnologia Zona Sul-SP Dom Paulo Evaristo Arns</t>
  </si>
  <si>
    <t>ADÉLIA CRISTINA PERES TORRECILLAS</t>
  </si>
  <si>
    <t> 76480 </t>
  </si>
  <si>
    <t>Faculdade de Tecnologia de Carapicuíba - Carapicuiba</t>
  </si>
  <si>
    <t>Faculdade de Tecnologia Dom Amaury Castanho</t>
  </si>
  <si>
    <t>ALEXANDRE BITTENCOURT FARIA</t>
  </si>
  <si>
    <t>ALEXANDRE CALABRO SIMON</t>
  </si>
  <si>
    <t>Faculdade de Tecnologia de Guarulhos - Guarulhos</t>
  </si>
  <si>
    <t>DETERMINADO</t>
  </si>
  <si>
    <t>Faculdade de Tecnologia Adib Moises Dib - São Bernardo do Campo</t>
  </si>
  <si>
    <t>ANDRÉ ROGERIO CARDOSO DO PRADO</t>
  </si>
  <si>
    <t>Faculdade de Tecnologia Padre Danilo José de Oliveira Ohl</t>
  </si>
  <si>
    <t>ANTÔNIO MANUEL MARQUES MATIAS</t>
  </si>
  <si>
    <t>Faculdade de Tecnologia Luigi Papaiz</t>
  </si>
  <si>
    <t>AVANIR CARLOS LESSA</t>
  </si>
  <si>
    <t>Faculdade de Tecnologia de Cotia - Cotia</t>
  </si>
  <si>
    <t>Faculdade de Tecnologia de Franco da Rocha - Giuliano Cecchettini</t>
  </si>
  <si>
    <t>CARLOS EDUARDO FREITAS DA SILVA</t>
  </si>
  <si>
    <t xml:space="preserve">Faculdade de Tecnologia de Itaquaquecetuba - Itaquaquecetuba </t>
  </si>
  <si>
    <t>Faculdade de Tecnologia de Ferraz de Vasconcelos - Ferraz de Vasconcelos,</t>
  </si>
  <si>
    <t>Faculdade de Tecnologia de Praia Grande</t>
  </si>
  <si>
    <t>Faculdade de Tecnologia Jornalista Omair Fagundes de Oliveira - Bragança Paulista</t>
  </si>
  <si>
    <t>CLOVIS HUMMEL CAPUCHO NETO</t>
  </si>
  <si>
    <t>Faculdade de Tecnologia da Zona Leste</t>
  </si>
  <si>
    <t>CRISTIANO MORAIS DE SOUSA</t>
  </si>
  <si>
    <t>Faculdade de Tecnologia do Ipiranga Pastor Enéas Tognini</t>
  </si>
  <si>
    <t>DIEGO NOGUEIRA RAFAEL</t>
  </si>
  <si>
    <t>Faculdade de Tecnologia de São Paulo</t>
  </si>
  <si>
    <t>Faculdade de Tecnologia Victor Civita</t>
  </si>
  <si>
    <t xml:space="preserve"> Faculdade de Tecnologia Padre Danilo José de Oliveira Ohl - Barueri</t>
  </si>
  <si>
    <t>Faculdade de Tecnologia Dr. Archimedes Lammoglia - Indaiatuba</t>
  </si>
  <si>
    <t>Faculdade de Tecnologia de Santana de Parnaíba</t>
  </si>
  <si>
    <t>Faculdade de Tecnologia de Santana de Parnaíba - Santana de Parnaíba</t>
  </si>
  <si>
    <t>Faculdade de Tecnologia de Itaquera Prof Miguel Reale</t>
  </si>
  <si>
    <t>FERNANDO LUIS DE ALMEIDA</t>
  </si>
  <si>
    <t xml:space="preserve"> Faculdade de Tecnologia de Mogi das Cruzes - Mogi das Cruzes</t>
  </si>
  <si>
    <t>Faculdade de Tecnologia de Mauá</t>
  </si>
  <si>
    <t>GUILHERME TORRES DE ALENCAR</t>
  </si>
  <si>
    <t>IVAN DE PADUA FERREIRA</t>
  </si>
  <si>
    <t>Faculdade de Tecnologia Adib Moises Dib</t>
  </si>
  <si>
    <t>Faculdade de Tecnologia Arthur de Azevedo</t>
  </si>
  <si>
    <t>JOÃO BATISTA DA SILVA</t>
  </si>
  <si>
    <t>KELLY CARDOSO</t>
  </si>
  <si>
    <t>LEANDRO CARDOSO DA SILVA</t>
  </si>
  <si>
    <t>LUIS CARLOS BARBOSA DE OLIVEIRA</t>
  </si>
  <si>
    <t>LUIZ RODRIGO GOMES DE OLIVEIRA</t>
  </si>
  <si>
    <t>Faculdade de Tecnologia de Carapicuíba</t>
  </si>
  <si>
    <t>MARCELO ALVES NUNES</t>
  </si>
  <si>
    <t>Faculdade de Tecnologia de Ourinhos - Ourinhos</t>
  </si>
  <si>
    <t>MARCO ANTONIO BARRETO</t>
  </si>
  <si>
    <t>Faculdade de Tecnologia de São Roque</t>
  </si>
  <si>
    <t>Faculdade de Tecnologia de Ribeirão Preto</t>
  </si>
  <si>
    <t>MARIANA DIAS MOREIRA</t>
  </si>
  <si>
    <t>ESTABILIDADE</t>
  </si>
  <si>
    <t>Faculdade de Tecnologia Prof Wilson Roberto R. de Camargo</t>
  </si>
  <si>
    <t>MARIANA GARCIA DE CASTRO ALVES</t>
  </si>
  <si>
    <t>Faculdade de Tecnologia de Cotia</t>
  </si>
  <si>
    <t>Faculdade de Tecnologia de Itaquera Prof Miguel Reale - São Paulo</t>
  </si>
  <si>
    <t>PEDRO GREGO</t>
  </si>
  <si>
    <t>Faculdade de Tecnologia de Praia Grande - Praia Grande</t>
  </si>
  <si>
    <t>RAPHAEL NAVES</t>
  </si>
  <si>
    <t>Faculdade de Tecnologia Professor Jessen Vidal - São José dos Campos</t>
  </si>
  <si>
    <t>RENATA BARBOSA CASTRALLI MUSSI</t>
  </si>
  <si>
    <t>ROGERIO TERGOLINA</t>
  </si>
  <si>
    <t>Faculdade de Tecnologia José Crespo Gonzales - Sorocaba</t>
  </si>
  <si>
    <t>ROSA MARIA SZAROTA</t>
  </si>
  <si>
    <t>SANDRA SILVEIRA FERREIRA</t>
  </si>
  <si>
    <t>SEMIRAMES PEREIRA DAS FLORES</t>
  </si>
  <si>
    <t>Faculdade de Tecnologia José Crespo Gonzales</t>
  </si>
  <si>
    <t>SILVIA PIERRE IRAZUSTA</t>
  </si>
  <si>
    <t>Faculdade de Tecnologia do Ipiranga Pastor Enéas Tognini - São Paulo</t>
  </si>
  <si>
    <t xml:space="preserve">SILVIO ANTONIO DA SILVA </t>
  </si>
  <si>
    <t>SIRLEY AMBROSIA VITORIO ADDÃO</t>
  </si>
  <si>
    <t>Faculdade de Tecnologia de Ferraz de Vasconcelos - Ferraz de Vasconcelos</t>
  </si>
  <si>
    <t>VALDENIR ORIDES DA SILVA</t>
  </si>
  <si>
    <t>VANDER FREITAS BATISTA</t>
  </si>
  <si>
    <t>Faculdade de Tecnologia de Mogi das Cruzes - Mogi das Cruzes</t>
  </si>
  <si>
    <t>VINICIUS TENORIO DA SILVA GOIS</t>
  </si>
  <si>
    <t>1º semestre</t>
  </si>
  <si>
    <t>2º semestre</t>
  </si>
  <si>
    <t>3º semestre</t>
  </si>
  <si>
    <t>4º semestre</t>
  </si>
  <si>
    <t>5º semestre</t>
  </si>
  <si>
    <t>6º semestre</t>
  </si>
  <si>
    <t>7º semestre</t>
  </si>
  <si>
    <t>8º semestre</t>
  </si>
  <si>
    <t>--'</t>
  </si>
  <si>
    <t>FUNDAMENTOS DE FISIOLOGIA HUMANA</t>
  </si>
  <si>
    <t>ENGENHARIA DE SOFTWARE</t>
  </si>
  <si>
    <t>FUNDAMENTOS DE BANCO DE DADOS</t>
  </si>
  <si>
    <t>COMPUTAÇÃO - FUNDAMENTOS E APLICAÇÕES</t>
  </si>
  <si>
    <t>GERÊNCIA DE PROJETOS E PROCESSOS</t>
  </si>
  <si>
    <t>FUNDAMENTOS DE GESTÃO DE TI</t>
  </si>
  <si>
    <t>LINGUAGEM DE PROGRAMAÇÃO DE REDES I</t>
  </si>
  <si>
    <t>MATÉRIA</t>
  </si>
  <si>
    <t>2ª</t>
  </si>
  <si>
    <t>matéria</t>
  </si>
  <si>
    <t>3ª</t>
  </si>
  <si>
    <t>4ª</t>
  </si>
  <si>
    <t>5ª</t>
  </si>
  <si>
    <t>6ª</t>
  </si>
  <si>
    <t>Sáb</t>
  </si>
  <si>
    <t>JANEIRO</t>
  </si>
  <si>
    <t>FEVEREIRO</t>
  </si>
  <si>
    <t>MARÇO</t>
  </si>
  <si>
    <t>ABRIL</t>
  </si>
  <si>
    <t>JUNHO</t>
  </si>
  <si>
    <t>JULHO</t>
  </si>
  <si>
    <t>AGOSTO</t>
  </si>
  <si>
    <t>SETEMBRO</t>
  </si>
  <si>
    <t>OUTUBRO</t>
  </si>
  <si>
    <t>NOVEMBRO</t>
  </si>
  <si>
    <t>DEZEMBRO</t>
  </si>
  <si>
    <t>DIA</t>
  </si>
  <si>
    <t>SEMANA</t>
  </si>
  <si>
    <t>início</t>
  </si>
  <si>
    <t>fim</t>
  </si>
  <si>
    <t>SEG noite (7)</t>
  </si>
  <si>
    <t>SEG noite (6)</t>
  </si>
  <si>
    <t>SEG noite (5)</t>
  </si>
  <si>
    <t>SEG noite (4)</t>
  </si>
  <si>
    <t>SEG noite (3)</t>
  </si>
  <si>
    <t>SEG noite (2)</t>
  </si>
  <si>
    <t>SEG noite (1)</t>
  </si>
  <si>
    <t>TER noite (7)</t>
  </si>
  <si>
    <t>TER noite (6)</t>
  </si>
  <si>
    <t>TER noite (5)</t>
  </si>
  <si>
    <t>TER noite (4)</t>
  </si>
  <si>
    <t>TER noite (3)</t>
  </si>
  <si>
    <t>TER noite (2)</t>
  </si>
  <si>
    <t>TER noite (1)</t>
  </si>
  <si>
    <t>QUA noite (7)</t>
  </si>
  <si>
    <t>QUA noite (6)</t>
  </si>
  <si>
    <t>QUA noite (5)</t>
  </si>
  <si>
    <t>QUA noite (4)</t>
  </si>
  <si>
    <t>QUA noite (3)</t>
  </si>
  <si>
    <t>QUA noite (2)</t>
  </si>
  <si>
    <t>QUA noite (1)</t>
  </si>
  <si>
    <t>QUI noite (7)</t>
  </si>
  <si>
    <t>QUI noite (6)</t>
  </si>
  <si>
    <t>QUI noite (5)</t>
  </si>
  <si>
    <t>QUI noite (4)</t>
  </si>
  <si>
    <t>QUI noite (3)</t>
  </si>
  <si>
    <t>QUI noite (2)</t>
  </si>
  <si>
    <t>QUI noite (1)</t>
  </si>
  <si>
    <t>SEX noite (7)</t>
  </si>
  <si>
    <t>SEX noite (6)</t>
  </si>
  <si>
    <t>SEX noite (5)</t>
  </si>
  <si>
    <t>SEX noite (4)</t>
  </si>
  <si>
    <t>SEX noite (3)</t>
  </si>
  <si>
    <t>SEX noite (2)</t>
  </si>
  <si>
    <t>SEX noite (1)</t>
  </si>
  <si>
    <t>SÁB noite (7)</t>
  </si>
  <si>
    <t>SÁB noite (6)</t>
  </si>
  <si>
    <t>SÁB noite (5)</t>
  </si>
  <si>
    <t>SÁB noite (4)</t>
  </si>
  <si>
    <t>SÁB noite (3)</t>
  </si>
  <si>
    <t>SÁB noite (2)</t>
  </si>
  <si>
    <t>SÁB noite (1)</t>
  </si>
  <si>
    <t>SEG tarde (6)</t>
  </si>
  <si>
    <t>SEG tarde (5)</t>
  </si>
  <si>
    <t>SEG tarde (4)</t>
  </si>
  <si>
    <t>SEG tarde (3)</t>
  </si>
  <si>
    <t>SEG tarde (2)</t>
  </si>
  <si>
    <t>SEG tarde (1)</t>
  </si>
  <si>
    <t>TER tarde (6)</t>
  </si>
  <si>
    <t>TER tarde (5)</t>
  </si>
  <si>
    <t>TER tarde (4)</t>
  </si>
  <si>
    <t>TER tarde (3)</t>
  </si>
  <si>
    <t>TER tarde (2)</t>
  </si>
  <si>
    <t>TER tarde (1)</t>
  </si>
  <si>
    <t>QUA tarde (6)</t>
  </si>
  <si>
    <t>QUA tarde (5)</t>
  </si>
  <si>
    <t>QUA tarde (4)</t>
  </si>
  <si>
    <t>QUA tarde (3)</t>
  </si>
  <si>
    <t>QUA tarde (2)</t>
  </si>
  <si>
    <t>QUA tarde (1)</t>
  </si>
  <si>
    <t>QUI tarde (6)</t>
  </si>
  <si>
    <t>QUI tarde (5)</t>
  </si>
  <si>
    <t>QUI tarde (4)</t>
  </si>
  <si>
    <t>QUI tarde (3)</t>
  </si>
  <si>
    <t>QUI tarde (2)</t>
  </si>
  <si>
    <t>QUI tarde (1)</t>
  </si>
  <si>
    <t>SEX tarde (6)</t>
  </si>
  <si>
    <t>SEX tarde (5)</t>
  </si>
  <si>
    <t>SEX tarde (4)</t>
  </si>
  <si>
    <t>SEX tarde (3)</t>
  </si>
  <si>
    <t>SEX tarde (2)</t>
  </si>
  <si>
    <t>SEX tarde (1)</t>
  </si>
  <si>
    <t>SÁB tarde (6)</t>
  </si>
  <si>
    <t>SÁB tarde (5)</t>
  </si>
  <si>
    <t>SÁB tarde (4)</t>
  </si>
  <si>
    <t>SÁB tarde (3)</t>
  </si>
  <si>
    <t>SÁB tarde (2)</t>
  </si>
  <si>
    <t>SÁB tarde (1)</t>
  </si>
  <si>
    <t>SEG manhã (7)</t>
  </si>
  <si>
    <t>SEG manhã (6)</t>
  </si>
  <si>
    <t>SEG manhã (5)</t>
  </si>
  <si>
    <t>SEG manhã (4)</t>
  </si>
  <si>
    <t>SEG manhã (3)</t>
  </si>
  <si>
    <t>SEG manhã (2)</t>
  </si>
  <si>
    <t>SEG manhã (1)</t>
  </si>
  <si>
    <t>TER manhã (7)</t>
  </si>
  <si>
    <t>TER manhã (6)</t>
  </si>
  <si>
    <t>TER manhã (5)</t>
  </si>
  <si>
    <t>TER manhã (4)</t>
  </si>
  <si>
    <t>TER manhã (3)</t>
  </si>
  <si>
    <t>TER manhã (2)</t>
  </si>
  <si>
    <t>TER manhã (1)</t>
  </si>
  <si>
    <t>QUA manhã (7)</t>
  </si>
  <si>
    <t>QUA manhã (6)</t>
  </si>
  <si>
    <t>QUA manhã (50</t>
  </si>
  <si>
    <t>QUA manhã (4)</t>
  </si>
  <si>
    <t>QUA manhã (3)</t>
  </si>
  <si>
    <t>QUA manhã (2)</t>
  </si>
  <si>
    <t>QUA manhã (1)</t>
  </si>
  <si>
    <t>QUI manhã (7)</t>
  </si>
  <si>
    <t>QUI manhã (6)</t>
  </si>
  <si>
    <t>QUI manhã (5)</t>
  </si>
  <si>
    <t>QUI manhã (4)</t>
  </si>
  <si>
    <t>QUI manhã (3)</t>
  </si>
  <si>
    <t>QUI manhã (2)</t>
  </si>
  <si>
    <t>QUI manhã (1)</t>
  </si>
  <si>
    <t>SEX manhã (7)</t>
  </si>
  <si>
    <t>SEX manhã (6)</t>
  </si>
  <si>
    <t>SEX manhã (5)</t>
  </si>
  <si>
    <t>SEX manhã (4)</t>
  </si>
  <si>
    <t>SEX manhã (3)</t>
  </si>
  <si>
    <t>SEX manhã (2)</t>
  </si>
  <si>
    <t>SEXmanhã (1)</t>
  </si>
  <si>
    <t>SÁB manhã (7)</t>
  </si>
  <si>
    <t>SÁB manhã (6)</t>
  </si>
  <si>
    <t>SÁB manhã (5)</t>
  </si>
  <si>
    <t>SÁB manhã (4)</t>
  </si>
  <si>
    <t>SÁB manhã (3)</t>
  </si>
  <si>
    <t>SÁB manhã (2)</t>
  </si>
  <si>
    <t>SÁB manhã (1)</t>
  </si>
  <si>
    <t>DATA GRADE</t>
  </si>
  <si>
    <t>ano</t>
  </si>
  <si>
    <t>mês</t>
  </si>
  <si>
    <t>nº</t>
  </si>
  <si>
    <t>1</t>
  </si>
  <si>
    <t>DC1</t>
  </si>
  <si>
    <t>2</t>
  </si>
  <si>
    <t>DC2</t>
  </si>
  <si>
    <t>3</t>
  </si>
  <si>
    <t>DC3</t>
  </si>
  <si>
    <t>4</t>
  </si>
  <si>
    <t>DC4</t>
  </si>
  <si>
    <t>5</t>
  </si>
  <si>
    <t>DC5</t>
  </si>
  <si>
    <t>6</t>
  </si>
  <si>
    <t>DC6</t>
  </si>
  <si>
    <t>7</t>
  </si>
  <si>
    <t>DC7</t>
  </si>
  <si>
    <t>8</t>
  </si>
  <si>
    <t>DC8</t>
  </si>
  <si>
    <t>9</t>
  </si>
  <si>
    <t>DC9</t>
  </si>
  <si>
    <t>10</t>
  </si>
  <si>
    <t>DC10</t>
  </si>
  <si>
    <t>11</t>
  </si>
  <si>
    <t>DC11</t>
  </si>
  <si>
    <t>12</t>
  </si>
  <si>
    <t>DC12</t>
  </si>
  <si>
    <t>13</t>
  </si>
  <si>
    <t>DC13</t>
  </si>
  <si>
    <t>14</t>
  </si>
  <si>
    <t>DC14</t>
  </si>
  <si>
    <t>15</t>
  </si>
  <si>
    <t>DC15</t>
  </si>
  <si>
    <t>16</t>
  </si>
  <si>
    <t>DC16</t>
  </si>
  <si>
    <t>17</t>
  </si>
  <si>
    <t>DC17</t>
  </si>
  <si>
    <t>18</t>
  </si>
  <si>
    <t>DC18</t>
  </si>
  <si>
    <t>19</t>
  </si>
  <si>
    <t>DC19</t>
  </si>
  <si>
    <t>20</t>
  </si>
  <si>
    <t>DC20</t>
  </si>
  <si>
    <t>21</t>
  </si>
  <si>
    <t>DC21</t>
  </si>
  <si>
    <t>22</t>
  </si>
  <si>
    <t>DC22</t>
  </si>
  <si>
    <t>23</t>
  </si>
  <si>
    <t>DC23</t>
  </si>
  <si>
    <t>24</t>
  </si>
  <si>
    <t>DC24</t>
  </si>
  <si>
    <t>25</t>
  </si>
  <si>
    <t>DC25</t>
  </si>
  <si>
    <t>26</t>
  </si>
  <si>
    <t>DC26</t>
  </si>
  <si>
    <t>27</t>
  </si>
  <si>
    <t>DC27</t>
  </si>
  <si>
    <t>28</t>
  </si>
  <si>
    <t>DC28</t>
  </si>
  <si>
    <t>29</t>
  </si>
  <si>
    <t>DC29</t>
  </si>
  <si>
    <t>30</t>
  </si>
  <si>
    <t>DC30</t>
  </si>
  <si>
    <t>31</t>
  </si>
  <si>
    <t>DC31</t>
  </si>
  <si>
    <t>Faculdade de Tecnologia Padre Danilo José de Oliveira Ohl - Barueri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</si>
</sst>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dd"/>
    <numFmt numFmtId="165" formatCode="[$-416]d\-mmm;@"/>
    <numFmt numFmtId="166" formatCode="dd"/>
    <numFmt numFmtId="167" formatCode="dd/dddd"/>
    <numFmt numFmtId="168" formatCode="dd\-dddd"/>
    <numFmt numFmtId="169" formatCode="d\-dddd"/>
  </numFmts>
  <fonts count="21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33333"/>
      <name val="Arial"/>
      <family val="2"/>
    </font>
    <font>
      <b/>
      <sz val="8"/>
      <color rgb="FF333333"/>
      <name val="Calibri"/>
      <family val="2"/>
      <scheme val="minor"/>
    </font>
    <font>
      <b/>
      <sz val="8"/>
      <color rgb="FF333333"/>
      <name val="Calibri"/>
      <family val="2"/>
    </font>
    <font>
      <b/>
      <sz val="8"/>
      <color rgb="FF440000"/>
      <name val="Calibri"/>
      <family val="2"/>
      <scheme val="minor"/>
    </font>
    <font>
      <b/>
      <sz val="8"/>
      <color rgb="FF44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8A6D3B"/>
      <name val="Lucida Sans Unicode"/>
      <family val="2"/>
    </font>
    <font>
      <sz val="8"/>
      <color theme="1"/>
      <name val="Calibri"/>
      <family val="2"/>
      <scheme val="minor"/>
    </font>
    <font>
      <b/>
      <sz val="8"/>
      <color rgb="FF8A6D3B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lightUp">
        <bgColor theme="2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0.24997711111789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" fontId="14" fillId="0" borderId="0" xfId="0" applyNumberFormat="1" applyFont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9" fillId="7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10" fillId="6" borderId="6" xfId="0" applyFont="1" applyFill="1" applyBorder="1" applyAlignment="1" applyProtection="1">
      <alignment horizontal="left" vertical="center" wrapText="1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18" fillId="0" borderId="0" xfId="0" quotePrefix="1" applyFont="1"/>
    <xf numFmtId="0" fontId="19" fillId="0" borderId="0" xfId="0" applyFont="1" applyAlignment="1">
      <alignment horizontal="left" vertical="center"/>
    </xf>
    <xf numFmtId="0" fontId="19" fillId="0" borderId="0" xfId="0" applyFont="1"/>
    <xf numFmtId="0" fontId="0" fillId="0" borderId="0" xfId="0" applyAlignment="1">
      <alignment horizontal="center" wrapText="1"/>
    </xf>
    <xf numFmtId="0" fontId="19" fillId="0" borderId="0" xfId="0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wrapText="1"/>
    </xf>
    <xf numFmtId="167" fontId="0" fillId="0" borderId="0" xfId="0" applyNumberFormat="1"/>
    <xf numFmtId="168" fontId="0" fillId="0" borderId="0" xfId="0" applyNumberFormat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14" fontId="0" fillId="0" borderId="0" xfId="0" applyNumberFormat="1"/>
    <xf numFmtId="169" fontId="0" fillId="0" borderId="0" xfId="0" applyNumberFormat="1" applyAlignment="1">
      <alignment horizontal="center" wrapText="1"/>
    </xf>
    <xf numFmtId="0" fontId="18" fillId="12" borderId="0" xfId="0" applyFont="1" applyFill="1"/>
    <xf numFmtId="0" fontId="18" fillId="12" borderId="8" xfId="0" applyFont="1" applyFill="1" applyBorder="1"/>
    <xf numFmtId="0" fontId="20" fillId="12" borderId="0" xfId="0" quotePrefix="1" applyFont="1" applyFill="1"/>
    <xf numFmtId="0" fontId="18" fillId="12" borderId="0" xfId="0" quotePrefix="1" applyFont="1" applyFill="1"/>
    <xf numFmtId="0" fontId="20" fillId="0" borderId="0" xfId="0" quotePrefix="1" applyFont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 wrapText="1"/>
    </xf>
    <xf numFmtId="0" fontId="8" fillId="14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wrapText="1"/>
    </xf>
    <xf numFmtId="0" fontId="0" fillId="15" borderId="0" xfId="0" applyFill="1" applyAlignment="1">
      <alignment horizontal="center" wrapText="1"/>
    </xf>
    <xf numFmtId="14" fontId="0" fillId="15" borderId="0" xfId="0" applyNumberFormat="1" applyFill="1" applyAlignment="1">
      <alignment horizontal="center" wrapText="1"/>
    </xf>
    <xf numFmtId="0" fontId="0" fillId="15" borderId="0" xfId="0" applyFill="1" applyAlignment="1">
      <alignment horizontal="left" wrapText="1"/>
    </xf>
    <xf numFmtId="0" fontId="0" fillId="15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3" borderId="0" xfId="0" applyFill="1" applyAlignment="1">
      <alignment horizontal="left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20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0" fontId="7" fillId="0" borderId="6" xfId="0" applyNumberFormat="1" applyFont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left" vertical="center" textRotation="90"/>
      <protection locked="0"/>
    </xf>
    <xf numFmtId="0" fontId="4" fillId="9" borderId="6" xfId="0" applyFont="1" applyFill="1" applyBorder="1" applyAlignment="1" applyProtection="1">
      <alignment horizontal="left" vertical="center" textRotation="90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20" fontId="7" fillId="4" borderId="6" xfId="0" applyNumberFormat="1" applyFont="1" applyFill="1" applyBorder="1" applyAlignment="1" applyProtection="1">
      <alignment horizontal="left" vertical="center" wrapText="1"/>
      <protection locked="0"/>
    </xf>
    <xf numFmtId="20" fontId="7" fillId="4" borderId="6" xfId="0" applyNumberFormat="1" applyFont="1" applyFill="1" applyBorder="1" applyAlignment="1" applyProtection="1">
      <alignment horizontal="left" vertical="center"/>
      <protection locked="0"/>
    </xf>
    <xf numFmtId="20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 applyProtection="1">
      <alignment horizontal="left" vertical="center" textRotation="90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9" borderId="6" xfId="0" applyFont="1" applyFill="1" applyBorder="1" applyAlignment="1" applyProtection="1">
      <alignment horizontal="center" vertical="center"/>
      <protection locked="0"/>
    </xf>
    <xf numFmtId="20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0" fillId="11" borderId="5" xfId="0" applyNumberFormat="1" applyFill="1" applyBorder="1" applyAlignment="1">
      <alignment horizontal="right" wrapText="1"/>
    </xf>
    <xf numFmtId="164" fontId="0" fillId="11" borderId="2" xfId="0" applyNumberFormat="1" applyFill="1" applyBorder="1" applyAlignment="1">
      <alignment horizontal="right" wrapText="1"/>
    </xf>
    <xf numFmtId="165" fontId="15" fillId="11" borderId="3" xfId="0" applyNumberFormat="1" applyFont="1" applyFill="1" applyBorder="1" applyAlignment="1">
      <alignment horizontal="center" wrapText="1"/>
    </xf>
    <xf numFmtId="165" fontId="15" fillId="11" borderId="4" xfId="0" applyNumberFormat="1" applyFont="1" applyFill="1" applyBorder="1" applyAlignment="1">
      <alignment horizontal="center" wrapText="1"/>
    </xf>
    <xf numFmtId="0" fontId="13" fillId="10" borderId="0" xfId="0" applyFont="1" applyFill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11" borderId="3" xfId="0" applyNumberFormat="1" applyFill="1" applyBorder="1" applyAlignment="1">
      <alignment horizontal="center" wrapText="1"/>
    </xf>
    <xf numFmtId="164" fontId="0" fillId="11" borderId="5" xfId="0" applyNumberForma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314">
    <dxf>
      <numFmt numFmtId="0" formatCode="General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8" formatCode="d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169" formatCode="d\-dddd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ont>
        <b/>
        <sz val="8"/>
        <color rgb="FF8A6D3B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strike val="0"/>
        <outline val="0"/>
        <shadow val="0"/>
        <u val="none"/>
        <vertAlign val="baseline"/>
        <sz val="8"/>
        <color rgb="FF8A6D3B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sz val="8"/>
        <color rgb="FF8A6D3B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Lucida Sans Unicod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8A6D3B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FF99"/>
      <color rgb="FFFF00AA"/>
      <color rgb="FFFED7CC"/>
      <color rgb="FF820C82"/>
      <color rgb="FFEED3F0"/>
      <color rgb="FF064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D$3" max="2033" min="2023" page="10" val="2024"/>
</file>

<file path=xl/documenttasks/documenttask2.xml><?xml version="1.0" encoding="utf-8"?>
<Tasks xmlns="http://schemas.microsoft.com/office/tasks/2019/documenttasks">
  <Task id="{D0B40403-8985-415A-9413-83A67D65F932}">
    <Anchor>
      <Comment id="{7F0D69AE-2CA0-476A-88CC-AC492B7295E2}"/>
    </Anchor>
    <History>
      <Event time="2022-02-10T01:37:37.33" id="{B5AB3CD8-B54D-4197-B621-EEB24F4182F2}">
        <Attribution userId="S::f216.solicitacao@fatec.sp.gov.br::15592a30-cf95-4c9a-bb6b-1ba4653e3d2d" userName="Diretoria de Servicos Administrativos | Fatec Osasco - Prefeito Hirant Sanazar - 216" userProvider="AD"/>
        <Anchor>
          <Comment id="{7F0D69AE-2CA0-476A-88CC-AC492B7295E2}"/>
        </Anchor>
        <Create/>
      </Event>
      <Event time="2022-02-10T01:37:37.33" id="{A6C07D72-1B37-4CD5-BAD2-67C41E3783BC}">
        <Attribution userId="S::f216.solicitacao@fatec.sp.gov.br::15592a30-cf95-4c9a-bb6b-1ba4653e3d2d" userName="Diretoria de Servicos Administrativos | Fatec Osasco - Prefeito Hirant Sanazar - 216" userProvider="AD"/>
        <Anchor>
          <Comment id="{7F0D69AE-2CA0-476A-88CC-AC492B7295E2}"/>
        </Anchor>
        <Assign userId="S::willian.nogueira@fatec.sp.gov.br::5d3654dc-ae6c-4451-8522-2c7629f1334f" userName="WILLIAN AURELIO NOGUEIRA" userProvider="AD"/>
      </Event>
      <Event time="2022-02-10T01:37:37.33" id="{3FAB95F5-A9E7-4154-A7ED-ED590E94D490}">
        <Attribution userId="S::f216.solicitacao@fatec.sp.gov.br::15592a30-cf95-4c9a-bb6b-1ba4653e3d2d" userName="Diretoria de Servicos Administrativos | Fatec Osasco - Prefeito Hirant Sanazar - 216" userProvider="AD"/>
        <Anchor>
          <Comment id="{7F0D69AE-2CA0-476A-88CC-AC492B7295E2}"/>
        </Anchor>
        <SetTitle title="@WILLIAN AURELIO NOGUEIRA O servidor possui 4 horas aulas em cotia, 18 horas em osasco + 12 haes, não estamos conseguindo atribuir por ultrapassar o limite permitido."/>
      </Event>
      <Event time="2024-02-09T13:56:36.73" id="{1835C990-AD16-4BEE-8F6F-EB1BE34C9F53}">
        <Attribution userId="S::f216.solicitacao@fatec.sp.gov.br::15592a30-cf95-4c9a-bb6b-1ba4653e3d2d" userName="Diretoria de Servicos Administrativos | Fatec Osasco - Prefeito Hirant Sanazar - 216" userProvider="AD"/>
        <Progress percentComplete="100"/>
      </Event>
    </History>
  </Task>
  <Task id="{38BD4F86-9AA9-419E-BC1E-64E27C68BD26}">
    <Anchor>
      <Comment id="{02C6B0E7-B484-4274-B3E9-0C3281F55930}"/>
    </Anchor>
    <History>
      <Event time="2022-02-10T01:34:47.97" id="{CB749929-3227-44E1-92FF-6AA8EC942BDA}">
        <Attribution userId="S::f216.solicitacao@fatec.sp.gov.br::15592a30-cf95-4c9a-bb6b-1ba4653e3d2d" userName="Diretoria de Servicos Administrativos | Fatec Osasco - Prefeito Hirant Sanazar - 216" userProvider="AD"/>
        <Anchor>
          <Comment id="{02C6B0E7-B484-4274-B3E9-0C3281F55930}"/>
        </Anchor>
        <Create/>
      </Event>
      <Event time="2022-02-10T01:34:47.97" id="{1FFFC2A7-DB44-4F68-96A9-1A61E9DA0865}">
        <Attribution userId="S::f216.solicitacao@fatec.sp.gov.br::15592a30-cf95-4c9a-bb6b-1ba4653e3d2d" userName="Diretoria de Servicos Administrativos | Fatec Osasco - Prefeito Hirant Sanazar - 216" userProvider="AD"/>
        <Anchor>
          <Comment id="{02C6B0E7-B484-4274-B3E9-0C3281F55930}"/>
        </Anchor>
        <Assign userId="S::valmir.ssantos@fatec.sp.gov.br::3944a4c0-ad68-4763-9b60-a4de14f9ae6b" userName="VALMIR DE SANTANA SANTOS JUNIOR" userProvider="AD"/>
      </Event>
      <Event time="2022-02-10T01:34:47.97" id="{27F18F7F-819A-4588-8AAC-7B0645F5510E}">
        <Attribution userId="S::f216.solicitacao@fatec.sp.gov.br::15592a30-cf95-4c9a-bb6b-1ba4653e3d2d" userName="Diretoria de Servicos Administrativos | Fatec Osasco - Prefeito Hirant Sanazar - 216" userProvider="AD"/>
        <Anchor>
          <Comment id="{02C6B0E7-B484-4274-B3E9-0C3281F55930}"/>
        </Anchor>
        <SetTitle title="@VALMIR DE SANTANA SANTOS JUNIOR verificar pois o felinto informou que não vai ministrar essa aula"/>
      </Event>
    </History>
  </Task>
  <Task id="{D5F110A6-8264-4B21-932D-9A977E6E0A39}">
    <Anchor>
      <Comment id="{0CDA2AE5-9DDA-400A-8389-F8B094658CE9}"/>
    </Anchor>
    <History>
      <Event time="2022-02-10T01:34:47.97" id="{CB749929-3227-44E1-92FF-6AA8EC942BDA}">
        <Attribution userId="S::f216.solicitacao@fatec.sp.gov.br::15592a30-cf95-4c9a-bb6b-1ba4653e3d2d" userName="Diretoria de Servicos Administrativos | Fatec Osasco - Prefeito Hirant Sanazar - 216" userProvider="AD"/>
        <Anchor>
          <Comment id="{0CDA2AE5-9DDA-400A-8389-F8B094658CE9}"/>
        </Anchor>
        <Create/>
      </Event>
      <Event time="2022-02-10T01:34:47.97" id="{1FFFC2A7-DB44-4F68-96A9-1A61E9DA0865}">
        <Attribution userId="S::f216.solicitacao@fatec.sp.gov.br::15592a30-cf95-4c9a-bb6b-1ba4653e3d2d" userName="Diretoria de Servicos Administrativos | Fatec Osasco - Prefeito Hirant Sanazar - 216" userProvider="AD"/>
        <Anchor>
          <Comment id="{0CDA2AE5-9DDA-400A-8389-F8B094658CE9}"/>
        </Anchor>
        <Assign userId="S::valmir.ssantos@fatec.sp.gov.br::3944a4c0-ad68-4763-9b60-a4de14f9ae6b" userName="VALMIR DE SANTANA SANTOS JUNIOR" userProvider="AD"/>
      </Event>
      <Event time="2022-02-10T01:34:47.97" id="{27F18F7F-819A-4588-8AAC-7B0645F5510E}">
        <Attribution userId="S::f216.solicitacao@fatec.sp.gov.br::15592a30-cf95-4c9a-bb6b-1ba4653e3d2d" userName="Diretoria de Servicos Administrativos | Fatec Osasco - Prefeito Hirant Sanazar - 216" userProvider="AD"/>
        <Anchor>
          <Comment id="{0CDA2AE5-9DDA-400A-8389-F8B094658CE9}"/>
        </Anchor>
        <SetTitle title="@VALMIR DE SANTANA SANTOS JUNIOR verificar pois o felinto informou que não vai ministrar essa aula"/>
      </Event>
    </History>
  </Task>
  <Task id="{907786B1-B197-4F4C-8CFE-531C40670CA1}">
    <Anchor>
      <Comment id="{8B225F4C-746F-4D49-95A9-EF35A166048A}"/>
    </Anchor>
    <History>
      <Event time="2022-02-10T01:37:37.33" id="{B5AB3CD8-B54D-4197-B621-EEB24F4182F2}">
        <Attribution userId="S::f216.solicitacao@fatec.sp.gov.br::15592a30-cf95-4c9a-bb6b-1ba4653e3d2d" userName="Diretoria de Servicos Administrativos | Fatec Osasco - Prefeito Hirant Sanazar - 216" userProvider="AD"/>
        <Anchor>
          <Comment id="{8B225F4C-746F-4D49-95A9-EF35A166048A}"/>
        </Anchor>
        <Create/>
      </Event>
      <Event time="2022-02-10T01:37:37.33" id="{A6C07D72-1B37-4CD5-BAD2-67C41E3783BC}">
        <Attribution userId="S::f216.solicitacao@fatec.sp.gov.br::15592a30-cf95-4c9a-bb6b-1ba4653e3d2d" userName="Diretoria de Servicos Administrativos | Fatec Osasco - Prefeito Hirant Sanazar - 216" userProvider="AD"/>
        <Anchor>
          <Comment id="{8B225F4C-746F-4D49-95A9-EF35A166048A}"/>
        </Anchor>
        <Assign userId="S::willian.nogueira@fatec.sp.gov.br::5d3654dc-ae6c-4451-8522-2c7629f1334f" userName="WILLIAN AURELIO NOGUEIRA" userProvider="AD"/>
      </Event>
      <Event time="2022-02-10T01:37:37.33" id="{3FAB95F5-A9E7-4154-A7ED-ED590E94D490}">
        <Attribution userId="S::f216.solicitacao@fatec.sp.gov.br::15592a30-cf95-4c9a-bb6b-1ba4653e3d2d" userName="Diretoria de Servicos Administrativos | Fatec Osasco - Prefeito Hirant Sanazar - 216" userProvider="AD"/>
        <Anchor>
          <Comment id="{8B225F4C-746F-4D49-95A9-EF35A166048A}"/>
        </Anchor>
        <SetTitle title="@WILLIAN AURELIO NOGUEIRA O servidor possui 4 horas aulas em cotia, 18 horas em osasco + 12 haes, não estamos conseguindo atribuir por ultrapassar o limite permitido."/>
      </Event>
    </History>
  </Task>
  <Task id="{AA306FB5-F75A-46B1-8E68-4541C6E9F206}">
    <Anchor>
      <Comment id="{B0863165-2966-46CA-A510-F238495F86B4}"/>
    </Anchor>
    <History>
      <Event time="2022-02-10T01:37:37.33" id="{B5AB3CD8-B54D-4197-B621-EEB24F4182F2}">
        <Attribution userId="S::f216.solicitacao@fatec.sp.gov.br::15592a30-cf95-4c9a-bb6b-1ba4653e3d2d" userName="Diretoria de Servicos Administrativos | Fatec Osasco - Prefeito Hirant Sanazar - 216" userProvider="AD"/>
        <Anchor>
          <Comment id="{B0863165-2966-46CA-A510-F238495F86B4}"/>
        </Anchor>
        <Create/>
      </Event>
      <Event time="2022-02-10T01:37:37.33" id="{A6C07D72-1B37-4CD5-BAD2-67C41E3783BC}">
        <Attribution userId="S::f216.solicitacao@fatec.sp.gov.br::15592a30-cf95-4c9a-bb6b-1ba4653e3d2d" userName="Diretoria de Servicos Administrativos | Fatec Osasco - Prefeito Hirant Sanazar - 216" userProvider="AD"/>
        <Anchor>
          <Comment id="{B0863165-2966-46CA-A510-F238495F86B4}"/>
        </Anchor>
        <Assign userId="S::willian.nogueira@fatec.sp.gov.br::5d3654dc-ae6c-4451-8522-2c7629f1334f" userName="WILLIAN AURELIO NOGUEIRA" userProvider="AD"/>
      </Event>
      <Event time="2022-02-10T01:37:37.33" id="{3FAB95F5-A9E7-4154-A7ED-ED590E94D490}">
        <Attribution userId="S::f216.solicitacao@fatec.sp.gov.br::15592a30-cf95-4c9a-bb6b-1ba4653e3d2d" userName="Diretoria de Servicos Administrativos | Fatec Osasco - Prefeito Hirant Sanazar - 216" userProvider="AD"/>
        <Anchor>
          <Comment id="{B0863165-2966-46CA-A510-F238495F86B4}"/>
        </Anchor>
        <SetTitle title="@WILLIAN AURELIO NOGUEIRA O servidor possui 4 horas aulas em cotia, 18 horas em osasco + 12 haes, não estamos conseguindo atribuir por ultrapassar o limite permitido."/>
      </Event>
    </History>
  </Task>
  <Task id="{375BB7DE-3D01-49B8-A9F4-C00E487978B0}">
    <Anchor>
      <Comment id="{585A7BEF-BA41-4A92-80D9-D973D1A2D8C4}"/>
    </Anchor>
    <History>
      <Event time="2022-02-10T01:37:37.33" id="{B5AB3CD8-B54D-4197-B621-EEB24F4182F2}">
        <Attribution userId="S::f216.solicitacao@fatec.sp.gov.br::15592a30-cf95-4c9a-bb6b-1ba4653e3d2d" userName="Diretoria de Servicos Administrativos | Fatec Osasco - Prefeito Hirant Sanazar - 216" userProvider="AD"/>
        <Anchor>
          <Comment id="{585A7BEF-BA41-4A92-80D9-D973D1A2D8C4}"/>
        </Anchor>
        <Create/>
      </Event>
      <Event time="2022-02-10T01:37:37.33" id="{A6C07D72-1B37-4CD5-BAD2-67C41E3783BC}">
        <Attribution userId="S::f216.solicitacao@fatec.sp.gov.br::15592a30-cf95-4c9a-bb6b-1ba4653e3d2d" userName="Diretoria de Servicos Administrativos | Fatec Osasco - Prefeito Hirant Sanazar - 216" userProvider="AD"/>
        <Anchor>
          <Comment id="{585A7BEF-BA41-4A92-80D9-D973D1A2D8C4}"/>
        </Anchor>
        <Assign userId="S::willian.nogueira@fatec.sp.gov.br::5d3654dc-ae6c-4451-8522-2c7629f1334f" userName="WILLIAN AURELIO NOGUEIRA" userProvider="AD"/>
      </Event>
      <Event time="2022-02-10T01:37:37.33" id="{3FAB95F5-A9E7-4154-A7ED-ED590E94D490}">
        <Attribution userId="S::f216.solicitacao@fatec.sp.gov.br::15592a30-cf95-4c9a-bb6b-1ba4653e3d2d" userName="Diretoria de Servicos Administrativos | Fatec Osasco - Prefeito Hirant Sanazar - 216" userProvider="AD"/>
        <Anchor>
          <Comment id="{585A7BEF-BA41-4A92-80D9-D973D1A2D8C4}"/>
        </Anchor>
        <SetTitle title="@WILLIAN AURELIO NOGUEIRA O servidor possui 4 horas aulas em cotia, 18 horas em osasco + 12 haes, não estamos conseguindo atribuir por ultrapassar o limite permitido."/>
      </Event>
    </History>
  </Task>
</Tasks>
</file>

<file path=xl/documenttasks/documenttask3.xml><?xml version="1.0" encoding="utf-8"?>
<Tasks xmlns="http://schemas.microsoft.com/office/tasks/2019/documenttasks">
  <Task id="{30162195-CF11-4798-832C-33D615CFB779}">
    <Anchor>
      <Comment id="{4C27CDFA-9F0C-4931-A74E-BE7EDF5291EB}"/>
    </Anchor>
    <History>
      <Event time="2022-02-09T15:47:18.39" id="{49F76E23-AF08-4AAD-9DD0-9DA9AB5D46E9}">
        <Attribution userId="S::f216.solicitacao@fatec.sp.gov.br::15592a30-cf95-4c9a-bb6b-1ba4653e3d2d" userName="Diretoria de Servicos Administrativos | Fatec Osasco - Prefeito Hirant Sanazar - 216" userProvider="AD"/>
        <Anchor>
          <Comment id="{4C27CDFA-9F0C-4931-A74E-BE7EDF5291EB}"/>
        </Anchor>
        <Create/>
      </Event>
      <Event time="2022-02-09T15:47:18.39" id="{01209E79-47E5-4961-8695-9C07DE1D6783}">
        <Attribution userId="S::f216.solicitacao@fatec.sp.gov.br::15592a30-cf95-4c9a-bb6b-1ba4653e3d2d" userName="Diretoria de Servicos Administrativos | Fatec Osasco - Prefeito Hirant Sanazar - 216" userProvider="AD"/>
        <Anchor>
          <Comment id="{4C27CDFA-9F0C-4931-A74E-BE7EDF5291EB}"/>
        </Anchor>
        <Assign userId="S::wilson.dfernandes@fatec.sp.gov.br::106d4c09-ab68-41b8-a580-3eaab4529621" userName="WILSON DONIZETI FERNANDES" userProvider="AD"/>
      </Event>
      <Event time="2022-02-09T15:47:18.39" id="{6CA48141-0073-441D-9C1A-EBC181378385}">
        <Attribution userId="S::f216.solicitacao@fatec.sp.gov.br::15592a30-cf95-4c9a-bb6b-1ba4653e3d2d" userName="Diretoria de Servicos Administrativos | Fatec Osasco - Prefeito Hirant Sanazar - 216" userProvider="AD"/>
        <Anchor>
          <Comment id="{4C27CDFA-9F0C-4931-A74E-BE7EDF5291EB}"/>
        </Anchor>
        <SetTitle title="@WILSON DONIZETI FERNANDES AGUARDANDO RETORNO DO E-MAIL ENCAMINHADO, NÃO LOCALIZADO EDITAL EM QUE O INDICADO TENHA SITO APROVADO"/>
      </Event>
    </History>
  </Task>
  <Task id="{48EC07F4-39E4-4210-B101-76C7FDBAAC34}">
    <Anchor>
      <Comment id="{1C39ECA6-0737-435C-8558-825B927B526C}"/>
    </Anchor>
    <History>
      <Event time="2022-02-09T17:16:31.75" id="{11CB88DC-C3E0-40F6-A24C-0D6B3C89C7C0}">
        <Attribution userId="S::f216.solicitacao@fatec.sp.gov.br::15592a30-cf95-4c9a-bb6b-1ba4653e3d2d" userName="Diretoria de Servicos Administrativos | Fatec Osasco - Prefeito Hirant Sanazar - 216" userProvider="AD"/>
        <Anchor>
          <Comment id="{1C39ECA6-0737-435C-8558-825B927B526C}"/>
        </Anchor>
        <Create/>
      </Event>
      <Event time="2022-02-09T17:16:31.75" id="{5D80E407-E5C8-4EF0-95BF-E93531A642BB}">
        <Attribution userId="S::f216.solicitacao@fatec.sp.gov.br::15592a30-cf95-4c9a-bb6b-1ba4653e3d2d" userName="Diretoria de Servicos Administrativos | Fatec Osasco - Prefeito Hirant Sanazar - 216" userProvider="AD"/>
        <Anchor>
          <Comment id="{1C39ECA6-0737-435C-8558-825B927B526C}"/>
        </Anchor>
        <Assign userId="S::wilson.dfernandes@fatec.sp.gov.br::106d4c09-ab68-41b8-a580-3eaab4529621" userName="WILSON DONIZETI FERNANDES" userProvider="AD"/>
      </Event>
      <Event time="2022-02-09T17:16:31.75" id="{CD9B0F2D-9C8D-4431-B479-A25F37B2BB08}">
        <Attribution userId="S::f216.solicitacao@fatec.sp.gov.br::15592a30-cf95-4c9a-bb6b-1ba4653e3d2d" userName="Diretoria de Servicos Administrativos | Fatec Osasco - Prefeito Hirant Sanazar - 216" userProvider="AD"/>
        <Anchor>
          <Comment id="{1C39ECA6-0737-435C-8558-825B927B526C}"/>
        </Anchor>
        <SetTitle title="@WILSON DONIZETI FERNANDES verificar questão insterticio com unidade cotia, e-mail encaminhado."/>
      </Event>
    </History>
  </Task>
</Task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</xdr:row>
          <xdr:rowOff>47625</xdr:rowOff>
        </xdr:from>
        <xdr:to>
          <xdr:col>4</xdr:col>
          <xdr:colOff>171450</xdr:colOff>
          <xdr:row>2</xdr:row>
          <xdr:rowOff>161925</xdr:rowOff>
        </xdr:to>
        <xdr:sp macro="" textlink="">
          <xdr:nvSpPr>
            <xdr:cNvPr id="11266" name="Spinner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216adm" id="{674D00A1-5E49-4581-9211-A5ED6E6AFDA2}" userId="f216adm" providerId="None"/>
  <person displayName="Stefania Santos" id="{29D27F60-6743-4E54-8606-6E5624CACF87}" userId="Stefania Santos" providerId="None"/>
  <person displayName="Ste Felix" id="{2A09C188-43A6-40D4-BBBB-DD369F6B6D7F}" userId="5bbade1ee35fba1a" providerId="Windows Live"/>
  <person displayName="Coordenacao do Curso de  Sistemas Biomedicos | Fatec Osasco - Prefeito Hirant Sanazar - 216" id="{3BA899B4-8F9B-4780-BA53-31DE2A64F15D}" userId="f216.coord_sbm@fatec.sp.gov.br" providerId="PeoplePicker"/>
  <person displayName="WILLIAN AURELIO NOGUEIRA" id="{D71FC90D-8FF7-4744-BC73-7FF8139D84B7}" userId="willian.nogueira@fatec.sp.gov.br" providerId="PeoplePicker"/>
  <person displayName="WILSON DONIZETI FERNANDES" id="{DFE9F520-555F-483E-83EB-2D829DD1736C}" userId="wilson.dfernandes@fatec.sp.gov.br" providerId="PeoplePicker"/>
  <person displayName="DEOCLECIANO REIS MARTINS" id="{8053C73C-749C-4C79-A865-FDC947AC180D}" userId="deocleciano.rmartins@fatec.sp.gov.br" providerId="PeoplePicker"/>
  <person displayName="Coordenacao de Curso Manutencao Industrial | Fatec Osasco - Prefeito Hirant Sanazar - 216" id="{1487AD21-E63A-496C-9548-27E9EA280ABE}" userId="S::f216.coord_mi@fatec.sp.gov.br::d0659934-1de7-42f1-b502-682995d33312" providerId="AD"/>
  <person displayName="Coordenacao do Curso Redes de Computadores | Fatec Osasco - Prefeito Hirant Sanazar - 216" id="{5FCD9E15-C746-4E95-9F3F-7B0CFED55197}" userId="S::f216.coord_rc@fatec.sp.gov.br::7241d9ab-9473-4953-919f-88d3b82db143" providerId="AD"/>
  <person displayName="Coordenacao do Curso de  Sistemas Biomedicos | Fatec Osasco - Prefeito Hirant Sanazar - 216" id="{1BF3B7F0-4504-425F-867D-AAEF7C3ABA30}" userId="S::f216.coord_sbm@fatec.sp.gov.br::881a9666-f3c2-408b-b69e-a0af587a3d31" providerId="AD"/>
  <person displayName="FABIO BRUSSOLO DE OLIVEIRA" id="{CAF49E4D-D75B-40BE-B831-61098E1A4B78}" userId="S::fabio.brussolo@fatec.sp.gov.br::1298a2c9-9a2e-444b-98d3-638d40d59f2c" providerId="AD"/>
  <person displayName="PRISCILA PRAXEDES GARCIA BRANCO" id="{43B03E10-A9A4-427F-B57F-31E12EA34BD0}" userId="S::priscila.branco@fatec.sp.gov.br::b22f59a0-6de4-4d60-99c0-e05b6b146a72" providerId="AD"/>
  <person displayName="Diretoria de Servicos Administrativos | Fatec Osasco - Prefeito Hirant Sanazar - 216" id="{98E7506D-6CC5-4346-BED5-323D3F2448FF}" userId="S::f216.solicitacao@fatec.sp.gov.br::15592a30-cf95-4c9a-bb6b-1ba4653e3d2d" providerId="AD"/>
  <person displayName="FRANCISCO FELINTO DA SILVA JUNIOR" id="{2340F008-95C1-4224-921B-30EAB92ECC20}" userId="S::francisco.felinto@fatec.sp.gov.br::b46c6d45-82bb-4962-a8ad-503456d6cd14" providerId="AD"/>
  <person displayName="DEOCLECIANO REIS MARTINS" id="{135D0F68-E324-41DE-B398-C19E1326A3DC}" userId="S::deocleciano.rmartins@fatec.sp.gov.br::c9981916-7e1a-41c4-97ef-638b0a8c6280" providerId="AD"/>
  <person displayName="Diretoria de Servicos Administrativos Fatec Osasco - Prefeito Hirant Sanazar - 216" id="{A094A3F7-2406-496B-9CDA-469C0BA4ADF9}" userId="Diretoria de Servicos Administrativos Fatec Osasco - Prefeito Hirant Sanazar - 216" providerId="None"/>
  <person displayName="Diretoria de Servicos Administrativos | Fatec Osasco - Prefeito Hirant Sanazar - 216" id="{3579BA31-AB19-4C2B-BBEB-C62F548AC29D}" userId="Diretoria de Servicos Administrativos | Fatec Osasco - Prefeito Hirant Sanazar - 216" providerId="None"/>
</personList>
</file>

<file path=xl/tables/table1.xml><?xml version="1.0" encoding="utf-8"?>
<table xmlns="http://schemas.openxmlformats.org/spreadsheetml/2006/main" id="2" name="Tabela2" displayName="Tabela2" ref="A5:S148" totalsRowShown="0" headerRowDxfId="313" dataDxfId="312">
  <autoFilter ref="A5:S148"/>
  <sortState ref="A6:S148">
    <sortCondition ref="E5:E148"/>
  </sortState>
  <tableColumns count="19">
    <tableColumn id="1" name="MATRÍCULA" dataDxfId="311"/>
    <tableColumn id="2" name="ADMISSÃO" dataDxfId="310"/>
    <tableColumn id="3" name="OP" dataDxfId="309"/>
    <tableColumn id="4" name="SEDE" dataDxfId="308"/>
    <tableColumn id="5" name="NOME" dataDxfId="307"/>
    <tableColumn id="6" name="FUNÇÃO" dataDxfId="306"/>
    <tableColumn id="7" name="CONTRATO" dataDxfId="305"/>
    <tableColumn id="8" name="HORA AULA" dataDxfId="304"/>
    <tableColumn id="9" name="HORA ATIVIDADE" dataDxfId="303"/>
    <tableColumn id="10" name="HAEO" dataDxfId="302"/>
    <tableColumn id="11" name="HORAS AFASTAMENTO" dataDxfId="301"/>
    <tableColumn id="12" name="AUSÊNCIA PARCIAL" dataDxfId="300"/>
    <tableColumn id="13" name="AUSÊNCIA TOTAL" dataDxfId="299"/>
    <tableColumn id="14" name="SEGUNDA" dataDxfId="298">
      <calculatedColumnFormula>IFERROR(MATCH($E6,Tabela3[Segunda],0),"")</calculatedColumnFormula>
    </tableColumn>
    <tableColumn id="15" name="TERÇA" dataDxfId="297">
      <calculatedColumnFormula>IFERROR(MATCH($E6,Tabela3[Terça],0),"")</calculatedColumnFormula>
    </tableColumn>
    <tableColumn id="16" name="QUARTA" dataDxfId="296"/>
    <tableColumn id="17" name="QUINTA" dataDxfId="295"/>
    <tableColumn id="18" name="SEXTA" dataDxfId="294"/>
    <tableColumn id="19" name="SÁBADO" dataDxfId="29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B2:I3" insertRow="1" totalsRowShown="0">
  <autoFilter ref="B2:I3"/>
  <tableColumns count="8">
    <tableColumn id="1" name="1º semestre"/>
    <tableColumn id="2" name="2º semestre"/>
    <tableColumn id="3" name="3º semestre"/>
    <tableColumn id="4" name="4º semestre"/>
    <tableColumn id="5" name="5º semestre"/>
    <tableColumn id="6" name="6º semestre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20" name="Tabela91121" displayName="Tabela91121" ref="B6:I16" totalsRowShown="0" dataDxfId="292">
  <autoFilter ref="B6:I16"/>
  <sortState ref="B7:I16">
    <sortCondition ref="G6:G16"/>
  </sortState>
  <tableColumns count="8">
    <tableColumn id="1" name="1º semestre" dataDxfId="291"/>
    <tableColumn id="2" name="2º semestre" dataDxfId="290"/>
    <tableColumn id="3" name="3º semestre" dataDxfId="289"/>
    <tableColumn id="4" name="4º semestre" dataDxfId="288"/>
    <tableColumn id="5" name="5º semestre" dataDxfId="287"/>
    <tableColumn id="6" name="6º semestre" dataDxfId="286"/>
    <tableColumn id="7" name="7º semestre" dataDxfId="285"/>
    <tableColumn id="8" name="8º semestre" dataDxfId="284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id="21" name="Tabela9111222" displayName="Tabela9111222" ref="B19:I29" totalsRowShown="0" dataDxfId="283">
  <autoFilter ref="B19:I29"/>
  <tableColumns count="8">
    <tableColumn id="1" name="1º semestre" dataDxfId="282"/>
    <tableColumn id="2" name="2º semestre" dataDxfId="281"/>
    <tableColumn id="3" name="3º semestre" dataDxfId="280"/>
    <tableColumn id="4" name="4º semestre" dataDxfId="279"/>
    <tableColumn id="5" name="5º semestre" dataDxfId="278"/>
    <tableColumn id="6" name="6º semestre" dataDxfId="277"/>
    <tableColumn id="7" name="7º semestre" dataDxfId="276"/>
    <tableColumn id="8" name="8º semestre" dataDxfId="275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B2:I11" totalsRowShown="0">
  <autoFilter ref="B2:I11"/>
  <sortState ref="B3:I11">
    <sortCondition ref="G2:G11"/>
  </sortState>
  <tableColumns count="8">
    <tableColumn id="1" name="1º semestre" dataDxfId="274"/>
    <tableColumn id="2" name="2º semestre" dataDxfId="273"/>
    <tableColumn id="3" name="3º semestre" dataDxfId="272"/>
    <tableColumn id="4" name="4º semestre" dataDxfId="271"/>
    <tableColumn id="5" name="5º semestre" dataDxfId="270"/>
    <tableColumn id="6" name="6º semestre" dataDxfId="269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6.xml><?xml version="1.0" encoding="utf-8"?>
<table xmlns="http://schemas.openxmlformats.org/spreadsheetml/2006/main" id="18" name="Tabela91119" displayName="Tabela91119" ref="B14:I15" insertRow="1" totalsRowShown="0">
  <autoFilter ref="B14:I15"/>
  <tableColumns count="8">
    <tableColumn id="1" name="1º semestre"/>
    <tableColumn id="2" name="2º semestre"/>
    <tableColumn id="3" name="3º semestre"/>
    <tableColumn id="4" name="4º semestre"/>
    <tableColumn id="5" name="5º semestre"/>
    <tableColumn id="6" name="6º semestre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id="19" name="Tabela9111220" displayName="Tabela9111220" ref="B18:I19" insertRow="1" totalsRowShown="0">
  <autoFilter ref="B18:I19"/>
  <tableColumns count="8">
    <tableColumn id="1" name="1º semestre"/>
    <tableColumn id="2" name="2º semestre"/>
    <tableColumn id="3" name="3º semestre"/>
    <tableColumn id="4" name="4º semestre"/>
    <tableColumn id="5" name="5º semestre"/>
    <tableColumn id="6" name="6º semestre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8.xml><?xml version="1.0" encoding="utf-8"?>
<table xmlns="http://schemas.openxmlformats.org/spreadsheetml/2006/main" id="6" name="Tabela6" displayName="Tabela6" ref="B2:I9" totalsRowShown="0">
  <autoFilter ref="B2:I9"/>
  <sortState ref="B3:I9">
    <sortCondition ref="G2:G9"/>
  </sortState>
  <tableColumns count="8">
    <tableColumn id="1" name="1º semestre" dataDxfId="268"/>
    <tableColumn id="2" name="2º semestre" dataDxfId="267"/>
    <tableColumn id="3" name="3º semestre" dataDxfId="266"/>
    <tableColumn id="4" name="4º semestre" dataDxfId="265"/>
    <tableColumn id="5" name="5º semestre" dataDxfId="264"/>
    <tableColumn id="6" name="6º semestre" dataDxfId="263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id="16" name="Tabela91117" displayName="Tabela91117" ref="B11:I12" insertRow="1" totalsRowShown="0">
  <autoFilter ref="B11:I12"/>
  <tableColumns count="8">
    <tableColumn id="1" name="1º semestre"/>
    <tableColumn id="2" name="2º semestre"/>
    <tableColumn id="3" name="3º semestre"/>
    <tableColumn id="4" name="4º semestre"/>
    <tableColumn id="5" name="5º semestre"/>
    <tableColumn id="6" name="6º semestre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id="17" name="Tabela9111218" displayName="Tabela9111218" ref="B15:I22" totalsRowShown="0" dataDxfId="262">
  <autoFilter ref="B15:I22"/>
  <sortState ref="B16:I24">
    <sortCondition ref="G15:G24"/>
  </sortState>
  <tableColumns count="8">
    <tableColumn id="1" name="1º semestre" dataDxfId="261"/>
    <tableColumn id="2" name="2º semestre" dataDxfId="260"/>
    <tableColumn id="3" name="3º semestre" dataDxfId="259"/>
    <tableColumn id="4" name="4º semestre" dataDxfId="258"/>
    <tableColumn id="5" name="5º semestre" dataDxfId="257"/>
    <tableColumn id="6" name="6º semestre" dataDxfId="256"/>
    <tableColumn id="7" name="7º semestre" dataDxfId="255"/>
    <tableColumn id="8" name="8º semestre" dataDxfId="254"/>
  </tableColumns>
  <tableStyleInfo name="TableStyleLight3" showFirstColumn="0" showLastColumn="0" showRowStripes="1" showColumnStripes="0"/>
</table>
</file>

<file path=xl/tables/table11.xml><?xml version="1.0" encoding="utf-8"?>
<table xmlns="http://schemas.openxmlformats.org/spreadsheetml/2006/main" id="7" name="Tabela7" displayName="Tabela7" ref="B2:I10" totalsRowShown="0" dataDxfId="253">
  <autoFilter ref="B2:I10"/>
  <sortState ref="B3:I11">
    <sortCondition ref="B2:B11"/>
  </sortState>
  <tableColumns count="8">
    <tableColumn id="1" name="1º semestre" dataDxfId="252"/>
    <tableColumn id="2" name="2º semestre" dataDxfId="251"/>
    <tableColumn id="3" name="3º semestre" dataDxfId="250"/>
    <tableColumn id="4" name="4º semestre" dataDxfId="249"/>
    <tableColumn id="5" name="5º semestre" dataDxfId="248"/>
    <tableColumn id="6" name="6º semestre" dataDxfId="247"/>
    <tableColumn id="7" name="7º semestre" dataDxfId="246"/>
    <tableColumn id="8" name="8º semestre" dataDxfId="245"/>
  </tableColumns>
  <tableStyleInfo name="TableStyleLight3" showFirstColumn="0" showLastColumn="0" showRowStripes="1" showColumnStripes="0"/>
</table>
</file>

<file path=xl/tables/table12.xml><?xml version="1.0" encoding="utf-8"?>
<table xmlns="http://schemas.openxmlformats.org/spreadsheetml/2006/main" id="14" name="Tabela91115" displayName="Tabela91115" ref="B13:I14" insertRow="1" totalsRowShown="0">
  <autoFilter ref="B13:I14"/>
  <tableColumns count="8">
    <tableColumn id="1" name="1º semestre"/>
    <tableColumn id="2" name="2º semestre"/>
    <tableColumn id="3" name="3º semestre"/>
    <tableColumn id="4" name="4º semestre"/>
    <tableColumn id="5" name="5º semestre"/>
    <tableColumn id="6" name="6º semestre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13.xml><?xml version="1.0" encoding="utf-8"?>
<table xmlns="http://schemas.openxmlformats.org/spreadsheetml/2006/main" id="15" name="Tabela9111216" displayName="Tabela9111216" ref="B17:I25" totalsRowShown="0" dataDxfId="244">
  <autoFilter ref="B17:I25"/>
  <tableColumns count="8">
    <tableColumn id="1" name="1º semestre" dataDxfId="243"/>
    <tableColumn id="2" name="2º semestre" dataDxfId="242"/>
    <tableColumn id="3" name="3º semestre" dataDxfId="241"/>
    <tableColumn id="4" name="4º semestre" dataDxfId="240"/>
    <tableColumn id="5" name="5º semestre" dataDxfId="239"/>
    <tableColumn id="6" name="6º semestre" dataDxfId="238"/>
    <tableColumn id="7" name="7º semestre" dataDxfId="237"/>
    <tableColumn id="8" name="8º semestre" dataDxfId="236"/>
  </tableColumns>
  <tableStyleInfo name="TableStyleLight3" showFirstColumn="0" showLastColumn="0" showRowStripes="1" showColumnStripes="0"/>
</table>
</file>

<file path=xl/tables/table14.xml><?xml version="1.0" encoding="utf-8"?>
<table xmlns="http://schemas.openxmlformats.org/spreadsheetml/2006/main" id="8" name="Tabela8" displayName="Tabela8" ref="B2:I3" insertRow="1" totalsRowShown="0">
  <autoFilter ref="B2:I3"/>
  <tableColumns count="8">
    <tableColumn id="1" name="1º semestre"/>
    <tableColumn id="2" name="2º semestre"/>
    <tableColumn id="3" name="3º semestre"/>
    <tableColumn id="4" name="4º semestre"/>
    <tableColumn id="5" name="5º semestre"/>
    <tableColumn id="6" name="6º semestre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15.xml><?xml version="1.0" encoding="utf-8"?>
<table xmlns="http://schemas.openxmlformats.org/spreadsheetml/2006/main" id="12" name="Tabela91113" displayName="Tabela91113" ref="B6:I16" totalsRowShown="0">
  <autoFilter ref="B6:I16"/>
  <sortState ref="B7:I16">
    <sortCondition ref="B6:B15"/>
  </sortState>
  <tableColumns count="8">
    <tableColumn id="1" name="1º semestre" dataDxfId="235"/>
    <tableColumn id="2" name="2º semestre" dataDxfId="234"/>
    <tableColumn id="3" name="3º semestre" dataDxfId="233"/>
    <tableColumn id="4" name="4º semestre" dataDxfId="232"/>
    <tableColumn id="5" name="5º semestre" dataDxfId="231"/>
    <tableColumn id="6" name="6º semestre" dataDxfId="230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id="13" name="Tabela9111214" displayName="Tabela9111214" ref="B19:I29" totalsRowShown="0" dataDxfId="229">
  <autoFilter ref="B19:I29"/>
  <sortState ref="B20:I29">
    <sortCondition ref="G18:G27"/>
  </sortState>
  <tableColumns count="8">
    <tableColumn id="1" name="1º semestre" dataDxfId="228"/>
    <tableColumn id="2" name="2º semestre" dataDxfId="227"/>
    <tableColumn id="3" name="3º semestre" dataDxfId="226"/>
    <tableColumn id="4" name="4º semestre" dataDxfId="225"/>
    <tableColumn id="5" name="5º semestre" dataDxfId="224"/>
    <tableColumn id="6" name="6º semestre" dataDxfId="223"/>
    <tableColumn id="7" name="7º semestre" dataDxfId="222"/>
    <tableColumn id="8" name="8º semestre" dataDxfId="221"/>
  </tableColumns>
  <tableStyleInfo name="TableStyleLight3" showFirstColumn="0" showLastColumn="0" showRowStripes="1" showColumnStripes="0"/>
</table>
</file>

<file path=xl/tables/table17.xml><?xml version="1.0" encoding="utf-8"?>
<table xmlns="http://schemas.openxmlformats.org/spreadsheetml/2006/main" id="9" name="Tabela9" displayName="Tabela9" ref="B2:I3" insertRow="1" totalsRowShown="0">
  <autoFilter ref="B2:I3"/>
  <tableColumns count="8">
    <tableColumn id="1" name="1º semestre"/>
    <tableColumn id="2" name="2º semestre"/>
    <tableColumn id="3" name="3º semestre"/>
    <tableColumn id="4" name="4º semestre"/>
    <tableColumn id="5" name="5º semestre"/>
    <tableColumn id="6" name="6º semestre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18.xml><?xml version="1.0" encoding="utf-8"?>
<table xmlns="http://schemas.openxmlformats.org/spreadsheetml/2006/main" id="10" name="Tabela911" displayName="Tabela911" ref="B6:I7" insertRow="1" totalsRowShown="0">
  <autoFilter ref="B6:I7"/>
  <tableColumns count="8">
    <tableColumn id="1" name="1º semestre"/>
    <tableColumn id="2" name="2º semestre"/>
    <tableColumn id="3" name="3º semestre"/>
    <tableColumn id="4" name="4º semestre"/>
    <tableColumn id="5" name="5º semestre"/>
    <tableColumn id="6" name="6º semestre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19.xml><?xml version="1.0" encoding="utf-8"?>
<table xmlns="http://schemas.openxmlformats.org/spreadsheetml/2006/main" id="11" name="Tabela91112" displayName="Tabela91112" ref="B10:I17" totalsRowShown="0">
  <autoFilter ref="B10:I17"/>
  <sortState ref="B11:I17">
    <sortCondition ref="F10:F17"/>
  </sortState>
  <tableColumns count="8">
    <tableColumn id="1" name="1º semestre" dataDxfId="220"/>
    <tableColumn id="2" name="2º semestre" dataDxfId="219"/>
    <tableColumn id="3" name="3º semestre" dataDxfId="218"/>
    <tableColumn id="4" name="4º semestre" dataDxfId="217"/>
    <tableColumn id="5" name="5º semestre" dataDxfId="216"/>
    <tableColumn id="6" name="6º semestre" dataDxfId="215"/>
    <tableColumn id="7" name="7º semestre"/>
    <tableColumn id="8" name="8º semestre"/>
  </tableColumns>
  <tableStyleInfo name="TableStyleLight3" showFirstColumn="0" showLastColumn="0" showRowStripes="1" showColumnStripes="0"/>
</table>
</file>

<file path=xl/tables/table20.xml><?xml version="1.0" encoding="utf-8"?>
<table xmlns="http://schemas.openxmlformats.org/spreadsheetml/2006/main" id="3" name="Tabela3" displayName="Tabela3" ref="I3:N314" totalsRowShown="0" headerRowDxfId="214" dataDxfId="213">
  <autoFilter ref="I3:N314"/>
  <sortState ref="I4:N314">
    <sortCondition ref="N3:N314"/>
  </sortState>
  <tableColumns count="6">
    <tableColumn id="1" name="Segunda" dataDxfId="212" totalsRowDxfId="211">
      <calculatedColumnFormula>#REF!</calculatedColumnFormula>
    </tableColumn>
    <tableColumn id="2" name="Terça" dataDxfId="210" totalsRowDxfId="209">
      <calculatedColumnFormula>#REF!</calculatedColumnFormula>
    </tableColumn>
    <tableColumn id="3" name="Quarta" dataDxfId="208" totalsRowDxfId="207">
      <calculatedColumnFormula>#REF!</calculatedColumnFormula>
    </tableColumn>
    <tableColumn id="4" name="Quinta" dataDxfId="206" totalsRowDxfId="205">
      <calculatedColumnFormula>#REF!</calculatedColumnFormula>
    </tableColumn>
    <tableColumn id="5" name="Sexta" dataDxfId="204" totalsRowDxfId="203">
      <calculatedColumnFormula>#REF!</calculatedColumnFormula>
    </tableColumn>
    <tableColumn id="6" name="Sábado" dataDxfId="202" totalsRowDxfId="201">
      <calculatedColumnFormula>#REF!</calculatedColumnFormula>
    </tableColumn>
  </tableColumns>
  <tableStyleInfo name="TableStyleLight4" showFirstColumn="0" showLastColumn="0" showRowStripes="1" showColumnStripes="0"/>
</table>
</file>

<file path=xl/tables/table21.xml><?xml version="1.0" encoding="utf-8"?>
<table xmlns="http://schemas.openxmlformats.org/spreadsheetml/2006/main" id="26" name="Tabela227" displayName="Tabela227" ref="A1:GQ115" totalsRowShown="0" headerRowDxfId="200" dataDxfId="199">
  <autoFilter ref="A1:GQ115"/>
  <sortState ref="A2:GQ115">
    <sortCondition ref="E1:E115"/>
  </sortState>
  <tableColumns count="199">
    <tableColumn id="1" name="MATRÍCULA" dataDxfId="198"/>
    <tableColumn id="2" name="ADMISSÃO" dataDxfId="197"/>
    <tableColumn id="3" name="OP" dataDxfId="196"/>
    <tableColumn id="4" name="SEDE" dataDxfId="195"/>
    <tableColumn id="5" name="NOME" dataDxfId="194"/>
    <tableColumn id="6" name="FUNÇÃO" dataDxfId="193"/>
    <tableColumn id="7" name="CONTRATO" dataDxfId="192"/>
    <tableColumn id="8" name="HORA AULA" dataDxfId="191"/>
    <tableColumn id="9" name="HORA ATIVIDADE" dataDxfId="190"/>
    <tableColumn id="10" name="HAEO" dataDxfId="189"/>
    <tableColumn id="11" name="HORAS AFASTAMENTO" dataDxfId="188"/>
    <tableColumn id="12" name="AUSÊNCIA PARCIAL" dataDxfId="187"/>
    <tableColumn id="13" name="AUSÊNCIA TOTAL" dataDxfId="186"/>
    <tableColumn id="137" name="SEG noite (7)" dataDxfId="185">
      <calculatedColumnFormula>IFERROR(VLOOKUP(Tabela227[[#This Row],[NOME]],'NOITE (N) (7)'!$B$3:$C$176,2,FALSE),"")</calculatedColumnFormula>
    </tableColumn>
    <tableColumn id="136" name="SEG noite (6)" dataDxfId="184">
      <calculatedColumnFormula>IFERROR(VLOOKUP(Tabela227[[#This Row],[NOME]],'NOITE (N) (6)'!$B$3:$C$176,2,FALSE),"")</calculatedColumnFormula>
    </tableColumn>
    <tableColumn id="135" name="SEG noite (5)" dataDxfId="183">
      <calculatedColumnFormula>IFERROR(VLOOKUP(Tabela227[[#This Row],[NOME]],'NOITE (N) (5)'!$B$3:$C$176,2,FALSE),"")</calculatedColumnFormula>
    </tableColumn>
    <tableColumn id="134" name="SEG noite (4)" dataDxfId="182">
      <calculatedColumnFormula>IFERROR(VLOOKUP(Tabela227[[#This Row],[NOME]],'NOITE (N) (4)'!$B$3:$C$176,2,FALSE),"")</calculatedColumnFormula>
    </tableColumn>
    <tableColumn id="36" name="SEG noite (3)" dataDxfId="181"/>
    <tableColumn id="35" name="SEG noite (2)" dataDxfId="180"/>
    <tableColumn id="14" name="SEG noite (1)" dataDxfId="179">
      <calculatedColumnFormula>IFERROR(MATCH($E2,Tabela3[Segunda],0),"")</calculatedColumnFormula>
    </tableColumn>
    <tableColumn id="146" name="TER noite (7)" dataDxfId="178">
      <calculatedColumnFormula>IFERROR(VLOOKUP(Tabela227[[#This Row],[NOME]],'NOITE (N) (7)'!$D$3:$E$176,2,FALSE),"")</calculatedColumnFormula>
    </tableColumn>
    <tableColumn id="140" name="TER noite (6)" dataDxfId="177">
      <calculatedColumnFormula>IFERROR(VLOOKUP(Tabela227[[#This Row],[NOME]],'NOITE (N) (6)'!$D$3:$E$176,2,FALSE),"")</calculatedColumnFormula>
    </tableColumn>
    <tableColumn id="139" name="TER noite (5)" dataDxfId="176">
      <calculatedColumnFormula>IFERROR(VLOOKUP(Tabela227[[#This Row],[NOME]],'NOITE (N) (5)'!$D$3:$E$176,2,FALSE),"")</calculatedColumnFormula>
    </tableColumn>
    <tableColumn id="138" name="TER noite (4)" dataDxfId="175">
      <calculatedColumnFormula>IFERROR(VLOOKUP(Tabela227[[#This Row],[NOME]],'NOITE (N) (4)'!$D$3:$E$176,2,FALSE),"")</calculatedColumnFormula>
    </tableColumn>
    <tableColumn id="38" name="TER noite (3)" dataDxfId="174"/>
    <tableColumn id="37" name="TER noite (2)" dataDxfId="173"/>
    <tableColumn id="15" name="TER noite (1)" dataDxfId="172">
      <calculatedColumnFormula>IFERROR(MATCH($E2,Tabela3[Terça],0),"")</calculatedColumnFormula>
    </tableColumn>
    <tableColumn id="145" name="QUA noite (7)" dataDxfId="171">
      <calculatedColumnFormula>IFERROR(VLOOKUP(Tabela227[[#This Row],[NOME]],'NOITE (N) (7)'!$F$3:$G$176,2,FALSE),"")</calculatedColumnFormula>
    </tableColumn>
    <tableColumn id="144" name="QUA noite (6)" dataDxfId="170">
      <calculatedColumnFormula>IFERROR(VLOOKUP(Tabela227[[#This Row],[NOME]],'NOITE (N) (6)'!$F$3:$G$176,2,FALSE),"")</calculatedColumnFormula>
    </tableColumn>
    <tableColumn id="143" name="QUA noite (5)" dataDxfId="169">
      <calculatedColumnFormula>IFERROR(VLOOKUP(Tabela227[[#This Row],[NOME]],'NOITE (N) (5)'!$F$3:$G$176,2,FALSE),"")</calculatedColumnFormula>
    </tableColumn>
    <tableColumn id="142" name="QUA noite (4)" dataDxfId="168">
      <calculatedColumnFormula>IFERROR(VLOOKUP(Tabela227[[#This Row],[NOME]],'NOITE (N) (4)'!$F$3:$G$176,2,FALSE),"")</calculatedColumnFormula>
    </tableColumn>
    <tableColumn id="39" name="QUA noite (3)" dataDxfId="167"/>
    <tableColumn id="103" name="QUA noite (2)" dataDxfId="166"/>
    <tableColumn id="16" name="QUA noite (1)" dataDxfId="165"/>
    <tableColumn id="150" name="QUI noite (7)" dataDxfId="164">
      <calculatedColumnFormula>IFERROR(VLOOKUP(Tabela227[[#This Row],[NOME]],'NOITE (N) (7)'!$H$3:$I$176,2,FALSE),"")</calculatedColumnFormula>
    </tableColumn>
    <tableColumn id="149" name="QUI noite (6)" dataDxfId="163">
      <calculatedColumnFormula>IFERROR(VLOOKUP(Tabela227[[#This Row],[NOME]],'NOITE (N) (6)'!$H$3:$I$176,2,FALSE),"")</calculatedColumnFormula>
    </tableColumn>
    <tableColumn id="148" name="QUI noite (5)" dataDxfId="162">
      <calculatedColumnFormula>IFERROR(VLOOKUP(Tabela227[[#This Row],[NOME]],'NOITE (N) (5)'!$H$3:$I$176,2,FALSE),"")</calculatedColumnFormula>
    </tableColumn>
    <tableColumn id="147" name="QUI noite (4)" dataDxfId="161">
      <calculatedColumnFormula>IFERROR(VLOOKUP(Tabela227[[#This Row],[NOME]],'NOITE (N) (4)'!$H$3:$I$176,2,FALSE),"")</calculatedColumnFormula>
    </tableColumn>
    <tableColumn id="104" name="QUI noite (3)" dataDxfId="160"/>
    <tableColumn id="105" name="QUI noite (2)" dataDxfId="159"/>
    <tableColumn id="17" name="QUI noite (1)" dataDxfId="158"/>
    <tableColumn id="154" name="SEX noite (7)" dataDxfId="157">
      <calculatedColumnFormula>IFERROR(VLOOKUP(Tabela227[[#This Row],[NOME]],'NOITE (N) (7)'!$J$3:$K$176,2,FALSE),"")</calculatedColumnFormula>
    </tableColumn>
    <tableColumn id="153" name="SEX noite (6)" dataDxfId="156">
      <calculatedColumnFormula>IFERROR(VLOOKUP(Tabela227[[#This Row],[NOME]],'NOITE (N) (6)'!$J$3:$K$176,2,FALSE),"")</calculatedColumnFormula>
    </tableColumn>
    <tableColumn id="152" name="SEX noite (5)" dataDxfId="155">
      <calculatedColumnFormula>IFERROR(VLOOKUP(Tabela227[[#This Row],[NOME]],'NOITE (N) (5)'!$J$3:$K$176,2,FALSE),"")</calculatedColumnFormula>
    </tableColumn>
    <tableColumn id="151" name="SEX noite (4)" dataDxfId="154">
      <calculatedColumnFormula>IFERROR(VLOOKUP(Tabela227[[#This Row],[NOME]],'NOITE (N) (4)'!$J$3:$K$176,2,FALSE),"")</calculatedColumnFormula>
    </tableColumn>
    <tableColumn id="106" name="SEX noite (3)" dataDxfId="153"/>
    <tableColumn id="107" name="SEX noite (2)" dataDxfId="152"/>
    <tableColumn id="18" name="SEX noite (1)" dataDxfId="151"/>
    <tableColumn id="158" name="SÁB noite (7)" dataDxfId="150"/>
    <tableColumn id="157" name="SÁB noite (6)" dataDxfId="149"/>
    <tableColumn id="156" name="SÁB noite (5)" dataDxfId="148"/>
    <tableColumn id="155" name="SÁB noite (4)" dataDxfId="147"/>
    <tableColumn id="108" name="SÁB noite (3)" dataDxfId="146"/>
    <tableColumn id="109" name="SÁB noite (2)" dataDxfId="145"/>
    <tableColumn id="19" name="SÁB noite (1)" dataDxfId="144"/>
    <tableColumn id="161" name="SEG tarde (6)" dataDxfId="143">
      <calculatedColumnFormula>IFERROR(VLOOKUP(Tabela227[[#This Row],[NOME]],'TARDE (N) (6)'!$B$2:$C$73,2,FALSE),"")</calculatedColumnFormula>
    </tableColumn>
    <tableColumn id="160" name="SEG tarde (5)" dataDxfId="142">
      <calculatedColumnFormula>IFERROR(VLOOKUP(Tabela227[[#This Row],[NOME]],'TARDE (N) (5)'!$B$2:$C$73,2,FALSE),"")</calculatedColumnFormula>
    </tableColumn>
    <tableColumn id="159" name="SEG tarde (4)" dataDxfId="141">
      <calculatedColumnFormula>IFERROR(VLOOKUP(Tabela227[[#This Row],[NOME]],'TARDE (N) (4)'!$B$2:$C$73,2,FALSE),"")</calculatedColumnFormula>
    </tableColumn>
    <tableColumn id="110" name="SEG tarde (3)" dataDxfId="140"/>
    <tableColumn id="111" name="SEG tarde (2)" dataDxfId="139"/>
    <tableColumn id="20" name="SEG tarde (1)" dataDxfId="138">
      <calculatedColumnFormula>IFERROR(VLOOKUP(Tabela227[[#This Row],[NOME]],'TARDE (N)'!B$1:C$92,2,FALSE),"")</calculatedColumnFormula>
    </tableColumn>
    <tableColumn id="163" name="TER tarde (6)" dataDxfId="137">
      <calculatedColumnFormula>IFERROR(VLOOKUP(Tabela227[[#This Row],[NOME]],'TARDE (N) (6)'!$D$2:$E$73,2,FALSE),"")</calculatedColumnFormula>
    </tableColumn>
    <tableColumn id="162" name="TER tarde (5)" dataDxfId="136">
      <calculatedColumnFormula>IFERROR(VLOOKUP(Tabela227[[#This Row],[NOME]],'TARDE (N) (5)'!$D$2:$E$73,2,FALSE),"")</calculatedColumnFormula>
    </tableColumn>
    <tableColumn id="141" name="TER tarde (4)" dataDxfId="135">
      <calculatedColumnFormula>IFERROR(VLOOKUP(Tabela227[[#This Row],[NOME]],'TARDE (N) (4)'!$D$2:$E$73,2,FALSE),"")</calculatedColumnFormula>
    </tableColumn>
    <tableColumn id="112" name="TER tarde (3)" dataDxfId="134"/>
    <tableColumn id="113" name="TER tarde (2)" dataDxfId="133"/>
    <tableColumn id="21" name="TER tarde (1)" dataDxfId="132">
      <calculatedColumnFormula>IFERROR(VLOOKUP(Tabela227[[#This Row],[NOME]],'TARDE (N)'!D$1:E$92,2,FALSE),"")</calculatedColumnFormula>
    </tableColumn>
    <tableColumn id="166" name="QUA tarde (6)" dataDxfId="131"/>
    <tableColumn id="165" name="QUA tarde (5)" dataDxfId="130"/>
    <tableColumn id="164" name="QUA tarde (4)" dataDxfId="129"/>
    <tableColumn id="114" name="QUA tarde (3)" dataDxfId="128"/>
    <tableColumn id="115" name="QUA tarde (2)" dataDxfId="127"/>
    <tableColumn id="22" name="QUA tarde (1)" dataDxfId="126">
      <calculatedColumnFormula>IFERROR(VLOOKUP(Tabela227[[#This Row],[NOME]],'TARDE (N)'!F$1:G$92,2,FALSE),"")</calculatedColumnFormula>
    </tableColumn>
    <tableColumn id="169" name="QUI tarde (6)" dataDxfId="125"/>
    <tableColumn id="168" name="QUI tarde (5)" dataDxfId="124"/>
    <tableColumn id="167" name="QUI tarde (4)" dataDxfId="123"/>
    <tableColumn id="116" name="QUI tarde (3)" dataDxfId="122"/>
    <tableColumn id="117" name="QUI tarde (2)" dataDxfId="121"/>
    <tableColumn id="23" name="QUI tarde (1)" dataDxfId="120">
      <calculatedColumnFormula>IFERROR(VLOOKUP(Tabela227[[#This Row],[NOME]],'TARDE (N)'!H$1:I$92,2,FALSE),"")</calculatedColumnFormula>
    </tableColumn>
    <tableColumn id="172" name="SEX tarde (6)" dataDxfId="119"/>
    <tableColumn id="171" name="SEX tarde (5)" dataDxfId="118"/>
    <tableColumn id="170" name="SEX tarde (4)" dataDxfId="117"/>
    <tableColumn id="118" name="SEX tarde (3)" dataDxfId="116"/>
    <tableColumn id="119" name="SEX tarde (2)" dataDxfId="115"/>
    <tableColumn id="24" name="SEX tarde (1)" dataDxfId="114">
      <calculatedColumnFormula>IFERROR(VLOOKUP(Tabela227[[#This Row],[NOME]],'TARDE (N)'!J$1:K$92,2,FALSE),"")</calculatedColumnFormula>
    </tableColumn>
    <tableColumn id="175" name="SÁB tarde (6)" dataDxfId="113"/>
    <tableColumn id="174" name="SÁB tarde (5)" dataDxfId="112"/>
    <tableColumn id="173" name="SÁB tarde (4)" dataDxfId="111"/>
    <tableColumn id="120" name="SÁB tarde (3)" dataDxfId="110"/>
    <tableColumn id="121" name="SÁB tarde (2)" dataDxfId="109"/>
    <tableColumn id="25" name="SÁB tarde (1)" dataDxfId="108"/>
    <tableColumn id="188" name="SEG manhã (7)" dataDxfId="107"/>
    <tableColumn id="179" name="SEG manhã (6)" dataDxfId="106"/>
    <tableColumn id="178" name="SEG manhã (5)" dataDxfId="105"/>
    <tableColumn id="177" name="SEG manhã (4)" dataDxfId="104"/>
    <tableColumn id="122" name="SEG manhã (3)" dataDxfId="103"/>
    <tableColumn id="123" name="SEG manhã (2)" dataDxfId="102"/>
    <tableColumn id="26" name="SEG manhã (1)" dataDxfId="101"/>
    <tableColumn id="187" name="TER manhã (7)" dataDxfId="100"/>
    <tableColumn id="182" name="TER manhã (6)" dataDxfId="99"/>
    <tableColumn id="181" name="TER manhã (5)" dataDxfId="98"/>
    <tableColumn id="180" name="TER manhã (4)" dataDxfId="97"/>
    <tableColumn id="124" name="TER manhã (3)" dataDxfId="96"/>
    <tableColumn id="125" name="TER manhã (2)" dataDxfId="95"/>
    <tableColumn id="27" name="TER manhã (1)" dataDxfId="94"/>
    <tableColumn id="186" name="QUA manhã (7)" dataDxfId="93">
      <calculatedColumnFormula>IFERROR(VLOOKUP(Tabela227[[#This Row],[NOME]],'MANHÃ (N) (7)'!$F$2:$G$127,2,FALSE),"")</calculatedColumnFormula>
    </tableColumn>
    <tableColumn id="185" name="QUA manhã (6)" dataDxfId="92"/>
    <tableColumn id="184" name="QUA manhã (50" dataDxfId="91"/>
    <tableColumn id="183" name="QUA manhã (4)" dataDxfId="90"/>
    <tableColumn id="126" name="QUA manhã (3)" dataDxfId="89"/>
    <tableColumn id="127" name="QUA manhã (2)" dataDxfId="88"/>
    <tableColumn id="28" name="QUA manhã (1)" dataDxfId="87"/>
    <tableColumn id="192" name="QUI manhã (7)" dataDxfId="86"/>
    <tableColumn id="191" name="QUI manhã (6)" dataDxfId="85"/>
    <tableColumn id="190" name="QUI manhã (5)" dataDxfId="84"/>
    <tableColumn id="189" name="QUI manhã (4)" dataDxfId="83"/>
    <tableColumn id="128" name="QUI manhã (3)" dataDxfId="82"/>
    <tableColumn id="129" name="QUI manhã (2)" dataDxfId="81"/>
    <tableColumn id="29" name="QUI manhã (1)" dataDxfId="80"/>
    <tableColumn id="196" name="SEX manhã (7)" dataDxfId="79"/>
    <tableColumn id="195" name="SEX manhã (6)" dataDxfId="78"/>
    <tableColumn id="194" name="SEX manhã (5)" dataDxfId="77"/>
    <tableColumn id="193" name="SEX manhã (4)" dataDxfId="76"/>
    <tableColumn id="130" name="SEX manhã (3)" dataDxfId="75"/>
    <tableColumn id="131" name="SEX manhã (2)" dataDxfId="74"/>
    <tableColumn id="30" name="SEXmanhã (1)" dataDxfId="73"/>
    <tableColumn id="200" name="SÁB manhã (7)" dataDxfId="72"/>
    <tableColumn id="199" name="SÁB manhã (6)" dataDxfId="71"/>
    <tableColumn id="198" name="SÁB manhã (5)" dataDxfId="70"/>
    <tableColumn id="197" name="SÁB manhã (4)" dataDxfId="69"/>
    <tableColumn id="132" name="SÁB manhã (3)" dataDxfId="68"/>
    <tableColumn id="133" name="SÁB manhã (2)" dataDxfId="67"/>
    <tableColumn id="31" name="SÁB manhã (1)" dataDxfId="66"/>
    <tableColumn id="32" name="DATA GRADE" dataDxfId="65"/>
    <tableColumn id="102" name="ano" dataDxfId="64"/>
    <tableColumn id="33" name="mês" dataDxfId="63">
      <calculatedColumnFormula>#REF!</calculatedColumnFormula>
    </tableColumn>
    <tableColumn id="34" name="nº" dataDxfId="62"/>
    <tableColumn id="40" name="1" dataDxfId="61">
      <calculatedColumnFormula>'MÊS (WORD)'!H4</calculatedColumnFormula>
    </tableColumn>
    <tableColumn id="72" name="DC1" dataDxfId="60">
      <calculatedColumnFormula>'MÊS (WORD)'!$F$5:$G$5</calculatedColumnFormula>
    </tableColumn>
    <tableColumn id="41" name="2" dataDxfId="59"/>
    <tableColumn id="73" name="DC2" dataDxfId="58"/>
    <tableColumn id="70" name="3" dataDxfId="57"/>
    <tableColumn id="74" name="DC3" dataDxfId="56"/>
    <tableColumn id="42" name="4" dataDxfId="55"/>
    <tableColumn id="75" name="DC4" dataDxfId="54"/>
    <tableColumn id="43" name="5" dataDxfId="53"/>
    <tableColumn id="76" name="DC5" dataDxfId="52"/>
    <tableColumn id="44" name="6" dataDxfId="51"/>
    <tableColumn id="77" name="DC6" dataDxfId="50">
      <calculatedColumnFormula>IF(AND(Tabela227[[#This Row],[nº]]=1,Tabela227[[#This Row],[6]]=1),"DIA DA CONFRATERNIZAÇÃO",IF(AND(Tabela227[[#This Row],[nº]]=2,Tabela227[[#This Row],[6]]=19),"ANIVERSÁRIO DE OSASCO",IF(AND(Tabela227[[#This Row],[nº]]=3,Tabela227[[#This Row],[6]]=0),"",IF(AND(Tabela227[[#This Row],[nº]]=4,Tabela227[[#This Row],[6]]=21),"TIRADENTES",IF(AND(Tabela227[[#This Row],[nº]]=5,Tabela227[[#This Row],[6]]=1),"DIA DO TRABALHO",IF(AND(Tabela227[[#This Row],[nº]]=6,Tabela227[[#This Row],[6]]=13),"DIA DO PADROEIRO DE OSASCO",IF(AND(Tabela227[[#This Row],[nº]]=7,Tabela227[[#This Row],[6]]=9),"DIA DA REVOLUÇÃO CONSTITUCIONALISTA",IF(AND(Tabela227[[#This Row],[nº]]=8,Tabela227[[#This Row],[6]]=0),"",IF(AND(Tabela227[[#This Row],[nº]]=9,Tabela227[[#This Row],[6]]=7),"DIA DA INDEPENDÊNCIA DO BRASIL",IF(AND(Tabela227[[#This Row],[nº]]=10,Tabela227[[#This Row],[6]]=12),"NOSSA SENHORA APARECIDA",IF(AND(Tabela227[[#This Row],[nº]]=10,Tabela227[[#This Row],[6]]=15),"DIA DO PROFESSOR",IF(AND(Tabela227[[#This Row],[nº]]=10,Tabela227[[#This Row],[6]]=28),"DIA DO SERVIDOR PÚBLICO",IF(AND(Tabela227[[#This Row],[nº]]=11,Tabela227[[#This Row],[6]]=2),"FINADOS",IF(AND(Tabela227[[#This Row],[nº]]=11,Tabela227[[#This Row],[6]]=20),"DIA DA CONSCIÊNCIA NEGRA",IF(AND(Tabela227[[#This Row],[nº]]=11,Tabela227[[#This Row],[6]]=15),"PROCLAMAÇÃO DA REPÚBLICA",IF(AND(Tabela227[[#This Row],[nº]]=12,Tabela227[[#This Row],[6]]=25),"NATAL",""))))))))))))))))</calculatedColumnFormula>
    </tableColumn>
    <tableColumn id="45" name="7" dataDxfId="49"/>
    <tableColumn id="78" name="DC7" dataDxfId="48">
      <calculatedColumnFormula>IF(AND(Tabela227[[#This Row],[nº]]=1,Tabela227[[#This Row],[7]]=1),"DIA DA CONFRATERNIZAÇÃO",IF(AND(Tabela227[[#This Row],[nº]]=2,Tabela227[[#This Row],[7]]=19),"ANIVERSÁRIO DE OSASCO",IF(AND(Tabela227[[#This Row],[nº]]=3,Tabela227[[#This Row],[7]]=0),"",IF(AND(Tabela227[[#This Row],[nº]]=4,Tabela227[[#This Row],[7]]=21),"TIRADENTES",IF(AND(Tabela227[[#This Row],[nº]]=5,Tabela227[[#This Row],[7]]=1),"DIA DO TRABALHO",IF(AND(Tabela227[[#This Row],[nº]]=6,Tabela227[[#This Row],[7]]=13),"DIA DO PADROEIRO DE OSASCO",IF(AND(Tabela227[[#This Row],[nº]]=7,Tabela227[[#This Row],[7]]=9),"DIA DA REVOLUÇÃO CONSTITUCIONALISTA",IF(AND(Tabela227[[#This Row],[nº]]=8,Tabela227[[#This Row],[7]]=0),"",IF(AND(Tabela227[[#This Row],[nº]]=9,Tabela227[[#This Row],[7]]=7),"DIA DA INDEPENDÊNCIA DO BRASIL",IF(AND(Tabela227[[#This Row],[nº]]=10,Tabela227[[#This Row],[7]]=12),"NOSSA SENHORA APARECIDA",IF(AND(Tabela227[[#This Row],[nº]]=10,Tabela227[[#This Row],[7]]=15),"DIA DO PROFESSOR",IF(AND(Tabela227[[#This Row],[nº]]=10,Tabela227[[#This Row],[7]]=28),"DIA DO SERVIDOR PÚBLICO",IF(AND(Tabela227[[#This Row],[nº]]=11,Tabela227[[#This Row],[7]]=2),"FINADOS",IF(AND(Tabela227[[#This Row],[nº]]=11,Tabela227[[#This Row],[7]]=20),"DIA DA CONSCIÊNCIA NEGRA",IF(AND(Tabela227[[#This Row],[nº]]=11,Tabela227[[#This Row],[7]]=15),"PROCLAMAÇÃO DA REPÚBLICA",IF(AND(Tabela227[[#This Row],[nº]]=12,Tabela227[[#This Row],[7]]=25),"NATAL",""))))))))))))))))</calculatedColumnFormula>
    </tableColumn>
    <tableColumn id="46" name="8" dataDxfId="47"/>
    <tableColumn id="79" name="DC8" dataDxfId="46">
      <calculatedColumnFormula>IF(AND(Tabela227[[#This Row],[nº]]=1,Tabela227[[#This Row],[8]]=1),"DIA DA CONFRATERNIZAÇÃO",IF(AND(Tabela227[[#This Row],[nº]]=2,Tabela227[[#This Row],[8]]=19),"ANIVERSÁRIO DE OSASCO",IF(AND(Tabela227[[#This Row],[nº]]=3,Tabela227[[#This Row],[8]]=0),"",IF(AND(Tabela227[[#This Row],[nº]]=4,Tabela227[[#This Row],[8]]=21),"TIRADENTES",IF(AND(Tabela227[[#This Row],[nº]]=5,Tabela227[[#This Row],[8]]=1),"DIA DO TRABALHO",IF(AND(Tabela227[[#This Row],[nº]]=6,Tabela227[[#This Row],[8]]=13),"DIA DO PADROEIRO DE OSASCO",IF(AND(Tabela227[[#This Row],[nº]]=7,Tabela227[[#This Row],[8]]=9),"DIA DA REVOLUÇÃO CONSTITUCIONALISTA",IF(AND(Tabela227[[#This Row],[nº]]=8,Tabela227[[#This Row],[8]]=0),"",IF(AND(Tabela227[[#This Row],[nº]]=9,Tabela227[[#This Row],[8]]=7),"DIA DA INDEPENDÊNCIA DO BRASIL",IF(AND(Tabela227[[#This Row],[nº]]=10,Tabela227[[#This Row],[8]]=12),"NOSSA SENHORA APARECIDA",IF(AND(Tabela227[[#This Row],[nº]]=10,Tabela227[[#This Row],[8]]=15),"DIA DO PROFESSOR",IF(AND(Tabela227[[#This Row],[nº]]=10,Tabela227[[#This Row],[8]]=28),"DIA DO SERVIDOR PÚBLICO",IF(AND(Tabela227[[#This Row],[nº]]=11,Tabela227[[#This Row],[8]]=2),"FINADOS",IF(AND(Tabela227[[#This Row],[nº]]=11,Tabela227[[#This Row],[8]]=20),"DIA DA CONSCIÊNCIA NEGRA",IF(AND(Tabela227[[#This Row],[nº]]=11,Tabela227[[#This Row],[8]]=15),"PROCLAMAÇÃO DA REPÚBLICA",IF(AND(Tabela227[[#This Row],[nº]]=12,Tabela227[[#This Row],[8]]=25),"NATAL",""))))))))))))))))</calculatedColumnFormula>
    </tableColumn>
    <tableColumn id="47" name="9" dataDxfId="45"/>
    <tableColumn id="80" name="DC9" dataDxfId="44">
      <calculatedColumnFormula>IF(AND(Tabela227[[#This Row],[nº]]=1,Tabela227[[#This Row],[9]]=1),"DIA DA CONFRATERNIZAÇÃO",IF(AND(Tabela227[[#This Row],[nº]]=2,Tabela227[[#This Row],[9]]=19),"ANIVERSÁRIO DE OSASCO",IF(AND(Tabela227[[#This Row],[nº]]=3,Tabela227[[#This Row],[9]]=0),"",IF(AND(Tabela227[[#This Row],[nº]]=4,Tabela227[[#This Row],[9]]=21),"TIRADENTES",IF(AND(Tabela227[[#This Row],[nº]]=5,Tabela227[[#This Row],[9]]=1),"DIA DO TRABALHO",IF(AND(Tabela227[[#This Row],[nº]]=6,Tabela227[[#This Row],[9]]=13),"DIA DO PADROEIRO DE OSASCO",IF(AND(Tabela227[[#This Row],[nº]]=7,Tabela227[[#This Row],[9]]=9),"DIA DA REVOLUÇÃO CONSTITUCIONALISTA",IF(AND(Tabela227[[#This Row],[nº]]=8,Tabela227[[#This Row],[9]]=0),"",IF(AND(Tabela227[[#This Row],[nº]]=9,Tabela227[[#This Row],[9]]=7),"DIA DA INDEPENDÊNCIA DO BRASIL",IF(AND(Tabela227[[#This Row],[nº]]=10,Tabela227[[#This Row],[9]]=12),"NOSSA SENHORA APARECIDA",IF(AND(Tabela227[[#This Row],[nº]]=10,Tabela227[[#This Row],[9]]=15),"DIA DO PROFESSOR",IF(AND(Tabela227[[#This Row],[nº]]=10,Tabela227[[#This Row],[9]]=28),"DIA DO SERVIDOR PÚBLICO",IF(AND(Tabela227[[#This Row],[nº]]=11,Tabela227[[#This Row],[9]]=2),"FINADOS",IF(AND(Tabela227[[#This Row],[nº]]=11,Tabela227[[#This Row],[9]]=20),"DIA DA CONSCIÊNCIA NEGRA",IF(AND(Tabela227[[#This Row],[nº]]=11,Tabela227[[#This Row],[9]]=15),"PROCLAMAÇÃO DA REPÚBLICA",IF(AND(Tabela227[[#This Row],[nº]]=12,Tabela227[[#This Row],[9]]=25),"NATAL",""))))))))))))))))</calculatedColumnFormula>
    </tableColumn>
    <tableColumn id="48" name="10" dataDxfId="43"/>
    <tableColumn id="81" name="DC10" dataDxfId="42">
      <calculatedColumnFormula>IF(AND(Tabela227[[#This Row],[nº]]=1,Tabela227[[#This Row],[10]]=1),"DIA DA CONFRATERNIZAÇÃO",IF(AND(Tabela227[[#This Row],[nº]]=2,Tabela227[[#This Row],[10]]=19),"ANIVERSÁRIO DE OSASCO",IF(AND(Tabela227[[#This Row],[nº]]=3,Tabela227[[#This Row],[10]]=0),"",IF(AND(Tabela227[[#This Row],[nº]]=4,Tabela227[[#This Row],[10]]=21),"TIRADENTES",IF(AND(Tabela227[[#This Row],[nº]]=5,Tabela227[[#This Row],[10]]=1),"DIA DO TRABALHO",IF(AND(Tabela227[[#This Row],[nº]]=6,Tabela227[[#This Row],[10]]=13),"DIA DO PADROEIRO DE OSASCO",IF(AND(Tabela227[[#This Row],[nº]]=7,Tabela227[[#This Row],[10]]=9),"DIA DA REVOLUÇÃO CONSTITUCIONALISTA",IF(AND(Tabela227[[#This Row],[nº]]=8,Tabela227[[#This Row],[10]]=0),"",IF(AND(Tabela227[[#This Row],[nº]]=9,Tabela227[[#This Row],[10]]=7),"DIA DA INDEPENDÊNCIA DO BRASIL",IF(AND(Tabela227[[#This Row],[nº]]=10,Tabela227[[#This Row],[10]]=12),"NOSSA SENHORA APARECIDA",IF(AND(Tabela227[[#This Row],[nº]]=10,Tabela227[[#This Row],[10]]=15),"DIA DO PROFESSOR",IF(AND(Tabela227[[#This Row],[nº]]=10,Tabela227[[#This Row],[10]]=28),"DIA DO SERVIDOR PÚBLICO",IF(AND(Tabela227[[#This Row],[nº]]=11,Tabela227[[#This Row],[10]]=2),"FINADOS",IF(AND(Tabela227[[#This Row],[nº]]=11,Tabela227[[#This Row],[10]]=20),"DIA DA CONSCIÊNCIA NEGRA",IF(AND(Tabela227[[#This Row],[nº]]=11,Tabela227[[#This Row],[10]]=15),"PROCLAMAÇÃO DA REPÚBLICA",IF(AND(Tabela227[[#This Row],[nº]]=12,Tabela227[[#This Row],[10]]=25),"NATAL",""))))))))))))))))</calculatedColumnFormula>
    </tableColumn>
    <tableColumn id="49" name="11" dataDxfId="41"/>
    <tableColumn id="82" name="DC11" dataDxfId="40">
      <calculatedColumnFormula>IF(AND(Tabela227[[#This Row],[nº]]=1,Tabela227[[#This Row],[11]]=1),"DIA DA CONFRATERNIZAÇÃO",IF(AND(Tabela227[[#This Row],[nº]]=2,Tabela227[[#This Row],[11]]=19),"ANIVERSÁRIO DE OSASCO",IF(AND(Tabela227[[#This Row],[nº]]=3,Tabela227[[#This Row],[11]]=0),"",IF(AND(Tabela227[[#This Row],[nº]]=4,Tabela227[[#This Row],[11]]=21),"TIRADENTES",IF(AND(Tabela227[[#This Row],[nº]]=5,Tabela227[[#This Row],[11]]=1),"DIA DO TRABALHO",IF(AND(Tabela227[[#This Row],[nº]]=6,Tabela227[[#This Row],[11]]=13),"DIA DO PADROEIRO DE OSASCO",IF(AND(Tabela227[[#This Row],[nº]]=7,Tabela227[[#This Row],[11]]=9),"DIA DA REVOLUÇÃO CONSTITUCIONALISTA",IF(AND(Tabela227[[#This Row],[nº]]=8,Tabela227[[#This Row],[11]]=0),"",IF(AND(Tabela227[[#This Row],[nº]]=9,Tabela227[[#This Row],[11]]=7),"DIA DA INDEPENDÊNCIA DO BRASIL",IF(AND(Tabela227[[#This Row],[nº]]=10,Tabela227[[#This Row],[11]]=12),"NOSSA SENHORA APARECIDA",IF(AND(Tabela227[[#This Row],[nº]]=10,Tabela227[[#This Row],[11]]=15),"DIA DO PROFESSOR",IF(AND(Tabela227[[#This Row],[nº]]=10,Tabela227[[#This Row],[11]]=28),"DIA DO SERVIDOR PÚBLICO",IF(AND(Tabela227[[#This Row],[nº]]=11,Tabela227[[#This Row],[11]]=2),"FINADOS",IF(AND(Tabela227[[#This Row],[nº]]=11,Tabela227[[#This Row],[11]]=20),"DIA DA CONSCIÊNCIA NEGRA",IF(AND(Tabela227[[#This Row],[nº]]=11,Tabela227[[#This Row],[11]]=15),"PROCLAMAÇÃO DA REPÚBLICA",IF(AND(Tabela227[[#This Row],[nº]]=12,Tabela227[[#This Row],[11]]=25),"NATAL",""))))))))))))))))</calculatedColumnFormula>
    </tableColumn>
    <tableColumn id="50" name="12" dataDxfId="39"/>
    <tableColumn id="83" name="DC12" dataDxfId="38">
      <calculatedColumnFormula>IF(AND(Tabela227[[#This Row],[nº]]=1,Tabela227[[#This Row],[12]]=1),"DIA DA CONFRATERNIZAÇÃO",IF(AND(Tabela227[[#This Row],[nº]]=2,Tabela227[[#This Row],[12]]=19),"ANIVERSÁRIO DE OSASCO",IF(AND(Tabela227[[#This Row],[nº]]=3,Tabela227[[#This Row],[12]]=0),"",IF(AND(Tabela227[[#This Row],[nº]]=4,Tabela227[[#This Row],[12]]=21),"TIRADENTES",IF(AND(Tabela227[[#This Row],[nº]]=5,Tabela227[[#This Row],[12]]=1),"DIA DO TRABALHO",IF(AND(Tabela227[[#This Row],[nº]]=6,Tabela227[[#This Row],[12]]=13),"DIA DO PADROEIRO DE OSASCO",IF(AND(Tabela227[[#This Row],[nº]]=7,Tabela227[[#This Row],[12]]=9),"DIA DA REVOLUÇÃO CONSTITUCIONALISTA",IF(AND(Tabela227[[#This Row],[nº]]=8,Tabela227[[#This Row],[12]]=0),"",IF(AND(Tabela227[[#This Row],[nº]]=9,Tabela227[[#This Row],[12]]=7),"DIA DA INDEPENDÊNCIA DO BRASIL",IF(AND(Tabela227[[#This Row],[nº]]=10,Tabela227[[#This Row],[12]]=12),"NOSSA SENHORA APARECIDA",IF(AND(Tabela227[[#This Row],[nº]]=10,Tabela227[[#This Row],[12]]=15),"DIA DO PROFESSOR",IF(AND(Tabela227[[#This Row],[nº]]=10,Tabela227[[#This Row],[12]]=28),"DIA DO SERVIDOR PÚBLICO",IF(AND(Tabela227[[#This Row],[nº]]=11,Tabela227[[#This Row],[12]]=2),"FINADOS",IF(AND(Tabela227[[#This Row],[nº]]=11,Tabela227[[#This Row],[12]]=20),"DIA DA CONSCIÊNCIA NEGRA",IF(AND(Tabela227[[#This Row],[nº]]=11,Tabela227[[#This Row],[12]]=15),"PROCLAMAÇÃO DA REPÚBLICA",IF(AND(Tabela227[[#This Row],[nº]]=12,Tabela227[[#This Row],[12]]=25),"NATAL",""))))))))))))))))</calculatedColumnFormula>
    </tableColumn>
    <tableColumn id="51" name="13" dataDxfId="37"/>
    <tableColumn id="84" name="DC13" dataDxfId="36">
      <calculatedColumnFormula>IF(AND(Tabela227[[#This Row],[nº]]=1,Tabela227[[#This Row],[13]]=1),"DIA DA CONFRATERNIZAÇÃO",IF(AND(Tabela227[[#This Row],[nº]]=2,Tabela227[[#This Row],[13]]=19),"ANIVERSÁRIO DE OSASCO",IF(AND(Tabela227[[#This Row],[nº]]=3,Tabela227[[#This Row],[13]]=0),"",IF(AND(Tabela227[[#This Row],[nº]]=4,Tabela227[[#This Row],[13]]=21),"TIRADENTES",IF(AND(Tabela227[[#This Row],[nº]]=5,Tabela227[[#This Row],[13]]=1),"DIA DO TRABALHO",IF(AND(Tabela227[[#This Row],[nº]]=6,Tabela227[[#This Row],[13]]=13),"DIA DO PADROEIRO DE OSASCO",IF(AND(Tabela227[[#This Row],[nº]]=7,Tabela227[[#This Row],[13]]=9),"DIA DA REVOLUÇÃO CONSTITUCIONALISTA",IF(AND(Tabela227[[#This Row],[nº]]=8,Tabela227[[#This Row],[13]]=0),"",IF(AND(Tabela227[[#This Row],[nº]]=9,Tabela227[[#This Row],[13]]=7),"DIA DA INDEPENDÊNCIA DO BRASIL",IF(AND(Tabela227[[#This Row],[nº]]=10,Tabela227[[#This Row],[13]]=12),"NOSSA SENHORA APARECIDA",IF(AND(Tabela227[[#This Row],[nº]]=10,Tabela227[[#This Row],[13]]=15),"DIA DO PROFESSOR",IF(AND(Tabela227[[#This Row],[nº]]=10,Tabela227[[#This Row],[13]]=28),"DIA DO SERVIDOR PÚBLICO",IF(AND(Tabela227[[#This Row],[nº]]=11,Tabela227[[#This Row],[13]]=2),"FINADOS",IF(AND(Tabela227[[#This Row],[nº]]=11,Tabela227[[#This Row],[13]]=20),"DIA DA CONSCIÊNCIA NEGRA",IF(AND(Tabela227[[#This Row],[nº]]=11,Tabela227[[#This Row],[13]]=15),"PROCLAMAÇÃO DA REPÚBLICA",IF(AND(Tabela227[[#This Row],[nº]]=12,Tabela227[[#This Row],[13]]=25),"NATAL",""))))))))))))))))</calculatedColumnFormula>
    </tableColumn>
    <tableColumn id="52" name="14" dataDxfId="35"/>
    <tableColumn id="85" name="DC14" dataDxfId="34">
      <calculatedColumnFormula>IF(AND(Tabela227[[#This Row],[nº]]=1,Tabela227[[#This Row],[14]]=1),"DIA DA CONFRATERNIZAÇÃO",IF(AND(Tabela227[[#This Row],[nº]]=2,Tabela227[[#This Row],[14]]=19),"ANIVERSÁRIO DE OSASCO",IF(AND(Tabela227[[#This Row],[nº]]=3,Tabela227[[#This Row],[14]]=0),"",IF(AND(Tabela227[[#This Row],[nº]]=4,Tabela227[[#This Row],[14]]=21),"TIRADENTES",IF(AND(Tabela227[[#This Row],[nº]]=5,Tabela227[[#This Row],[14]]=1),"DIA DO TRABALHO",IF(AND(Tabela227[[#This Row],[nº]]=6,Tabela227[[#This Row],[14]]=13),"DIA DO PADROEIRO DE OSASCO",IF(AND(Tabela227[[#This Row],[nº]]=7,Tabela227[[#This Row],[14]]=9),"DIA DA REVOLUÇÃO CONSTITUCIONALISTA",IF(AND(Tabela227[[#This Row],[nº]]=8,Tabela227[[#This Row],[14]]=0),"",IF(AND(Tabela227[[#This Row],[nº]]=9,Tabela227[[#This Row],[14]]=7),"DIA DA INDEPENDÊNCIA DO BRASIL",IF(AND(Tabela227[[#This Row],[nº]]=10,Tabela227[[#This Row],[14]]=12),"NOSSA SENHORA APARECIDA",IF(AND(Tabela227[[#This Row],[nº]]=10,Tabela227[[#This Row],[14]]=15),"DIA DO PROFESSOR",IF(AND(Tabela227[[#This Row],[nº]]=10,Tabela227[[#This Row],[14]]=28),"DIA DO SERVIDOR PÚBLICO",IF(AND(Tabela227[[#This Row],[nº]]=11,Tabela227[[#This Row],[14]]=2),"FINADOS",IF(AND(Tabela227[[#This Row],[nº]]=11,Tabela227[[#This Row],[14]]=20),"DIA DA CONSCIÊNCIA NEGRA",IF(AND(Tabela227[[#This Row],[nº]]=11,Tabela227[[#This Row],[14]]=15),"PROCLAMAÇÃO DA REPÚBLICA",IF(AND(Tabela227[[#This Row],[nº]]=12,Tabela227[[#This Row],[14]]=25),"NATAL",""))))))))))))))))</calculatedColumnFormula>
    </tableColumn>
    <tableColumn id="53" name="15" dataDxfId="33"/>
    <tableColumn id="86" name="DC15" dataDxfId="32">
      <calculatedColumnFormula>IF(AND(Tabela227[[#This Row],[nº]]=1,Tabela227[[#This Row],[15]]=1),"DIA DA CONFRATERNIZAÇÃO",IF(AND(Tabela227[[#This Row],[nº]]=2,Tabela227[[#This Row],[15]]=19),"ANIVERSÁRIO DE OSASCO",IF(AND(Tabela227[[#This Row],[nº]]=3,Tabela227[[#This Row],[15]]=0),"",IF(AND(Tabela227[[#This Row],[nº]]=4,Tabela227[[#This Row],[15]]=21),"TIRADENTES",IF(AND(Tabela227[[#This Row],[nº]]=5,Tabela227[[#This Row],[15]]=1),"DIA DO TRABALHO",IF(AND(Tabela227[[#This Row],[nº]]=6,Tabela227[[#This Row],[15]]=13),"DIA DO PADROEIRO DE OSASCO",IF(AND(Tabela227[[#This Row],[nº]]=7,Tabela227[[#This Row],[15]]=9),"DIA DA REVOLUÇÃO CONSTITUCIONALISTA",IF(AND(Tabela227[[#This Row],[nº]]=8,Tabela227[[#This Row],[15]]=0),"",IF(AND(Tabela227[[#This Row],[nº]]=9,#REF!=7),"DIA DA INDEPENDÊNCIA DO BRASIL",IF(AND(Tabela227[[#This Row],[nº]]=10,Tabela227[[#This Row],[15]]=12),"NOSSA SENHORA APARECIDA",IF(AND(Tabela227[[#This Row],[nº]]=10,Tabela227[[#This Row],[15]]=15),"DIA DO PROFESSOR",IF(AND(Tabela227[[#This Row],[nº]]=10,Tabela227[[#This Row],[15]]=28),"DIA DO SERVIDOR PÚBLICO",IF(AND(Tabela227[[#This Row],[nº]]=11,Tabela227[[#This Row],[15]]=2),"FINADOS",IF(AND(Tabela227[[#This Row],[nº]]=11,Tabela227[[#This Row],[15]]=20),"DIA DA CONSCIÊNCIA NEGRA",IF(AND(Tabela227[[#This Row],[nº]]=11,Tabela227[[#This Row],[15]]=15),"PROCLAMAÇÃO DA REPÚBLICA",IF(AND(Tabela227[[#This Row],[nº]]=12,Tabela227[[#This Row],[15]]=25),"NATAL",""))))))))))))))))</calculatedColumnFormula>
    </tableColumn>
    <tableColumn id="54" name="16" dataDxfId="31"/>
    <tableColumn id="87" name="DC16" dataDxfId="30">
      <calculatedColumnFormula>IF(AND(Tabela227[[#This Row],[nº]]=1,Tabela227[[#This Row],[16]]=1),"DIA DA CONFRATERNIZAÇÃO",IF(AND(Tabela227[[#This Row],[nº]]=2,Tabela227[[#This Row],[16]]=19),"ANIVERSÁRIO DE OSASCO",IF(AND(Tabela227[[#This Row],[nº]]=3,Tabela227[[#This Row],[16]]=0),"",IF(AND(Tabela227[[#This Row],[nº]]=4,Tabela227[[#This Row],[16]]=21),"TIRADENTES",IF(AND(Tabela227[[#This Row],[nº]]=5,Tabela227[[#This Row],[16]]=1),"DIA DO TRABALHO",IF(AND(Tabela227[[#This Row],[nº]]=6,Tabela227[[#This Row],[16]]=13),"DIA DO PADROEIRO DE OSASCO",IF(AND(Tabela227[[#This Row],[nº]]=7,Tabela227[[#This Row],[16]]=9),"DIA DA REVOLUÇÃO CONSTITUCIONALISTA",IF(AND(Tabela227[[#This Row],[nº]]=8,Tabela227[[#This Row],[16]]=0),"",IF(AND(Tabela227[[#This Row],[nº]]=9,Tabela227[[#This Row],[16]]=7),"DIA DA INDEPENDÊNCIA DO BRASIL",IF(AND(Tabela227[[#This Row],[nº]]=10,Tabela227[[#This Row],[16]]=12),"NOSSA SENHORA APARECIDA",IF(AND(Tabela227[[#This Row],[nº]]=10,Tabela227[[#This Row],[16]]=15),"DIA DO PROFESSOR",IF(AND(Tabela227[[#This Row],[nº]]=10,Tabela227[[#This Row],[16]]=28),"DIA DO SERVIDOR PÚBLICO",IF(AND(Tabela227[[#This Row],[nº]]=11,Tabela227[[#This Row],[16]]=2),"FINADOS",IF(AND(Tabela227[[#This Row],[nº]]=11,Tabela227[[#This Row],[16]]=20),"DIA DA CONSCIÊNCIA NEGRA",IF(AND(Tabela227[[#This Row],[nº]]=11,Tabela227[[#This Row],[16]]=15),"PROCLAMAÇÃO DA REPÚBLICA",IF(AND(Tabela227[[#This Row],[nº]]=12,Tabela227[[#This Row],[16]]=25),"NATAL",""))))))))))))))))</calculatedColumnFormula>
    </tableColumn>
    <tableColumn id="55" name="17" dataDxfId="29"/>
    <tableColumn id="88" name="DC17" dataDxfId="28">
      <calculatedColumnFormula>IF(AND(Tabela227[[#This Row],[nº]]=1,Tabela227[[#This Row],[17]]=1),"DIA DA CONFRATERNIZAÇÃO",IF(AND(Tabela227[[#This Row],[nº]]=2,Tabela227[[#This Row],[17]]=19),"ANIVERSÁRIO DE OSASCO",IF(AND(Tabela227[[#This Row],[nº]]=3,Tabela227[[#This Row],[17]]=0),"",IF(AND(Tabela227[[#This Row],[nº]]=4,Tabela227[[#This Row],[17]]=21),"TIRADENTES",IF(AND(Tabela227[[#This Row],[nº]]=5,Tabela227[[#This Row],[17]]=1),"DIA DO TRABALHO",IF(AND(Tabela227[[#This Row],[nº]]=6,Tabela227[[#This Row],[17]]=13),"DIA DO PADROEIRO DE OSASCO",IF(AND(Tabela227[[#This Row],[nº]]=7,Tabela227[[#This Row],[17]]=9),"DIA DA REVOLUÇÃO CONSTITUCIONALISTA",IF(AND(Tabela227[[#This Row],[nº]]=8,Tabela227[[#This Row],[17]]=0),"",IF(AND(Tabela227[[#This Row],[nº]]=9,Tabela227[[#This Row],[17]]=7),"DIA DA INDEPENDÊNCIA DO BRASIL",IF(AND(Tabela227[[#This Row],[nº]]=10,Tabela227[[#This Row],[17]]=12),"NOSSA SENHORA APARECIDA",IF(AND(Tabela227[[#This Row],[nº]]=10,Tabela227[[#This Row],[17]]=15),"DIA DO PROFESSOR",IF(AND(Tabela227[[#This Row],[nº]]=10,Tabela227[[#This Row],[17]]=28),"DIA DO SERVIDOR PÚBLICO",IF(AND(Tabela227[[#This Row],[nº]]=11,Tabela227[[#This Row],[17]]=2),"FINADOS",IF(AND(Tabela227[[#This Row],[nº]]=11,Tabela227[[#This Row],[17]]=20),"DIA DA CONSCIÊNCIA NEGRA",IF(AND(Tabela227[[#This Row],[nº]]=11,Tabela227[[#This Row],[17]]=15),"PROCLAMAÇÃO DA REPÚBLICA",IF(AND(Tabela227[[#This Row],[nº]]=12,Tabela227[[#This Row],[17]]=25),"NATAL",""))))))))))))))))</calculatedColumnFormula>
    </tableColumn>
    <tableColumn id="56" name="18" dataDxfId="27"/>
    <tableColumn id="89" name="DC18" dataDxfId="26">
      <calculatedColumnFormula>IF(AND(Tabela227[[#This Row],[nº]]=1,Tabela227[[#This Row],[18]]=1),"DIA DA CONFRATERNIZAÇÃO",IF(AND(Tabela227[[#This Row],[nº]]=2,Tabela227[[#This Row],[18]]=19),"ANIVERSÁRIO DE OSASCO",IF(AND(Tabela227[[#This Row],[nº]]=3,Tabela227[[#This Row],[18]]=0),"",IF(AND(Tabela227[[#This Row],[nº]]=4,Tabela227[[#This Row],[18]]=21),"TIRADENTES",IF(AND(Tabela227[[#This Row],[nº]]=5,Tabela227[[#This Row],[18]]=1),"DIA DO TRABALHO",IF(AND(Tabela227[[#This Row],[nº]]=6,Tabela227[[#This Row],[18]]=13),"DIA DO PADROEIRO DE OSASCO",IF(AND(Tabela227[[#This Row],[nº]]=7,Tabela227[[#This Row],[18]]=9),"DIA DA REVOLUÇÃO CONSTITUCIONALISTA",IF(AND(Tabela227[[#This Row],[nº]]=8,Tabela227[[#This Row],[18]]=0),"",IF(AND(Tabela227[[#This Row],[nº]]=9,Tabela227[[#This Row],[18]]=7),"DIA DA INDEPENDÊNCIA DO BRASIL",IF(AND(Tabela227[[#This Row],[nº]]=10,Tabela227[[#This Row],[18]]=12),"NOSSA SENHORA APARECIDA",IF(AND(Tabela227[[#This Row],[nº]]=10,Tabela227[[#This Row],[18]]=15),"DIA DO PROFESSOR",IF(AND(Tabela227[[#This Row],[nº]]=10,Tabela227[[#This Row],[18]]=28),"DIA DO SERVIDOR PÚBLICO",IF(AND(Tabela227[[#This Row],[nº]]=11,Tabela227[[#This Row],[18]]=2),"FINADOS",IF(AND(Tabela227[[#This Row],[nº]]=11,Tabela227[[#This Row],[18]]=20),"DIA DA CONSCIÊNCIA NEGRA",IF(AND(Tabela227[[#This Row],[nº]]=11,Tabela227[[#This Row],[18]]=15),"PROCLAMAÇÃO DA REPÚBLICA",IF(AND(Tabela227[[#This Row],[nº]]=12,Tabela227[[#This Row],[18]]=25),"NATAL",""))))))))))))))))</calculatedColumnFormula>
    </tableColumn>
    <tableColumn id="57" name="19" dataDxfId="25"/>
    <tableColumn id="90" name="DC19" dataDxfId="24">
      <calculatedColumnFormula>IF(AND(Tabela227[[#This Row],[nº]]=1,Tabela227[[#This Row],[19]]=1),"DIA DA CONFRATERNIZAÇÃO",IF(AND(Tabela227[[#This Row],[nº]]=2,Tabela227[[#This Row],[19]]=19),"ANIVERSÁRIO DE OSASCO",IF(AND(Tabela227[[#This Row],[nº]]=3,Tabela227[[#This Row],[19]]=0),"",IF(AND(Tabela227[[#This Row],[nº]]=4,Tabela227[[#This Row],[19]]=21),"TIRADENTES",IF(AND(Tabela227[[#This Row],[nº]]=5,Tabela227[[#This Row],[19]]=1),"DIA DO TRABALHO",IF(AND(Tabela227[[#This Row],[nº]]=6,Tabela227[[#This Row],[19]]=13),"DIA DO PADROEIRO DE OSASCO",IF(AND(Tabela227[[#This Row],[nº]]=7,Tabela227[[#This Row],[19]]=9),"DIA DA REVOLUÇÃO CONSTITUCIONALISTA",IF(AND(Tabela227[[#This Row],[nº]]=8,Tabela227[[#This Row],[19]]=0),"",IF(AND(Tabela227[[#This Row],[nº]]=9,Tabela227[[#This Row],[19]]=7),"DIA DA INDEPENDÊNCIA DO BRASIL",IF(AND(Tabela227[[#This Row],[nº]]=10,Tabela227[[#This Row],[19]]=12),"NOSSA SENHORA APARECIDA",IF(AND(Tabela227[[#This Row],[nº]]=10,Tabela227[[#This Row],[19]]=15),"DIA DO PROFESSOR",IF(AND(Tabela227[[#This Row],[nº]]=10,Tabela227[[#This Row],[19]]=28),"DIA DO SERVIDOR PÚBLICO",IF(AND(Tabela227[[#This Row],[nº]]=11,Tabela227[[#This Row],[19]]=2),"FINADOS",IF(AND(Tabela227[[#This Row],[nº]]=11,Tabela227[[#This Row],[19]]=20),"DIA DA CONSCIÊNCIA NEGRA",IF(AND(Tabela227[[#This Row],[nº]]=11,Tabela227[[#This Row],[19]]=15),"PROCLAMAÇÃO DA REPÚBLICA",IF(AND(Tabela227[[#This Row],[nº]]=12,Tabela227[[#This Row],[19]]=25),"NATAL",""))))))))))))))))</calculatedColumnFormula>
    </tableColumn>
    <tableColumn id="58" name="20" dataDxfId="23"/>
    <tableColumn id="91" name="DC20" dataDxfId="22">
      <calculatedColumnFormula>IF(AND(Tabela227[[#This Row],[nº]]=1,Tabela227[[#This Row],[20]]=1),"DIA DA CONFRATERNIZAÇÃO",IF(AND(Tabela227[[#This Row],[nº]]=2,Tabela227[[#This Row],[20]]=19),"ANIVERSÁRIO DE OSASCO",IF(AND(Tabela227[[#This Row],[nº]]=3,Tabela227[[#This Row],[20]]=0),"",IF(AND(Tabela227[[#This Row],[nº]]=4,Tabela227[[#This Row],[20]]=21),"TIRADENTES",IF(AND(Tabela227[[#This Row],[nº]]=5,Tabela227[[#This Row],[20]]=1),"DIA DO TRABALHO",IF(AND(Tabela227[[#This Row],[nº]]=6,Tabela227[[#This Row],[20]]=13),"DIA DO PADROEIRO DE OSASCO",IF(AND(Tabela227[[#This Row],[nº]]=7,Tabela227[[#This Row],[20]]=9),"DIA DA REVOLUÇÃO CONSTITUCIONALISTA",IF(AND(Tabela227[[#This Row],[nº]]=8,Tabela227[[#This Row],[20]]=0),"",IF(AND(Tabela227[[#This Row],[nº]]=9,Tabela227[[#This Row],[20]]=7),"DIA DA INDEPENDÊNCIA DO BRASIL",IF(AND(Tabela227[[#This Row],[nº]]=10,Tabela227[[#This Row],[20]]=12),"NOSSA SENHORA APARECIDA",IF(AND(Tabela227[[#This Row],[nº]]=10,Tabela227[[#This Row],[20]]=15),"DIA DO PROFESSOR",IF(AND(Tabela227[[#This Row],[nº]]=10,Tabela227[[#This Row],[20]]=28),"DIA DO SERVIDOR PÚBLICO",IF(AND(Tabela227[[#This Row],[nº]]=11,Tabela227[[#This Row],[20]]=2),"FINADOS",IF(AND(Tabela227[[#This Row],[nº]]=11,Tabela227[[#This Row],[20]]=20),"DIA DA CONSCIÊNCIA NEGRA",IF(AND(Tabela227[[#This Row],[nº]]=11,Tabela227[[#This Row],[20]]=15),"PROCLAMAÇÃO DA REPÚBLICA",IF(AND(Tabela227[[#This Row],[nº]]=12,Tabela227[[#This Row],[20]]=25),"NATAL",""))))))))))))))))</calculatedColumnFormula>
    </tableColumn>
    <tableColumn id="59" name="21" dataDxfId="21"/>
    <tableColumn id="92" name="DC21" dataDxfId="20">
      <calculatedColumnFormula>IF(AND(Tabela227[[#This Row],[nº]]=1,Tabela227[[#This Row],[21]]=1),"DIA DA CONFRATERNIZAÇÃO",IF(AND(Tabela227[[#This Row],[nº]]=2,Tabela227[[#This Row],[21]]=19),"ANIVERSÁRIO DE OSASCO",IF(AND(Tabela227[[#This Row],[nº]]=3,Tabela227[[#This Row],[21]]=0),"",IF(AND(Tabela227[[#This Row],[nº]]=4,Tabela227[[#This Row],[21]]=21),"TIRADENTES",IF(AND(Tabela227[[#This Row],[nº]]=5,Tabela227[[#This Row],[21]]=1),"DIA DO TRABALHO",IF(AND(Tabela227[[#This Row],[nº]]=6,Tabela227[[#This Row],[21]]=13),"DIA DO PADROEIRO DE OSASCO",IF(AND(Tabela227[[#This Row],[nº]]=7,Tabela227[[#This Row],[21]]=9),"DIA DA REVOLUÇÃO CONSTITUCIONALISTA",IF(AND(Tabela227[[#This Row],[nº]]=8,Tabela227[[#This Row],[21]]=0),"",IF(AND(Tabela227[[#This Row],[nº]]=9,Tabela227[[#This Row],[21]]=7),"DIA DA INDEPENDÊNCIA DO BRASIL",IF(AND(Tabela227[[#This Row],[nº]]=10,Tabela227[[#This Row],[21]]=12),"NOSSA SENHORA APARECIDA",IF(AND(Tabela227[[#This Row],[nº]]=10,Tabela227[[#This Row],[21]]=15),"DIA DO PROFESSOR",IF(AND(Tabela227[[#This Row],[nº]]=10,Tabela227[[#This Row],[21]]=28),"DIA DO SERVIDOR PÚBLICO",IF(AND(Tabela227[[#This Row],[nº]]=11,Tabela227[[#This Row],[21]]=2),"FINADOS",IF(AND(Tabela227[[#This Row],[nº]]=11,Tabela227[[#This Row],[21]]=20),"DIA DA CONSCIÊNCIA NEGRA",IF(AND(Tabela227[[#This Row],[nº]]=11,Tabela227[[#This Row],[21]]=15),"PROCLAMAÇÃO DA REPÚBLICA",IF(AND(Tabela227[[#This Row],[nº]]=12,Tabela227[[#This Row],[21]]=25),"NATAL",""))))))))))))))))</calculatedColumnFormula>
    </tableColumn>
    <tableColumn id="60" name="22" dataDxfId="19"/>
    <tableColumn id="93" name="DC22" dataDxfId="18">
      <calculatedColumnFormula>IF(AND(Tabela227[[#This Row],[nº]]=1,Tabela227[[#This Row],[22]]=1),"DIA DA CONFRATERNIZAÇÃO",IF(AND(Tabela227[[#This Row],[nº]]=2,Tabela227[[#This Row],[22]]=19),"ANIVERSÁRIO DE OSASCO",IF(AND(Tabela227[[#This Row],[nº]]=3,Tabela227[[#This Row],[22]]=0),"",IF(AND(Tabela227[[#This Row],[nº]]=4,Tabela227[[#This Row],[22]]=21),"TIRADENTES",IF(AND(Tabela227[[#This Row],[nº]]=5,Tabela227[[#This Row],[22]]=1),"DIA DO TRABALHO",IF(AND(Tabela227[[#This Row],[nº]]=6,Tabela227[[#This Row],[22]]=13),"DIA DO PADROEIRO DE OSASCO",IF(AND(Tabela227[[#This Row],[nº]]=7,Tabela227[[#This Row],[22]]=9),"DIA DA REVOLUÇÃO CONSTITUCIONALISTA",IF(AND(Tabela227[[#This Row],[nº]]=8,Tabela227[[#This Row],[22]]=0),"",IF(AND(Tabela227[[#This Row],[nº]]=9,Tabela227[[#This Row],[22]]=7),"DIA DA INDEPENDÊNCIA DO BRASIL",IF(AND(Tabela227[[#This Row],[nº]]=10,Tabela227[[#This Row],[22]]=12),"NOSSA SENHORA APARECIDA",IF(AND(Tabela227[[#This Row],[nº]]=10,Tabela227[[#This Row],[22]]=15),"DIA DO PROFESSOR",IF(AND(Tabela227[[#This Row],[nº]]=10,Tabela227[[#This Row],[22]]=28),"DIA DO SERVIDOR PÚBLICO",IF(AND(Tabela227[[#This Row],[nº]]=11,Tabela227[[#This Row],[22]]=2),"FINADOS",IF(AND(Tabela227[[#This Row],[nº]]=11,Tabela227[[#This Row],[22]]=20),"DIA DA CONSCIÊNCIA NEGRA",IF(AND(Tabela227[[#This Row],[nº]]=11,Tabela227[[#This Row],[22]]=15),"PROCLAMAÇÃO DA REPÚBLICA",IF(AND(Tabela227[[#This Row],[nº]]=12,Tabela227[[#This Row],[22]]=25),"NATAL",""))))))))))))))))</calculatedColumnFormula>
    </tableColumn>
    <tableColumn id="61" name="23" dataDxfId="17"/>
    <tableColumn id="94" name="DC23" dataDxfId="16">
      <calculatedColumnFormula>IF(AND(Tabela227[[#This Row],[nº]]=1,Tabela227[[#This Row],[23]]=1),"DIA DA CONFRATERNIZAÇÃO",IF(AND(Tabela227[[#This Row],[nº]]=2,Tabela227[[#This Row],[23]]=19),"ANIVERSÁRIO DE OSASCO",IF(AND(Tabela227[[#This Row],[nº]]=3,Tabela227[[#This Row],[23]]=0),"",IF(AND(Tabela227[[#This Row],[nº]]=4,Tabela227[[#This Row],[23]]=21),"TIRADENTES",IF(AND(Tabela227[[#This Row],[nº]]=5,Tabela227[[#This Row],[23]]=1),"DIA DO TRABALHO",IF(AND(Tabela227[[#This Row],[nº]]=6,Tabela227[[#This Row],[23]]=13),"DIA DO PADROEIRO DE OSASCO",IF(AND(Tabela227[[#This Row],[nº]]=7,Tabela227[[#This Row],[23]]=9),"DIA DA REVOLUÇÃO CONSTITUCIONALISTA",IF(AND(Tabela227[[#This Row],[nº]]=8,Tabela227[[#This Row],[23]]=0),"",IF(AND(Tabela227[[#This Row],[nº]]=9,Tabela227[[#This Row],[23]]=7),"DIA DA INDEPENDÊNCIA DO BRASIL",IF(AND(Tabela227[[#This Row],[nº]]=10,Tabela227[[#This Row],[23]]=12),"NOSSA SENHORA APARECIDA",IF(AND(Tabela227[[#This Row],[nº]]=10,Tabela227[[#This Row],[23]]=15),"DIA DO PROFESSOR",IF(AND(Tabela227[[#This Row],[nº]]=10,Tabela227[[#This Row],[23]]=28),"DIA DO SERVIDOR PÚBLICO",IF(AND(Tabela227[[#This Row],[nº]]=11,Tabela227[[#This Row],[23]]=2),"FINADOS",IF(AND(Tabela227[[#This Row],[nº]]=11,Tabela227[[#This Row],[23]]=20),"DIA DA CONSCIÊNCIA NEGRA",IF(AND(Tabela227[[#This Row],[nº]]=11,Tabela227[[#This Row],[23]]=15),"PROCLAMAÇÃO DA REPÚBLICA",IF(AND(Tabela227[[#This Row],[nº]]=12,Tabela227[[#This Row],[23]]=25),"NATAL",""))))))))))))))))</calculatedColumnFormula>
    </tableColumn>
    <tableColumn id="62" name="24" dataDxfId="15"/>
    <tableColumn id="95" name="DC24" dataDxfId="14">
      <calculatedColumnFormula>IF(AND(Tabela227[[#This Row],[nº]]=1,Tabela227[[#This Row],[24]]=1),"DIA DA CONFRATERNIZAÇÃO",IF(AND(Tabela227[[#This Row],[nº]]=2,Tabela227[[#This Row],[24]]=19),"ANIVERSÁRIO DE OSASCO",IF(AND(Tabela227[[#This Row],[nº]]=3,Tabela227[[#This Row],[24]]=0),"",IF(AND(Tabela227[[#This Row],[nº]]=4,Tabela227[[#This Row],[24]]=21),"TIRADENTES",IF(AND(Tabela227[[#This Row],[nº]]=5,Tabela227[[#This Row],[24]]=1),"DIA DO TRABALHO",IF(AND(Tabela227[[#This Row],[nº]]=6,Tabela227[[#This Row],[24]]=13),"DIA DO PADROEIRO DE OSASCO",IF(AND(Tabela227[[#This Row],[nº]]=7,Tabela227[[#This Row],[24]]=9),"DIA DA REVOLUÇÃO CONSTITUCIONALISTA",IF(AND(Tabela227[[#This Row],[nº]]=8,Tabela227[[#This Row],[24]]=0),"",IF(AND(Tabela227[[#This Row],[nº]]=9,Tabela227[[#This Row],[24]]=7),"DIA DA INDEPENDÊNCIA DO BRASIL",IF(AND(Tabela227[[#This Row],[nº]]=10,Tabela227[[#This Row],[24]]=12),"NOSSA SENHORA APARECIDA",IF(AND(Tabela227[[#This Row],[nº]]=10,Tabela227[[#This Row],[24]]=15),"DIA DO PROFESSOR",IF(AND(Tabela227[[#This Row],[nº]]=10,Tabela227[[#This Row],[24]]=28),"DIA DO SERVIDOR PÚBLICO",IF(AND(Tabela227[[#This Row],[nº]]=11,Tabela227[[#This Row],[24]]=2),"FINADOS",IF(AND(Tabela227[[#This Row],[nº]]=11,Tabela227[[#This Row],[24]]=20),"DIA DA CONSCIÊNCIA NEGRA",IF(AND(Tabela227[[#This Row],[nº]]=11,Tabela227[[#This Row],[24]]=15),"PROCLAMAÇÃO DA REPÚBLICA",IF(AND(Tabela227[[#This Row],[nº]]=12,Tabela227[[#This Row],[24]]=25),"NATAL",""))))))))))))))))</calculatedColumnFormula>
    </tableColumn>
    <tableColumn id="63" name="25" dataDxfId="13"/>
    <tableColumn id="96" name="DC25" dataDxfId="12">
      <calculatedColumnFormula>IF(AND(Tabela227[[#This Row],[nº]]=1,Tabela227[[#This Row],[25]]=1),"DIA DA CONFRATERNIZAÇÃO",IF(AND(Tabela227[[#This Row],[nº]]=2,Tabela227[[#This Row],[25]]=19),"ANIVERSÁRIO DE OSASCO",IF(AND(Tabela227[[#This Row],[nº]]=3,Tabela227[[#This Row],[25]]=0),"",IF(AND(Tabela227[[#This Row],[nº]]=4,Tabela227[[#This Row],[25]]=21),"TIRADENTES",IF(AND(Tabela227[[#This Row],[nº]]=5,Tabela227[[#This Row],[25]]=1),"DIA DO TRABALHO",IF(AND(Tabela227[[#This Row],[nº]]=6,Tabela227[[#This Row],[25]]=13),"DIA DO PADROEIRO DE OSASCO",IF(AND(Tabela227[[#This Row],[nº]]=7,Tabela227[[#This Row],[25]]=9),"DIA DA REVOLUÇÃO CONSTITUCIONALISTA",IF(AND(Tabela227[[#This Row],[nº]]=8,Tabela227[[#This Row],[25]]=0),"",IF(AND(Tabela227[[#This Row],[nº]]=9,Tabela227[[#This Row],[25]]=7),"DIA DA INDEPENDÊNCIA DO BRASIL",IF(AND(Tabela227[[#This Row],[nº]]=10,Tabela227[[#This Row],[25]]=12),"NOSSA SENHORA APARECIDA",IF(AND(Tabela227[[#This Row],[nº]]=10,Tabela227[[#This Row],[25]]=15),"DIA DO PROFESSOR",IF(AND(Tabela227[[#This Row],[nº]]=10,Tabela227[[#This Row],[25]]=28),"DIA DO SERVIDOR PÚBLICO",IF(AND(Tabela227[[#This Row],[nº]]=11,Tabela227[[#This Row],[25]]=2),"FINADOS",IF(AND(Tabela227[[#This Row],[nº]]=11,Tabela227[[#This Row],[25]]=20),"DIA DA CONSCIÊNCIA NEGRA",IF(AND(Tabela227[[#This Row],[nº]]=11,Tabela227[[#This Row],[25]]=15),"PROCLAMAÇÃO DA REPÚBLICA",IF(AND(Tabela227[[#This Row],[nº]]=12,Tabela227[[#This Row],[25]]=25),"NATAL",""))))))))))))))))</calculatedColumnFormula>
    </tableColumn>
    <tableColumn id="64" name="26" dataDxfId="11"/>
    <tableColumn id="97" name="DC26" dataDxfId="10">
      <calculatedColumnFormula>IF(AND(Tabela227[[#This Row],[nº]]=1,Tabela227[[#This Row],[26]]=1),"DIA DA CONFRATERNIZAÇÃO",IF(AND(Tabela227[[#This Row],[nº]]=2,Tabela227[[#This Row],[26]]=19),"ANIVERSÁRIO DE OSASCO",IF(AND(Tabela227[[#This Row],[nº]]=3,Tabela227[[#This Row],[26]]=0),"",IF(AND(Tabela227[[#This Row],[nº]]=4,Tabela227[[#This Row],[26]]=21),"TIRADENTES",IF(AND(Tabela227[[#This Row],[nº]]=5,Tabela227[[#This Row],[26]]=1),"DIA DO TRABALHO",IF(AND(Tabela227[[#This Row],[nº]]=6,Tabela227[[#This Row],[26]]=13),"DIA DO PADROEIRO DE OSASCO",IF(AND(Tabela227[[#This Row],[nº]]=7,Tabela227[[#This Row],[26]]=9),"DIA DA REVOLUÇÃO CONSTITUCIONALISTA",IF(AND(Tabela227[[#This Row],[nº]]=8,Tabela227[[#This Row],[26]]=0),"",IF(AND(Tabela227[[#This Row],[nº]]=9,Tabela227[[#This Row],[26]]=7),"DIA DA INDEPENDÊNCIA DO BRASIL",IF(AND(Tabela227[[#This Row],[nº]]=10,Tabela227[[#This Row],[26]]=12),"NOSSA SENHORA APARECIDA",IF(AND(Tabela227[[#This Row],[nº]]=10,Tabela227[[#This Row],[26]]=15),"DIA DO PROFESSOR",IF(AND(Tabela227[[#This Row],[nº]]=10,Tabela227[[#This Row],[26]]=28),"DIA DO SERVIDOR PÚBLICO",IF(AND(Tabela227[[#This Row],[nº]]=11,Tabela227[[#This Row],[26]]=2),"FINADOS",IF(AND(Tabela227[[#This Row],[nº]]=11,Tabela227[[#This Row],[26]]=20),"DIA DA CONSCIÊNCIA NEGRA",IF(AND(Tabela227[[#This Row],[nº]]=11,Tabela227[[#This Row],[26]]=15),"PROCLAMAÇÃO DA REPÚBLICA",IF(AND(Tabela227[[#This Row],[nº]]=12,Tabela227[[#This Row],[26]]=25),"NATAL",""))))))))))))))))</calculatedColumnFormula>
    </tableColumn>
    <tableColumn id="65" name="27" dataDxfId="9"/>
    <tableColumn id="98" name="DC27" dataDxfId="8">
      <calculatedColumnFormula>IF(AND(Tabela227[[#This Row],[nº]]=1,Tabela227[[#This Row],[27]]=1),"DIA DA CONFRATERNIZAÇÃO",IF(AND(Tabela227[[#This Row],[nº]]=2,Tabela227[[#This Row],[27]]=19),"ANIVERSÁRIO DE OSASCO",IF(AND(Tabela227[[#This Row],[nº]]=3,Tabela227[[#This Row],[27]]=0),"",IF(AND(Tabela227[[#This Row],[nº]]=4,Tabela227[[#This Row],[27]]=21),"TIRADENTES",IF(AND(Tabela227[[#This Row],[nº]]=5,Tabela227[[#This Row],[27]]=1),"DIA DO TRABALHO",IF(AND(Tabela227[[#This Row],[nº]]=6,Tabela227[[#This Row],[27]]=13),"DIA DO PADROEIRO DE OSASCO",IF(AND(Tabela227[[#This Row],[nº]]=7,Tabela227[[#This Row],[27]]=9),"DIA DA REVOLUÇÃO CONSTITUCIONALISTA",IF(AND(Tabela227[[#This Row],[nº]]=8,Tabela227[[#This Row],[27]]=0),"",IF(AND(Tabela227[[#This Row],[nº]]=9,Tabela227[[#This Row],[27]]=7),"DIA DA INDEPENDÊNCIA DO BRASIL",IF(AND(Tabela227[[#This Row],[nº]]=10,Tabela227[[#This Row],[27]]=12),"NOSSA SENHORA APARECIDA",IF(AND(Tabela227[[#This Row],[nº]]=10,Tabela227[[#This Row],[27]]=15),"DIA DO PROFESSOR",IF(AND(Tabela227[[#This Row],[nº]]=10,Tabela227[[#This Row],[27]]=28),"DIA DO SERVIDOR PÚBLICO",IF(AND(Tabela227[[#This Row],[nº]]=11,Tabela227[[#This Row],[27]]=2),"FINADOS",IF(AND(Tabela227[[#This Row],[nº]]=11,Tabela227[[#This Row],[27]]=20),"DIA DA CONSCIÊNCIA NEGRA",IF(AND(Tabela227[[#This Row],[nº]]=11,Tabela227[[#This Row],[27]]=15),"PROCLAMAÇÃO DA REPÚBLICA",IF(AND(Tabela227[[#This Row],[nº]]=12,Tabela227[[#This Row],[27]]=25),"NATAL",""))))))))))))))))</calculatedColumnFormula>
    </tableColumn>
    <tableColumn id="66" name="28" dataDxfId="7"/>
    <tableColumn id="99" name="DC28" dataDxfId="6">
      <calculatedColumnFormula>IF(AND(Tabela227[[#This Row],[nº]]=1,Tabela227[[#This Row],[28]]=1),"DIA DA CONFRATERNIZAÇÃO",IF(AND(Tabela227[[#This Row],[nº]]=2,Tabela227[[#This Row],[28]]=19),"ANIVERSÁRIO DE OSASCO",IF(AND(Tabela227[[#This Row],[nº]]=3,Tabela227[[#This Row],[28]]=0),"",IF(AND(Tabela227[[#This Row],[nº]]=4,Tabela227[[#This Row],[28]]=21),"TIRADENTES",IF(AND(Tabela227[[#This Row],[nº]]=5,Tabela227[[#This Row],[28]]=1),"DIA DO TRABALHO",IF(AND(Tabela227[[#This Row],[nº]]=6,Tabela227[[#This Row],[28]]=13),"DIA DO PADROEIRO DE OSASCO",IF(AND(Tabela227[[#This Row],[nº]]=7,Tabela227[[#This Row],[28]]=9),"DIA DA REVOLUÇÃO CONSTITUCIONALISTA",IF(AND(Tabela227[[#This Row],[nº]]=8,Tabela227[[#This Row],[28]]=0),"",IF(AND(Tabela227[[#This Row],[nº]]=9,Tabela227[[#This Row],[28]]=7),"DIA DA INDEPENDÊNCIA DO BRASIL",IF(AND(Tabela227[[#This Row],[nº]]=10,Tabela227[[#This Row],[28]]=12),"NOSSA SENHORA APARECIDA",IF(AND(Tabela227[[#This Row],[nº]]=10,Tabela227[[#This Row],[28]]=15),"DIA DO PROFESSOR",IF(AND(Tabela227[[#This Row],[nº]]=10,Tabela227[[#This Row],[28]]=28),"DIA DO SERVIDOR PÚBLICO",IF(AND(Tabela227[[#This Row],[nº]]=11,Tabela227[[#This Row],[28]]=2),"FINADOS",IF(AND(Tabela227[[#This Row],[nº]]=11,Tabela227[[#This Row],[28]]=20),"DIA DA CONSCIÊNCIA NEGRA",IF(AND(Tabela227[[#This Row],[nº]]=11,Tabela227[[#This Row],[28]]=15),"PROCLAMAÇÃO DA REPÚBLICA",IF(AND(Tabela227[[#This Row],[nº]]=12,Tabela227[[#This Row],[28]]=25),"NATAL",""))))))))))))))))</calculatedColumnFormula>
    </tableColumn>
    <tableColumn id="67" name="29" dataDxfId="5"/>
    <tableColumn id="100" name="DC29" dataDxfId="4">
      <calculatedColumnFormula>IF(AND(Tabela227[[#This Row],[nº]]=1,Tabela227[[#This Row],[29]]=1),"DIA DA CONFRATERNIZAÇÃO",IF(AND(Tabela227[[#This Row],[nº]]=2,Tabela227[[#This Row],[29]]=19),"ANIVERSÁRIO DE OSASCO",IF(AND(Tabela227[[#This Row],[nº]]=3,Tabela227[[#This Row],[29]]=0),"",IF(AND(Tabela227[[#This Row],[nº]]=4,Tabela227[[#This Row],[29]]=21),"TIRADENTES",IF(AND(Tabela227[[#This Row],[nº]]=5,Tabela227[[#This Row],[29]]=1),"DIA DO TRABALHO",IF(AND(Tabela227[[#This Row],[nº]]=6,Tabela227[[#This Row],[29]]=13),"DIA DO PADROEIRO DE OSASCO",IF(AND(Tabela227[[#This Row],[nº]]=7,Tabela227[[#This Row],[29]]=9),"DIA DA REVOLUÇÃO CONSTITUCIONALISTA",IF(AND(Tabela227[[#This Row],[nº]]=8,Tabela227[[#This Row],[29]]=0),"",IF(AND(Tabela227[[#This Row],[nº]]=9,Tabela227[[#This Row],[29]]=7),"DIA DA INDEPENDÊNCIA DO BRASIL",IF(AND(Tabela227[[#This Row],[nº]]=10,Tabela227[[#This Row],[29]]=12),"NOSSA SENHORA APARECIDA",IF(AND(Tabela227[[#This Row],[nº]]=10,Tabela227[[#This Row],[29]]=15),"DIA DO PROFESSOR",IF(AND(Tabela227[[#This Row],[nº]]=10,Tabela227[[#This Row],[29]]=28),"DIA DO SERVIDOR PÚBLICO",IF(AND(Tabela227[[#This Row],[nº]]=11,Tabela227[[#This Row],[29]]=2),"FINADOS",IF(AND(Tabela227[[#This Row],[nº]]=11,Tabela227[[#This Row],[29]]=20),"DIA DA CONSCIÊNCIA NEGRA",IF(AND(Tabela227[[#This Row],[nº]]=11,Tabela227[[#This Row],[29]]=15),"PROCLAMAÇÃO DA REPÚBLICA",IF(AND(Tabela227[[#This Row],[nº]]=12,Tabela227[[#This Row],[29]]=25),"NATAL",""))))))))))))))))</calculatedColumnFormula>
    </tableColumn>
    <tableColumn id="68" name="30" dataDxfId="3"/>
    <tableColumn id="71" name="DC30" dataDxfId="2"/>
    <tableColumn id="69" name="31" dataDxfId="1"/>
    <tableColumn id="101" name="DC31" dataDxfId="0">
      <calculatedColumnFormula>IF(AND(Tabela227[[#This Row],[nº]]=1,Tabela227[[#This Row],[31]]=1),"DIA DA CONFRATERNIZAÇÃO",IF(AND(Tabela227[[#This Row],[nº]]=2,Tabela227[[#This Row],[31]]=19),"ANIVERSÁRIO DE OSASCO",IF(AND(Tabela227[[#This Row],[nº]]=3,Tabela227[[#This Row],[31]]=0),"",IF(AND(Tabela227[[#This Row],[nº]]=4,Tabela227[[#This Row],[31]]=21),"TIRADENTES",IF(AND(Tabela227[[#This Row],[nº]]=5,Tabela227[[#This Row],[31]]=1),"DIA DO TRABALHO",IF(AND(Tabela227[[#This Row],[nº]]=6,Tabela227[[#This Row],[31]]=13),"DIA DO PADROEIRO DE OSASCO",IF(AND(Tabela227[[#This Row],[nº]]=7,Tabela227[[#This Row],[31]]=9),"DIA DA REVOLUÇÃO CONSTITUCIONALISTA",IF(AND(Tabela227[[#This Row],[nº]]=8,Tabela227[[#This Row],[31]]=0),"",IF(AND(Tabela227[[#This Row],[nº]]=9,Tabela227[[#This Row],[31]]=7),"DIA DA INDEPENDÊNCIA DO BRASIL",IF(AND(Tabela227[[#This Row],[nº]]=10,Tabela227[[#This Row],[31]]=12),"NOSSA SENHORA APARECIDA",IF(AND(Tabela227[[#This Row],[nº]]=10,Tabela227[[#This Row],[31]]=15),"DIA DO PROFESSOR",IF(AND(Tabela227[[#This Row],[nº]]=10,Tabela227[[#This Row],[31]]=28),"DIA DO SERVIDOR PÚBLICO",IF(AND(Tabela227[[#This Row],[nº]]=11,Tabela227[[#This Row],[31]]=2),"FINADOS",IF(AND(Tabela227[[#This Row],[nº]]=11,Tabela227[[#This Row],[31]]=20),"DIA DA CONSCIÊNCIA NEGRA",IF(AND(Tabela227[[#This Row],[nº]]=11,Tabela227[[#This Row],[31]]=15),"PROCLAMAÇÃO DA REPÚBLICA",IF(AND(Tabela227[[#This Row],[nº]]=12,Tabela227[[#This Row],[31]]=25),"NATAL",""))))))))))))))))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6" dT="2022-02-03T17:24:52.20" personId="{A094A3F7-2406-496B-9CDA-469C0BA4ADF9}" id="{23CFC6DE-C22C-445A-83C3-9DA13D241EDF}">
    <text>Titular: Marta Fioravante Delgado</text>
  </threadedComment>
  <threadedComment ref="J7" dT="2021-09-02T01:52:48.65" personId="{674D00A1-5E49-4581-9211-A5ED6E6AFDA2}" id="{4864D956-F3DA-48ED-872F-F9C1CF68C24B}">
    <text>À PARTIR DE 01/09/2021</text>
  </threadedComment>
  <threadedComment ref="J8" dT="2022-02-03T17:25:02.71" personId="{A094A3F7-2406-496B-9CDA-469C0BA4ADF9}" id="{B6576F54-945B-4297-A29F-74DD007CCCC1}">
    <text>Titular: Marta Fioravante Delgado</text>
  </threadedComment>
  <threadedComment ref="J9" dT="2021-09-02T01:52:48.65" personId="{674D00A1-5E49-4581-9211-A5ED6E6AFDA2}" id="{D279DCF4-638A-458D-87E0-DF05B7656B8A}">
    <text>À PARTIR DE 01/09/2021</text>
  </threadedComment>
  <threadedComment ref="J10" dT="2021-01-30T06:28:01.43" personId="{2A09C188-43A6-40D4-BBBB-DD369F6B6D7F}" id="{0DB09150-21C3-4581-A00B-8127D75C02CA}">
    <text>TITULAR: LUCIANA DOS SANTOS</text>
  </threadedComment>
  <threadedComment ref="J10" dT="2022-07-25T19:39:26.63" personId="{98E7506D-6CC5-4346-BED5-323D3F2448FF}" id="{CF9FEB2A-E373-4052-974F-FFA732103AEA}" parentId="{0DB09150-21C3-4581-A00B-8127D75C02CA}">
    <text xml:space="preserve">Disciplina sem titular: desistência em Março de 2022
</text>
  </threadedComment>
  <threadedComment ref="J12" dT="2021-01-30T06:28:01.43" personId="{2A09C188-43A6-40D4-BBBB-DD369F6B6D7F}" id="{8989F997-D06F-4BC8-833D-83E186A18311}">
    <text>TITULAR: LUCIANA DOS SANTOS</text>
  </threadedComment>
  <threadedComment ref="J12" dT="2022-07-25T19:39:26.63" personId="{98E7506D-6CC5-4346-BED5-323D3F2448FF}" id="{C92A2C47-6106-407A-B44D-C98658FEEB73}" parentId="{8989F997-D06F-4BC8-833D-83E186A18311}">
    <text xml:space="preserve">Disciplina sem titular: desistência em Março de 2022
</text>
  </threadedComment>
  <threadedComment ref="G21" dT="2021-01-30T05:58:38.99" personId="{2A09C188-43A6-40D4-BBBB-DD369F6B6D7F}" id="{B4CA4BFD-F4C5-4EB6-89C7-DAFD4ECF33BD}">
    <text>TITULAR: RONALDO REIS</text>
  </threadedComment>
  <threadedComment ref="I21" dT="2022-02-09T19:10:08.59" personId="{98E7506D-6CC5-4346-BED5-323D3F2448FF}" id="{BC12289F-26D6-433F-9939-81A708D56647}">
    <text>Titular: Felinto</text>
  </threadedComment>
  <threadedComment ref="J21" dT="2021-01-18T16:27:01.72" personId="{2A09C188-43A6-40D4-BBBB-DD369F6B6D7F}" id="{0E4C8C29-528A-4F10-8814-B79636EAFF5E}">
    <text>TITULAR: ANDREA BRAGA CAZERTA</text>
  </threadedComment>
  <threadedComment ref="J21" dT="2023-07-12T17:28:31.49" personId="{98E7506D-6CC5-4346-BED5-323D3F2448FF}" id="{28BB7229-0AA1-441F-8363-245063B41D52}" parentId="{0E4C8C29-528A-4F10-8814-B79636EAFF5E}">
    <text>Sem titular, Andrea desistitu da disciplina à partir de 2º sem 2023 (e-mail 29/06/2023)</text>
  </threadedComment>
  <threadedComment ref="L21" dT="2021-02-01T16:58:24.42" personId="{2A09C188-43A6-40D4-BBBB-DD369F6B6D7F}" id="{24A67F57-E0C4-48A4-A74D-9731F4B5C8A6}">
    <text>TITULAR: VALMIR SANTANA</text>
  </threadedComment>
  <threadedComment ref="G23" dT="2021-01-30T05:58:45.37" personId="{2A09C188-43A6-40D4-BBBB-DD369F6B6D7F}" id="{3DC2C105-449F-4A1C-B56D-664E1941AE74}">
    <text>TITULAR: RONALDO REIS</text>
  </threadedComment>
  <threadedComment ref="I23" dT="2022-02-09T19:10:08.59" personId="{98E7506D-6CC5-4346-BED5-323D3F2448FF}" id="{081F3315-E7F7-45CB-8066-F4CC46C7D164}">
    <text>Titular: Felinto</text>
  </threadedComment>
  <threadedComment ref="J23" dT="2021-01-18T16:27:01.72" personId="{2A09C188-43A6-40D4-BBBB-DD369F6B6D7F}" id="{5A332643-4D1B-44B2-8264-4ED47325866B}">
    <text>TITULAR: ANDREA BRAGA CAZERTA</text>
  </threadedComment>
  <threadedComment ref="J23" dT="2023-07-12T17:28:31.49" personId="{98E7506D-6CC5-4346-BED5-323D3F2448FF}" id="{B1ED8FF1-00F8-42FF-AD0F-6FA4B5C4CE49}" parentId="{5A332643-4D1B-44B2-8264-4ED47325866B}">
    <text>Sem titular, Andrea desistitu da disciplina à partir de 2º sem 2023 (e-mail 29/06/2023)</text>
  </threadedComment>
  <threadedComment ref="L23" dT="2021-02-01T16:58:27.12" personId="{2A09C188-43A6-40D4-BBBB-DD369F6B6D7F}" id="{D6E19D8D-AC31-4323-AB73-32A31805D20F}">
    <text>TITULAR: VALMIR SANTANA</text>
  </threadedComment>
  <threadedComment ref="G25" dT="2021-01-30T05:58:51.95" personId="{2A09C188-43A6-40D4-BBBB-DD369F6B6D7F}" id="{934C81B7-4AB2-4E3F-A27F-71716168D39B}">
    <text>TITULAR: RONALDO REIS</text>
  </threadedComment>
  <threadedComment ref="L25" dT="2021-02-01T16:58:29.95" personId="{2A09C188-43A6-40D4-BBBB-DD369F6B6D7F}" id="{455EC8AF-0ABB-4261-BE34-2D33FBC50DC7}">
    <text>TITULAR: VALMIR SANTANA</text>
  </threadedComment>
  <threadedComment ref="G27" dT="2021-01-30T05:58:56.32" personId="{2A09C188-43A6-40D4-BBBB-DD369F6B6D7F}" id="{BFEA177D-DDEF-4EF4-9168-328340EC32FC}">
    <text>TITULAR: RONALDO REIS</text>
  </threadedComment>
  <threadedComment ref="L27" dT="2021-02-01T16:58:37.64" personId="{2A09C188-43A6-40D4-BBBB-DD369F6B6D7F}" id="{384ADF29-00B5-4602-9F49-5EAE2F1300BB}">
    <text>TITULAR: VALMIR SANTANA</text>
  </threadedComment>
  <threadedComment ref="H66" dT="2022-02-10T01:34:47.33" personId="{98E7506D-6CC5-4346-BED5-323D3F2448FF}" id="{02C6B0E7-B484-4274-B3E9-0C3281F55930}">
    <text>Titular: Antonio Benedito Silva Oliveira - à partir de 09/08/2022</text>
  </threadedComment>
  <threadedComment ref="K67" dT="2021-08-13T21:36:08.10" personId="{29D27F60-6743-4E54-8606-6E5624CACF87}" id="{AEF04A7A-C755-454A-8436-3EA02BCC006C}">
    <text>à partir de 13/08</text>
  </threadedComment>
  <threadedComment ref="H68" dT="2022-02-10T01:34:47.33" personId="{98E7506D-6CC5-4346-BED5-323D3F2448FF}" id="{0CDA2AE5-9DDA-400A-8389-F8B094658CE9}">
    <text>Titular: Antonio Benedito Silva Oliveira - à partir de 09/08/2022</text>
  </threadedComment>
  <threadedComment ref="K68" dT="2021-01-18T16:26:45.88" personId="{2A09C188-43A6-40D4-BBBB-DD369F6B6D7F}" id="{3D2178A2-37BD-4E1A-9DF4-0BE1EBA39216}">
    <text>TITULAR: ANDREA BRAGA CAZERTA</text>
  </threadedComment>
  <threadedComment ref="K69" dT="2021-08-13T21:36:08.10" personId="{29D27F60-6743-4E54-8606-6E5624CACF87}" id="{B615FF42-129D-4432-AE93-4C7E40872C83}">
    <text>à partir de 13/08</text>
  </threadedComment>
  <threadedComment ref="H70" dT="2022-08-22T20:56:12.86" personId="{98E7506D-6CC5-4346-BED5-323D3F2448FF}" id="{A120BA6E-25F4-476D-9108-2C5C910AFFF4}">
    <text>Titular: Antonio Benedito Silva Oliveira - à partir de 09/08/2022</text>
  </threadedComment>
  <threadedComment ref="H72" dT="2022-08-22T20:56:12.86" personId="{98E7506D-6CC5-4346-BED5-323D3F2448FF}" id="{312F757C-7621-4039-8014-CDE50E21B739}">
    <text>Titular: Antonio Benedito Silva Oliveira - à partir de 09/08/2022</text>
  </threadedComment>
  <threadedComment ref="G79" dT="2022-01-19T14:41:09.73" personId="{98E7506D-6CC5-4346-BED5-323D3F2448FF}" id="{156C3DD9-8D94-478B-8815-149C4312B8AE}">
    <text>Titular: FRANCISCO FELINTO</text>
  </threadedComment>
  <threadedComment ref="H79" dT="2023-02-07T20:18:23.99" personId="{98E7506D-6CC5-4346-BED5-323D3F2448FF}" id="{B8DFD8B5-0953-4158-B6FF-58367C206942}">
    <text>Titular:  Antonio Benedito 157/2022</text>
  </threadedComment>
  <threadedComment ref="I79" dT="2022-01-19T14:41:09.73" personId="{98E7506D-6CC5-4346-BED5-323D3F2448FF}" id="{3AFF070B-C1D7-4CEE-9006-A0A7E23CEC67}">
    <text>Titular: FRANCISCO FELINTO</text>
  </threadedComment>
  <threadedComment ref="G81" dT="2022-02-10T01:19:25.39" personId="{98E7506D-6CC5-4346-BED5-323D3F2448FF}" id="{DD5D9D12-A5A2-45AA-BFEA-09901B86C63E}">
    <text>Titular: Francisco Felinto</text>
  </threadedComment>
  <threadedComment ref="J81" dT="2022-02-09T20:52:57.90" personId="{98E7506D-6CC5-4346-BED5-323D3F2448FF}" id="{969ED4F4-01CD-4817-AA83-803DBE3A9697}">
    <text>Titular: Felinto</text>
  </threadedComment>
  <threadedComment ref="L81" dT="2022-01-19T14:41:09.73" personId="{98E7506D-6CC5-4346-BED5-323D3F2448FF}" id="{4FEE3D7C-A672-4D79-9593-B840400B0087}">
    <text>Titular: FRANCISCO FELINTO</text>
  </threadedComment>
  <threadedComment ref="G83" dT="2022-02-10T01:19:25.39" personId="{98E7506D-6CC5-4346-BED5-323D3F2448FF}" id="{D81F7B8D-704D-4FAE-8143-5D3B4FA3E6C5}">
    <text>Titular: Francisco Felinto</text>
  </threadedComment>
  <threadedComment ref="J83" dT="2022-02-09T20:52:57.90" personId="{98E7506D-6CC5-4346-BED5-323D3F2448FF}" id="{B4E9E291-78F8-4E2C-98EC-74D07D76B0DE}">
    <text>Titular: Felinto</text>
  </threadedComment>
  <threadedComment ref="G85" dT="2022-02-10T01:19:25.39" personId="{98E7506D-6CC5-4346-BED5-323D3F2448FF}" id="{8E03E751-2FBC-46D3-AF1D-BFA08CD6D4D7}">
    <text>Titular: Francisco Felinto</text>
  </threadedComment>
  <threadedComment ref="H85" dT="2023-02-17T13:50:19.75" personId="{98E7506D-6CC5-4346-BED5-323D3F2448FF}" id="{17BC0896-773F-474F-8436-A64DF79782FF}">
    <text xml:space="preserve">Titular: Erica Schimidt, à partir de 28/02 em virtude de aprovação edital interno nº 188/2022
</text>
  </threadedComment>
  <threadedComment ref="J85" dT="2022-02-09T20:52:57.90" personId="{98E7506D-6CC5-4346-BED5-323D3F2448FF}" id="{C830F8F6-916B-454A-8C0B-84EBA50F2B9C}">
    <text>Titular: Felinto</text>
  </threadedComment>
  <threadedComment ref="L85" dT="2022-01-19T14:41:09.73" personId="{98E7506D-6CC5-4346-BED5-323D3F2448FF}" id="{C2C3D317-B3D5-4810-A062-D613A82A8BE3}">
    <text>Titular: FRANCISCO FELINTO</text>
  </threadedComment>
  <threadedComment ref="G87" dT="2022-02-10T01:19:25.39" personId="{98E7506D-6CC5-4346-BED5-323D3F2448FF}" id="{CBA29FCD-8A81-4A28-877E-60CE52861F30}">
    <text>Titular: Francisco Felinto</text>
  </threadedComment>
  <threadedComment ref="H87" dT="2023-02-17T13:50:19.75" personId="{98E7506D-6CC5-4346-BED5-323D3F2448FF}" id="{B038F422-032D-4B5D-936B-EDD1B6DB111A}">
    <text xml:space="preserve">Titular: Erica Schimidt, à partir de 28/02 em virtude de aprovação edital interno nº 188/2022
</text>
  </threadedComment>
  <threadedComment ref="J87" dT="2022-02-09T20:52:57.90" personId="{98E7506D-6CC5-4346-BED5-323D3F2448FF}" id="{51AD7517-6F4C-4E1F-812D-A6A905791101}">
    <text>Titular: Felinto</text>
  </threadedComment>
  <threadedComment ref="L87" dT="2022-01-19T14:41:09.73" personId="{98E7506D-6CC5-4346-BED5-323D3F2448FF}" id="{F0123E74-9810-4003-BB08-A64A56381277}">
    <text>Titular: FRANCISCO FELINTO</text>
  </threadedComment>
  <threadedComment ref="G100" dT="2021-02-01T23:12:42.70" personId="{2A09C188-43A6-40D4-BBBB-DD369F6B6D7F}" id="{CBF16926-3F5F-4006-8CC7-5D3205F08A40}">
    <text>TITULAR: WILLIAN NOGUEIRA</text>
  </threadedComment>
  <threadedComment ref="G100" dT="2023-05-18T15:29:33.40" personId="{98E7506D-6CC5-4346-BED5-323D3F2448FF}" id="{76D01877-7661-404A-8A20-625C57692550}" parentId="{CBF16926-3F5F-4006-8CC7-5D3205F08A40}">
    <text>Desistência Willian Nogueira em 17/05/2023;</text>
  </threadedComment>
  <threadedComment ref="I100" dT="2022-03-16T17:49:48.33" personId="{98E7506D-6CC5-4346-BED5-323D3F2448FF}" id="{F19AD72A-06CF-4830-97F3-0773788B26D3}">
    <text>TITULAR: ROBERVAL EDMILSON PIVA - À PARTIR DE 03/03/2022</text>
  </threadedComment>
  <threadedComment ref="J100" dT="2021-01-30T05:57:51.31" personId="{2A09C188-43A6-40D4-BBBB-DD369F6B6D7F}" id="{B1C02785-C535-455D-815C-57C23DE32FD0}">
    <text>TITULAR: RONALDO REIS</text>
  </threadedComment>
  <threadedComment ref="K100" dT="2021-01-28T03:44:05.41" personId="{2A09C188-43A6-40D4-BBBB-DD369F6B6D7F}" id="{09DCA018-9358-4FD0-86C7-00B0B54347E2}">
    <text>TITULAR: WILLIAN NOGUEIRA</text>
  </threadedComment>
  <threadedComment ref="L100" dT="2024-02-08T23:06:14.64" personId="{98E7506D-6CC5-4346-BED5-323D3F2448FF}" id="{6EFFE449-3D26-4F90-B0C7-E3773661D2F5}">
    <text>Titular: Francisco Felinto da Silva Junior</text>
  </threadedComment>
  <threadedComment ref="J101" dT="2021-11-17T15:17:09.18" personId="{674D00A1-5E49-4581-9211-A5ED6E6AFDA2}" id="{61205414-0E16-4528-BFB0-08F29536637D}">
    <text>PSS - À PARTIR DE 16/11/2021</text>
  </threadedComment>
  <threadedComment ref="K101" dT="2022-02-10T01:37:36.69" personId="{98E7506D-6CC5-4346-BED5-323D3F2448FF}" id="{7F0D69AE-2CA0-476A-88CC-AC492B7295E2}" done="1">
    <text>@WILLIAN AURELIO NOGUEIRA 
O servidor possui 4 horas aulas em cotia, 18 horas em osasco + 12 haes, não estamos conseguindo atribuir por ultrapassar o limite permitido.</text>
    <mentions>
      <mention mentionpersonId="{D71FC90D-8FF7-4744-BC73-7FF8139D84B7}" mentionId="{2743B78B-7ED2-49F6-9795-84D816184CEA}" startIndex="0" length="25"/>
    </mentions>
  </threadedComment>
  <threadedComment ref="K101" dT="2024-01-29T23:09:51.22" personId="{5FCD9E15-C746-4E95-9F3F-7B0CFED55197}" id="{B2E85CD7-955E-479E-B9A4-C21E79EFFF5B}" parentId="{7F0D69AE-2CA0-476A-88CC-AC492B7295E2}">
    <text>Aula do Willian Normalmente</text>
  </threadedComment>
  <threadedComment ref="L101" dT="2021-09-14T13:57:30.52" personId="{29D27F60-6743-4E54-8606-6E5624CACF87}" id="{D3A6DF15-2AE9-4D75-9C7D-C8B32F8CE8F9}">
    <text xml:space="preserve">À PARTIR DE 01/05
</text>
  </threadedComment>
  <threadedComment ref="G102" dT="2021-02-01T23:12:42.70" personId="{2A09C188-43A6-40D4-BBBB-DD369F6B6D7F}" id="{073D0F9F-4A25-453E-BC07-C93E5DC7D8C7}">
    <text>TITULAR: WILLIAN NOGUEIRA</text>
  </threadedComment>
  <threadedComment ref="G102" dT="2023-05-18T15:29:33.40" personId="{98E7506D-6CC5-4346-BED5-323D3F2448FF}" id="{08DBA1C4-573E-46C9-ACC4-9DF5820127C7}" parentId="{073D0F9F-4A25-453E-BC07-C93E5DC7D8C7}">
    <text>Desistência Willian Nogueira em 17/05/2023;</text>
  </threadedComment>
  <threadedComment ref="I102" dT="2022-03-16T17:49:48.33" personId="{98E7506D-6CC5-4346-BED5-323D3F2448FF}" id="{86E4CE39-7A36-42C8-AEDE-F04F53901620}">
    <text>TITULAR: ROBERVAL EDMILSON PIVA - À PARTIR DE 03/03/2022</text>
  </threadedComment>
  <threadedComment ref="J102" dT="2021-01-30T05:57:55.34" personId="{2A09C188-43A6-40D4-BBBB-DD369F6B6D7F}" id="{38BDA0E3-9D02-4951-A4FA-DCDD3DB4AA95}">
    <text>TITULAR: RONALDO REIS</text>
  </threadedComment>
  <threadedComment ref="K102" dT="2021-01-28T03:44:05.41" personId="{2A09C188-43A6-40D4-BBBB-DD369F6B6D7F}" id="{634692D7-FBF9-409B-A233-D81B67914FD2}">
    <text>TITULAR: WILLIAN NOGUEIRA</text>
  </threadedComment>
  <threadedComment ref="L102" dT="2024-02-08T23:06:20.78" personId="{98E7506D-6CC5-4346-BED5-323D3F2448FF}" id="{ACA02B3F-1BA5-4F9A-A231-1CC70CDC4062}">
    <text>Titular: Francisco Felinto da Silva Junior</text>
  </threadedComment>
  <threadedComment ref="J103" dT="2021-11-17T15:17:09.18" personId="{674D00A1-5E49-4581-9211-A5ED6E6AFDA2}" id="{98C0FDA4-2B89-41C8-9485-E7192D217E8A}">
    <text>PSS - À PARTIR DE 16/11/2021</text>
  </threadedComment>
  <threadedComment ref="K103" dT="2022-02-10T01:37:36.69" personId="{98E7506D-6CC5-4346-BED5-323D3F2448FF}" id="{8B225F4C-746F-4D49-95A9-EF35A166048A}">
    <text>@WILLIAN AURELIO NOGUEIRA 
O servidor possui 4 horas aulas em cotia, 18 horas em osasco + 12 haes, não estamos conseguindo atribuir por ultrapassar o limite permitido.</text>
    <mentions>
      <mention mentionpersonId="{D71FC90D-8FF7-4744-BC73-7FF8139D84B7}" mentionId="{433018F8-1EDA-4C79-A21B-72BC5B8B3D77}" startIndex="0" length="25"/>
    </mentions>
  </threadedComment>
  <threadedComment ref="K103" dT="2024-01-29T23:09:51.22" personId="{5FCD9E15-C746-4E95-9F3F-7B0CFED55197}" id="{544239E0-2E6A-4E68-A0DC-BBF632E22FB6}" parentId="{8B225F4C-746F-4D49-95A9-EF35A166048A}">
    <text>Aula do Willian Normalmente</text>
  </threadedComment>
  <threadedComment ref="L103" dT="2021-09-14T13:57:30.52" personId="{29D27F60-6743-4E54-8606-6E5624CACF87}" id="{A6E4CDB8-FE92-40FB-8A10-D592F6B6BBD1}">
    <text xml:space="preserve">À PARTIR DE 01/05
</text>
  </threadedComment>
  <threadedComment ref="H104" dT="2021-01-30T06:09:00.55" personId="{2A09C188-43A6-40D4-BBBB-DD369F6B6D7F}" id="{79F3829B-501A-41A2-AE5C-65578CB26981}">
    <text>TITULAR: LUCIANA DOS SANTOS</text>
  </threadedComment>
  <threadedComment ref="I104" dT="2022-03-16T17:49:48.33" personId="{98E7506D-6CC5-4346-BED5-323D3F2448FF}" id="{5BAC6CE6-728A-46CD-BE7C-EFAAFFDC3F19}">
    <text>TITULAR: ROBERVAL EDMILSON PIVA - À PARTIR DE 03/03/2022</text>
  </threadedComment>
  <threadedComment ref="J104" dT="2021-01-30T05:57:59.12" personId="{2A09C188-43A6-40D4-BBBB-DD369F6B6D7F}" id="{469396DB-96F4-4384-BCBA-52882BE16DA2}">
    <text>TITULAR: RONALDO REIS</text>
  </threadedComment>
  <threadedComment ref="K104" dT="2021-01-28T03:44:05.41" personId="{2A09C188-43A6-40D4-BBBB-DD369F6B6D7F}" id="{F10EE1BC-8B05-4DBF-A7D4-09D35D94F6F2}">
    <text>TITULAR: WILLIAN NOGUEIRA</text>
  </threadedComment>
  <threadedComment ref="L104" dT="2024-02-08T23:06:27.14" personId="{98E7506D-6CC5-4346-BED5-323D3F2448FF}" id="{27D0C02A-0525-40F5-AE41-395FCE874D4B}">
    <text>Titular: Francisco Felinto da Silva Junior</text>
  </threadedComment>
  <threadedComment ref="J105" dT="2021-11-17T15:17:09.18" personId="{674D00A1-5E49-4581-9211-A5ED6E6AFDA2}" id="{90167570-30E7-4CFB-BFCA-DA5F971C4C4E}">
    <text>PSS - À PARTIR DE 16/11/2021</text>
  </threadedComment>
  <threadedComment ref="K105" dT="2022-02-10T01:37:36.69" personId="{98E7506D-6CC5-4346-BED5-323D3F2448FF}" id="{585A7BEF-BA41-4A92-80D9-D973D1A2D8C4}">
    <text>@WILLIAN AURELIO NOGUEIRA 
O servidor possui 4 horas aulas em cotia, 18 horas em osasco + 12 haes, não estamos conseguindo atribuir por ultrapassar o limite permitido.</text>
    <mentions>
      <mention mentionpersonId="{D71FC90D-8FF7-4744-BC73-7FF8139D84B7}" mentionId="{8C1FD947-78B4-4FD2-A853-6D7D16A6769B}" startIndex="0" length="25"/>
    </mentions>
  </threadedComment>
  <threadedComment ref="K105" dT="2024-01-29T23:09:51.22" personId="{5FCD9E15-C746-4E95-9F3F-7B0CFED55197}" id="{162A1F93-0DC2-4308-9F72-738FB2FC96DB}" parentId="{585A7BEF-BA41-4A92-80D9-D973D1A2D8C4}">
    <text>Aula do Willian Normalmente</text>
  </threadedComment>
  <threadedComment ref="L105" dT="2021-09-14T13:57:30.52" personId="{29D27F60-6743-4E54-8606-6E5624CACF87}" id="{6A4FE232-BAF4-434F-875D-DE365B3F8E0E}">
    <text xml:space="preserve">À PARTIR DE 01/05
</text>
  </threadedComment>
  <threadedComment ref="H106" dT="2021-01-30T06:09:05.51" personId="{2A09C188-43A6-40D4-BBBB-DD369F6B6D7F}" id="{7C0F76C5-3221-4DC8-B1EB-6A60FB79A673}">
    <text>TITULAR: LUCIANA DOS SANTOS</text>
  </threadedComment>
  <threadedComment ref="I106" dT="2022-03-16T17:49:48.33" personId="{98E7506D-6CC5-4346-BED5-323D3F2448FF}" id="{1D5BA54C-43CE-4010-A2FB-CA654A4EBEC9}">
    <text>TITULAR: ROBERVAL EDMILSON PIVA - À PARTIR DE 03/03/2022</text>
  </threadedComment>
  <threadedComment ref="J106" dT="2021-01-30T05:58:07.83" personId="{2A09C188-43A6-40D4-BBBB-DD369F6B6D7F}" id="{3F7B0F2D-89F4-4BB4-95D0-D9EED31D041B}">
    <text>TITULAR: RONALDO REIS</text>
  </threadedComment>
  <threadedComment ref="K106" dT="2021-01-28T03:44:05.41" personId="{2A09C188-43A6-40D4-BBBB-DD369F6B6D7F}" id="{9FEECF5A-DB6E-4951-B0BB-CE1E513E0F1A}">
    <text>TITULAR: WILLIAN NOGUEIRA</text>
  </threadedComment>
  <threadedComment ref="L106" dT="2024-02-08T23:06:33.54" personId="{98E7506D-6CC5-4346-BED5-323D3F2448FF}" id="{C4D3D34F-411D-41CC-9E8D-CBAD27DB8166}">
    <text>Titular: Francisco Felinto da Silva Junior</text>
  </threadedComment>
  <threadedComment ref="J107" dT="2021-11-17T15:17:09.18" personId="{674D00A1-5E49-4581-9211-A5ED6E6AFDA2}" id="{3C657C9B-7990-436F-B292-78651DBCC30E}">
    <text>PSS - À PARTIR DE 16/11/2021</text>
  </threadedComment>
  <threadedComment ref="K107" dT="2022-02-10T01:37:36.69" personId="{98E7506D-6CC5-4346-BED5-323D3F2448FF}" id="{B0863165-2966-46CA-A510-F238495F86B4}">
    <text>@WILLIAN AURELIO NOGUEIRA 
O servidor possui 4 horas aulas em cotia, 18 horas em osasco + 12 haes, não estamos conseguindo atribuir por ultrapassar o limite permitido.</text>
    <mentions>
      <mention mentionpersonId="{D71FC90D-8FF7-4744-BC73-7FF8139D84B7}" mentionId="{BC28D9D7-8305-4DB4-89EF-5DDDA579A354}" startIndex="0" length="25"/>
    </mentions>
  </threadedComment>
  <threadedComment ref="K107" dT="2024-01-29T23:09:51.22" personId="{5FCD9E15-C746-4E95-9F3F-7B0CFED55197}" id="{8D2C7A48-559D-451D-ADD6-5F24173CCA25}" parentId="{B0863165-2966-46CA-A510-F238495F86B4}">
    <text>Aula do Willian Normalmente</text>
  </threadedComment>
  <threadedComment ref="L107" dT="2021-09-14T13:57:30.52" personId="{29D27F60-6743-4E54-8606-6E5624CACF87}" id="{DC740708-FE42-4F76-BCB9-501537972EDD}">
    <text xml:space="preserve">À PARTIR DE 01/05
</text>
  </threadedComment>
  <threadedComment ref="H115" dT="2023-07-26T18:02:04.55" personId="{98E7506D-6CC5-4346-BED5-323D3F2448FF}" id="{717E26CC-1A78-4500-B33A-8C536B033F5A}">
    <text>TITULAR: STEFANIA FELIX
AFASTAMENTO TEMPORÁRIO EM 01/08/2023</text>
  </threadedComment>
  <threadedComment ref="K115" dT="2023-07-12T01:38:51.05" personId="{CAF49E4D-D75B-40BE-B831-61098E1A4B78}" id="{8675F794-1CFC-445B-BB4A-C83C337F7168}">
    <text>Titular: Fabio Brussolo de Oliveira</text>
  </threadedComment>
  <threadedComment ref="L115" dT="2021-01-30T06:12:47.02" personId="{2A09C188-43A6-40D4-BBBB-DD369F6B6D7F}" id="{89B2F55A-E3D2-42AE-AD6D-9759DD39E81E}">
    <text>TITULAR: LUCIANA DOS SANTOS</text>
  </threadedComment>
  <threadedComment ref="L115" dT="2023-02-11T23:14:44.41" personId="{98E7506D-6CC5-4346-BED5-323D3F2448FF}" id="{A7AFA059-E275-4F79-AAF1-737E729378AC}" parentId="{89B2F55A-E3D2-42AE-AD6D-9759DD39E81E}">
    <text xml:space="preserve">DESISTENCIA À PARTIR DE 01/02/2023
</text>
  </threadedComment>
  <threadedComment ref="G116" dT="2021-11-17T15:17:09.18" personId="{674D00A1-5E49-4581-9211-A5ED6E6AFDA2}" id="{ABB98CC0-E376-4B4E-9FA0-D073AC419AD3}">
    <text>PSS - À PARTIR DE 16/11/2021</text>
  </threadedComment>
  <threadedComment ref="H116" dT="2021-11-17T15:17:09.18" personId="{674D00A1-5E49-4581-9211-A5ED6E6AFDA2}" id="{5631CD2E-C91E-41C6-8EEF-D53AB4C21B97}">
    <text>PSS - À PARTIR DE 16/11/2021</text>
  </threadedComment>
  <threadedComment ref="L116" dT="2021-11-17T15:17:09.18" personId="{674D00A1-5E49-4581-9211-A5ED6E6AFDA2}" id="{1B3DFD4A-B811-4CDF-A4B2-42FAC42910E8}">
    <text>PSS - À PARTIR DE 16/11/2021</text>
  </threadedComment>
  <threadedComment ref="H117" dT="2023-07-26T18:02:04.55" personId="{98E7506D-6CC5-4346-BED5-323D3F2448FF}" id="{60F4CD28-3F32-4FE2-8A85-5C1A1511385E}">
    <text>TITULAR: STEFANIA FELIX
AFASTAMENTO TEMPORÁRIO EM 01/08/2023</text>
  </threadedComment>
  <threadedComment ref="K117" dT="2023-07-12T01:38:51.05" personId="{CAF49E4D-D75B-40BE-B831-61098E1A4B78}" id="{190F9C9A-CE07-4A04-941F-DE8D56F456BD}">
    <text>Titular: Fabio Brussolo de Oliveira</text>
  </threadedComment>
  <threadedComment ref="L117" dT="2021-01-30T06:12:47.02" personId="{2A09C188-43A6-40D4-BBBB-DD369F6B6D7F}" id="{EA965420-A284-4365-8DE1-95F3B2A1B4C9}">
    <text>TITULAR: LUCIANA DOS SANTOS</text>
  </threadedComment>
  <threadedComment ref="L117" dT="2023-02-11T23:14:44.41" personId="{98E7506D-6CC5-4346-BED5-323D3F2448FF}" id="{B48120C8-0F9D-4EC3-9D54-7FC11476C32A}" parentId="{EA965420-A284-4365-8DE1-95F3B2A1B4C9}">
    <text xml:space="preserve">DESISTENCIA À PARTIR DE 01/02/2023
</text>
  </threadedComment>
  <threadedComment ref="G118" dT="2021-11-17T15:17:09.18" personId="{674D00A1-5E49-4581-9211-A5ED6E6AFDA2}" id="{E40A83C0-A99D-4A05-A569-645102815D5E}">
    <text>PSS - À PARTIR DE 16/11/2021</text>
  </threadedComment>
  <threadedComment ref="H118" dT="2021-11-17T15:17:09.18" personId="{674D00A1-5E49-4581-9211-A5ED6E6AFDA2}" id="{D315848F-A9B2-4AFB-90C4-2908B20C5800}">
    <text>PSS - À PARTIR DE 16/11/2021</text>
  </threadedComment>
  <threadedComment ref="L118" dT="2021-11-17T15:17:09.18" personId="{674D00A1-5E49-4581-9211-A5ED6E6AFDA2}" id="{BDE8957C-9D8C-4ED5-8020-82F0651C8541}">
    <text>PSS - À PARTIR DE 16/11/2021</text>
  </threadedComment>
  <threadedComment ref="H119" dT="2023-07-26T18:02:04.55" personId="{98E7506D-6CC5-4346-BED5-323D3F2448FF}" id="{285A82BA-0137-4E76-B74E-9465DE734DF3}">
    <text>TITULAR: STEFANIA FELIX
AFASTAMENTO TEMPORÁRIO EM 01/08/2023</text>
  </threadedComment>
  <threadedComment ref="K119" dT="2023-07-12T01:38:51.05" personId="{CAF49E4D-D75B-40BE-B831-61098E1A4B78}" id="{24694688-134E-4439-AFCA-C6EC0AABBDA4}">
    <text>Titular: Fabio Brussolo de Oliveira</text>
  </threadedComment>
  <threadedComment ref="G120" dT="2021-11-17T15:17:09.18" personId="{674D00A1-5E49-4581-9211-A5ED6E6AFDA2}" id="{B96E3814-F7CF-4FCA-94E0-2EE58B7B65AA}">
    <text>PSS - À PARTIR DE 16/11/2021</text>
  </threadedComment>
  <threadedComment ref="H120" dT="2021-11-17T15:17:09.18" personId="{674D00A1-5E49-4581-9211-A5ED6E6AFDA2}" id="{1B29ABA7-A5CB-4A00-B713-C13E0CE16E40}">
    <text>PSS - À PARTIR DE 16/11/2021</text>
  </threadedComment>
  <threadedComment ref="H121" dT="2023-07-26T18:02:04.55" personId="{98E7506D-6CC5-4346-BED5-323D3F2448FF}" id="{22982DDD-1472-490F-8D39-D17260ADD4B2}">
    <text>TITULAR: STEFANIA FELIX
AFASTAMENTO TEMPORÁRIO EM 01/08/2023</text>
  </threadedComment>
  <threadedComment ref="K121" dT="2023-07-12T01:38:51.05" personId="{CAF49E4D-D75B-40BE-B831-61098E1A4B78}" id="{B6634229-7869-4821-ABFB-34CEE50CC3F3}">
    <text>Titular: Fabio Brussolo de Oliveira</text>
  </threadedComment>
  <threadedComment ref="G122" dT="2021-11-17T15:17:09.18" personId="{674D00A1-5E49-4581-9211-A5ED6E6AFDA2}" id="{B49DD19F-7832-46F2-8608-AC691A774E4C}">
    <text>PSS - À PARTIR DE 16/11/2021</text>
  </threadedComment>
  <threadedComment ref="H122" dT="2021-11-17T15:17:09.18" personId="{674D00A1-5E49-4581-9211-A5ED6E6AFDA2}" id="{577FC400-79A3-4085-BD37-D994274B58B5}">
    <text>PSS - À PARTIR DE 16/11/2021</text>
  </threadedComment>
  <threadedComment ref="I130" dT="2021-01-30T06:10:59.27" personId="{2A09C188-43A6-40D4-BBBB-DD369F6B6D7F}" id="{647012AD-BDAB-43CC-8567-DAED2982D2F7}">
    <text>TITULAR: LUCIANA DOS SANTOS</text>
  </threadedComment>
  <threadedComment ref="J130" dT="2022-08-22T15:52:12.31" personId="{98E7506D-6CC5-4346-BED5-323D3F2448FF}" id="{41B189BD-D5DA-40FA-88DC-72A9B934BBF9}">
    <text>Titular Marcio André desistiu em 22/08/2022</text>
  </threadedComment>
  <threadedComment ref="K130" dT="2023-07-12T01:40:44.04" personId="{CAF49E4D-D75B-40BE-B831-61098E1A4B78}" id="{56AFB211-DF43-4099-AD3E-7A6C004C7A1F}">
    <text>Sem Titular</text>
  </threadedComment>
  <threadedComment ref="G131" dT="2021-11-17T15:17:09.18" personId="{674D00A1-5E49-4581-9211-A5ED6E6AFDA2}" id="{A41A295F-E2F1-4056-B83C-8706CB97A2F0}">
    <text>PSS - À PARTIR DE 16/11/2021</text>
  </threadedComment>
  <threadedComment ref="I132" dT="2021-01-30T06:11:02.55" personId="{2A09C188-43A6-40D4-BBBB-DD369F6B6D7F}" id="{F86BE15C-BE3D-488B-A84F-52C547180313}">
    <text>TITULAR: LUCIANA DOS SANTOS</text>
  </threadedComment>
  <threadedComment ref="J132" dT="2022-08-22T15:52:12.31" personId="{98E7506D-6CC5-4346-BED5-323D3F2448FF}" id="{41B189BD-D5DA-40FB-88DC-72A9B934BBF9}">
    <text>Titular Marcio André desistiu em 22/08/2022</text>
  </threadedComment>
  <threadedComment ref="K132" dT="2023-07-12T01:40:44.04" personId="{CAF49E4D-D75B-40BE-B831-61098E1A4B78}" id="{4008E238-013B-45E4-89F3-F00AFA7D71AD}">
    <text>Sem Titular</text>
  </threadedComment>
  <threadedComment ref="G133" dT="2021-11-17T15:17:09.18" personId="{674D00A1-5E49-4581-9211-A5ED6E6AFDA2}" id="{7863238F-A2EE-4438-95D3-CFB24F3F889B}">
    <text>PSS - À PARTIR DE 16/11/2021</text>
  </threadedComment>
  <threadedComment ref="I134" dT="2021-01-30T06:11:06.51" personId="{2A09C188-43A6-40D4-BBBB-DD369F6B6D7F}" id="{CC8C33A0-0D8F-40BA-BC6E-90AB4232240F}">
    <text>TITULAR: LUCIANA DOS SANTOS</text>
  </threadedComment>
  <threadedComment ref="J134" dT="2022-08-22T15:52:12.31" personId="{98E7506D-6CC5-4346-BED5-323D3F2448FF}" id="{41B189BD-D5DA-40FC-88DC-72A9B934BBF9}">
    <text>Titular Marcio André desistiu em 22/08/2022</text>
  </threadedComment>
  <threadedComment ref="K134" dT="2023-07-12T01:40:44.04" personId="{CAF49E4D-D75B-40BE-B831-61098E1A4B78}" id="{CD4BBC2D-B711-4D24-A20A-617F10A2BB5B}">
    <text>Sem Titular</text>
  </threadedComment>
  <threadedComment ref="G135" dT="2021-11-17T15:17:09.18" personId="{674D00A1-5E49-4581-9211-A5ED6E6AFDA2}" id="{F04A30E9-99F4-4316-BFE4-6A2723C561D4}">
    <text>PSS - À PARTIR DE 16/11/2021</text>
  </threadedComment>
  <threadedComment ref="I136" dT="2021-01-30T06:11:09.54" personId="{2A09C188-43A6-40D4-BBBB-DD369F6B6D7F}" id="{542D22B4-2360-4406-8000-F0375F7A5EA2}">
    <text>TITULAR: LUCIANA DOS SANTOS</text>
  </threadedComment>
  <threadedComment ref="J136" dT="2022-08-22T15:52:12.31" personId="{98E7506D-6CC5-4346-BED5-323D3F2448FF}" id="{41B189BD-D5DA-40FD-88DC-72A9B934BBF9}">
    <text>Titular Marcio André desistiu em 22/08/2022</text>
  </threadedComment>
  <threadedComment ref="K136" dT="2023-07-12T01:40:44.04" personId="{CAF49E4D-D75B-40BE-B831-61098E1A4B78}" id="{555E434D-0989-406E-AAE6-695C7335A598}">
    <text>Sem Titular</text>
  </threadedComment>
  <threadedComment ref="G137" dT="2021-11-17T15:17:09.18" personId="{674D00A1-5E49-4581-9211-A5ED6E6AFDA2}" id="{A113AF9F-ABFA-4086-9338-74BDFAB7697E}">
    <text>PSS - À PARTIR DE 16/11/2021</text>
  </threadedComment>
  <threadedComment ref="L145" dT="2023-07-12T01:41:38.99" personId="{CAF49E4D-D75B-40BE-B831-61098E1A4B78}" id="{16D33751-4FAD-40FA-A294-97A0614BB499}">
    <text>Sem Titular</text>
  </threadedComment>
  <threadedComment ref="L147" dT="2023-07-12T01:41:38.99" personId="{CAF49E4D-D75B-40BE-B831-61098E1A4B78}" id="{7736EF40-6676-4DF0-8E5A-5D55FDCBC9E9}">
    <text>Sem Titular</text>
  </threadedComment>
  <threadedComment ref="L149" dT="2022-03-03T20:27:55.74" personId="{98E7506D-6CC5-4346-BED5-323D3F2448FF}" id="{8409EFE8-EBA4-4EAD-B9CC-E5B3CF0E6151}">
    <text xml:space="preserve">TITULAR: JEFERSON CERQUEIRA DIAS - À PARTIR DE 03/03/2022
</text>
  </threadedComment>
  <threadedComment ref="L151" dT="2022-03-03T20:27:55.74" personId="{98E7506D-6CC5-4346-BED5-323D3F2448FF}" id="{EF79A713-0859-4C1E-BD4B-3A700A8DEC49}">
    <text xml:space="preserve">TITULAR: JEFERSON CERQUEIRA DIAS - À PARTIR DE 03/03/2022
</text>
  </threadedComment>
  <threadedComment ref="H160" dT="2021-01-30T06:10:22.66" personId="{2A09C188-43A6-40D4-BBBB-DD369F6B6D7F}" id="{B103A953-E06F-4E9D-B76F-AC34FD1FADBD}">
    <text>TITULAR: LUCIANA DOS SANTOS</text>
  </threadedComment>
  <threadedComment ref="J160" dT="2023-07-11T17:57:29.40" personId="{98E7506D-6CC5-4346-BED5-323D3F2448FF}" id="{46B29895-6E2D-4853-A439-2CE6BEEABF64}">
    <text>Titular: Fabio Brussolo</text>
  </threadedComment>
  <threadedComment ref="L160" dT="2021-02-04T19:15:10.20" personId="{2A09C188-43A6-40D4-BBBB-DD369F6B6D7F}" id="{205E3856-842F-45A0-BB85-5B71C0125B2B}">
    <text>TITULAR: IRAPUAN GLORIA JUNIOR</text>
  </threadedComment>
  <threadedComment ref="L160" dT="2021-08-16T17:07:10.89" personId="{29D27F60-6743-4E54-8606-6E5624CACF87}" id="{2D6FAB1E-CE6D-40A4-B115-90989A361934}" parentId="{205E3856-842F-45A0-BB85-5B71C0125B2B}">
    <text>Irapuã desistiu das aulas em 10/08/2021</text>
  </threadedComment>
  <threadedComment ref="J161" dT="2021-11-17T15:17:09.18" personId="{674D00A1-5E49-4581-9211-A5ED6E6AFDA2}" id="{752C22A8-1945-4B28-BF40-71856AC392D2}">
    <text>PSS - À PARTIR DE 16/11/2021</text>
  </threadedComment>
  <threadedComment ref="L161" dT="2022-05-06T21:58:59.02" personId="{98E7506D-6CC5-4346-BED5-323D3F2448FF}" id="{A325645E-B463-449A-AD3C-EAC9DFABF885}">
    <text>à partir de 26/02/22</text>
  </threadedComment>
  <threadedComment ref="H162" dT="2021-01-30T06:10:29.44" personId="{2A09C188-43A6-40D4-BBBB-DD369F6B6D7F}" id="{6B6EF196-B641-4E92-B699-01626EE035B7}">
    <text>TITULAR: LUCIANA DOS SANTOS</text>
  </threadedComment>
  <threadedComment ref="J162" dT="2023-07-11T17:57:29.40" personId="{98E7506D-6CC5-4346-BED5-323D3F2448FF}" id="{A486B3A6-0A62-4EF7-BFD0-88A903CB5265}">
    <text>Titular: Fabio Brussolo</text>
  </threadedComment>
  <threadedComment ref="L162" dT="2021-02-04T19:15:10.20" personId="{2A09C188-43A6-40D4-BBBB-DD369F6B6D7F}" id="{017024D2-76B8-415B-8534-E0F2F8A33AC5}">
    <text>TITULAR: IRAPUAN GLORIA JUNIOR</text>
  </threadedComment>
  <threadedComment ref="L162" dT="2021-08-16T17:07:10.89" personId="{29D27F60-6743-4E54-8606-6E5624CACF87}" id="{4AF308E3-629D-4DE7-BFAC-4CBDECE98484}" parentId="{017024D2-76B8-415B-8534-E0F2F8A33AC5}">
    <text>Irapuã desistiu das aulas em 10/08/2021</text>
  </threadedComment>
  <threadedComment ref="J163" dT="2021-11-17T15:17:09.18" personId="{674D00A1-5E49-4581-9211-A5ED6E6AFDA2}" id="{59C0F7FA-2D45-4308-A724-3BEE4FA63E01}">
    <text>PSS - À PARTIR DE 16/11/2021</text>
  </threadedComment>
  <threadedComment ref="L163" dT="2022-05-06T21:58:59.02" personId="{98E7506D-6CC5-4346-BED5-323D3F2448FF}" id="{85897B52-B299-45A2-A5C2-0F3697C6F148}">
    <text>à partir de 26/02/22</text>
  </threadedComment>
  <threadedComment ref="H164" dT="2023-05-18T15:01:03.88" personId="{98E7506D-6CC5-4346-BED5-323D3F2448FF}" id="{B8C28930-0350-4522-A8C5-97EDAA6895E6}">
    <text xml:space="preserve">titular: elias carneiro de oliveira - op 283 à partir de 23/05
</text>
  </threadedComment>
  <threadedComment ref="J164" dT="2023-07-11T17:57:29.40" personId="{98E7506D-6CC5-4346-BED5-323D3F2448FF}" id="{FBAB30E1-863F-423A-8E40-10874E0509E7}">
    <text>Titular: Fabio Brussolo</text>
  </threadedComment>
  <threadedComment ref="K164" dT="2022-01-13T01:26:55.72" personId="{98E7506D-6CC5-4346-BED5-323D3F2448FF}" id="{1589C034-892A-421D-9D58-94B3655EB897}">
    <text>Titular: Stefania Felix à partir de 02/02/2022</text>
  </threadedComment>
  <threadedComment ref="L164" dT="2021-02-04T19:15:10.20" personId="{2A09C188-43A6-40D4-BBBB-DD369F6B6D7F}" id="{5EA8642D-7E67-48D3-A97E-008E45D8AA53}">
    <text>TITULAR: IRAPUAN GLORIA JUNIOR</text>
  </threadedComment>
  <threadedComment ref="L164" dT="2021-08-16T17:07:10.89" personId="{29D27F60-6743-4E54-8606-6E5624CACF87}" id="{A36CA3C7-8B57-469F-862C-5DC1A114EE7C}" parentId="{5EA8642D-7E67-48D3-A97E-008E45D8AA53}">
    <text>Irapuã desistiu das aulas em 10/08/2021</text>
  </threadedComment>
  <threadedComment ref="J165" dT="2021-11-17T15:17:09.18" personId="{674D00A1-5E49-4581-9211-A5ED6E6AFDA2}" id="{E93D0449-E4A8-4332-BEAC-7E8FDB327CB5}">
    <text>PSS - À PARTIR DE 16/11/2021</text>
  </threadedComment>
  <threadedComment ref="L165" dT="2022-05-06T21:58:59.02" personId="{98E7506D-6CC5-4346-BED5-323D3F2448FF}" id="{07C23CA3-D26D-4C8E-9A42-BE0930318E4D}">
    <text>à partir de 26/02/22</text>
  </threadedComment>
  <threadedComment ref="H166" dT="2023-05-18T15:01:03.88" personId="{98E7506D-6CC5-4346-BED5-323D3F2448FF}" id="{D547CDE9-3188-4B66-8B04-455987D0DE80}">
    <text xml:space="preserve">titular: elias carneiro de oliveira - op 283 à partir de 23/05
</text>
  </threadedComment>
  <threadedComment ref="J166" dT="2023-07-11T17:57:29.40" personId="{98E7506D-6CC5-4346-BED5-323D3F2448FF}" id="{CE33A4F6-7A16-4E10-BE3F-39F21D4F2738}">
    <text>Titular: Fabio Brussolo</text>
  </threadedComment>
  <threadedComment ref="K166" dT="2022-01-13T01:26:55.72" personId="{98E7506D-6CC5-4346-BED5-323D3F2448FF}" id="{4B2EA836-CB46-4E55-8A45-8D1FB4CD70D3}">
    <text>Titular: Stefania Felix à partir de 02/02/2022</text>
  </threadedComment>
  <threadedComment ref="L166" dT="2021-02-04T19:15:10.20" personId="{2A09C188-43A6-40D4-BBBB-DD369F6B6D7F}" id="{9801176C-4E97-48B5-B709-6662FAF558EC}">
    <text>TITULAR: IRAPUAN GLORIA JUNIOR</text>
  </threadedComment>
  <threadedComment ref="L166" dT="2021-08-16T17:07:10.89" personId="{29D27F60-6743-4E54-8606-6E5624CACF87}" id="{B4C40019-5962-431D-8797-DFDEA7204791}" parentId="{9801176C-4E97-48B5-B709-6662FAF558EC}">
    <text>Irapuã desistiu das aulas em 10/08/2021</text>
  </threadedComment>
  <threadedComment ref="J167" dT="2021-11-17T15:17:09.18" personId="{674D00A1-5E49-4581-9211-A5ED6E6AFDA2}" id="{9B107C4B-51C4-4599-9472-0D4E685BBCFA}">
    <text>PSS - À PARTIR DE 16/11/2021</text>
  </threadedComment>
  <threadedComment ref="L167" dT="2022-05-06T21:58:59.02" personId="{98E7506D-6CC5-4346-BED5-323D3F2448FF}" id="{33515633-60EA-4D1F-8439-21A97872B3FF}">
    <text>à partir de 26/02/22</text>
  </threadedComment>
  <threadedComment ref="G175" dT="2021-01-27T00:39:27.66" personId="{2A09C188-43A6-40D4-BBBB-DD369F6B6D7F}" id="{5E6C5A2F-BF7B-43C7-9D2B-E655C62B5EFD}">
    <text>TITULAR: FABIO BRUSSOLO</text>
  </threadedComment>
  <threadedComment ref="G175" dT="2021-08-16T17:00:41.07" personId="{29D27F60-6743-4E54-8606-6E5624CACF87}" id="{D198372E-3C87-4625-8D51-E985E389D119}" parentId="{5E6C5A2F-BF7B-43C7-9D2B-E655C62B5EFD}">
    <text>À PARTIR DE 09/08/2021 TITUTLAR PASSA A SER ANA TRAVASSOS ICHIRRARA APROVADA EDITAL EXTERNO Nº 13/2021</text>
  </threadedComment>
  <threadedComment ref="G175" dT="2022-07-25T19:41:57.13" personId="{98E7506D-6CC5-4346-BED5-323D3F2448FF}" id="{545C01E6-7A36-4C03-BED3-7B7437CF113A}" parentId="{5E6C5A2F-BF7B-43C7-9D2B-E655C62B5EFD}">
    <text>Disciplina sem titular: Docente Ana Ichirrara solicitou desistência em 11/02/2022</text>
  </threadedComment>
  <threadedComment ref="G175" dT="2023-05-18T16:18:37.08" personId="{98E7506D-6CC5-4346-BED5-323D3F2448FF}" id="{6ACBCA8B-6980-4381-B6CF-247B4886A662}" parentId="{5E6C5A2F-BF7B-43C7-9D2B-E655C62B5EFD}">
    <text>titular: CARLOS ALBERTO DA SILVA JUNIOR  à partir de 08/05/2023</text>
  </threadedComment>
  <threadedComment ref="G175" dT="2023-07-12T01:43:26.45" personId="{CAF49E4D-D75B-40BE-B831-61098E1A4B78}" id="{E09B4A7E-8B63-471A-AF9D-62DD6EA691BC}" parentId="{5E6C5A2F-BF7B-43C7-9D2B-E655C62B5EFD}">
    <text xml:space="preserve">Sem Titular
</text>
  </threadedComment>
  <threadedComment ref="H175" dT="2021-01-30T05:49:00.93" personId="{2A09C188-43A6-40D4-BBBB-DD369F6B6D7F}" id="{6CF57FE7-9A9A-4DE8-B422-953C53A5FCE6}">
    <text>verificar com o willian se ainda é o fabio brussolo</text>
  </threadedComment>
  <threadedComment ref="H175" dT="2023-07-12T01:44:04.88" personId="{CAF49E4D-D75B-40BE-B831-61098E1A4B78}" id="{17C55E92-8241-4793-86CE-D15B99925909}" parentId="{6CF57FE7-9A9A-4DE8-B422-953C53A5FCE6}">
    <text>Titular: Magali Andrea Rossi</text>
  </threadedComment>
  <threadedComment ref="L176" dT="2022-04-09T00:07:29.24" personId="{98E7506D-6CC5-4346-BED5-323D3F2448FF}" id="{CD6F3C31-B70A-4B37-9A0E-82150A830E92}">
    <text>à partir de 07/04/2022</text>
  </threadedComment>
  <threadedComment ref="G177" dT="2021-01-27T00:39:27.66" personId="{2A09C188-43A6-40D4-BBBB-DD369F6B6D7F}" id="{5EC5A037-C23E-40A0-9565-84432C760303}">
    <text>TITULAR: FABIO BRUSSOLO</text>
  </threadedComment>
  <threadedComment ref="G177" dT="2021-08-16T17:00:41.07" personId="{29D27F60-6743-4E54-8606-6E5624CACF87}" id="{0ACF7A02-11A3-4805-9678-3A5A8BA808FD}" parentId="{5EC5A037-C23E-40A0-9565-84432C760303}">
    <text>À PARTIR DE 09/08/2021 TITUTLAR PASSA A SER ANA TRAVASSOS ICHIRRARA APROVADA EDITAL EXTERNO Nº 13/2021</text>
  </threadedComment>
  <threadedComment ref="G177" dT="2022-07-25T19:41:57.13" personId="{98E7506D-6CC5-4346-BED5-323D3F2448FF}" id="{E9AB6425-7659-4499-B770-9496B36B609C}" parentId="{5EC5A037-C23E-40A0-9565-84432C760303}">
    <text>Disciplina sem titular: Docente Ana Ichirrara solicitou desistência em 11/02/2022</text>
  </threadedComment>
  <threadedComment ref="G177" dT="2023-05-18T16:18:37.08" personId="{98E7506D-6CC5-4346-BED5-323D3F2448FF}" id="{C4DA92D4-D5D6-486A-90B1-96CFB39B138B}" parentId="{5EC5A037-C23E-40A0-9565-84432C760303}">
    <text>titular: CARLOS ALBERTO DA SILVA JUNIOR  à partir de 08/05/2023</text>
  </threadedComment>
  <threadedComment ref="G177" dT="2023-07-12T01:43:26.45" personId="{CAF49E4D-D75B-40BE-B831-61098E1A4B78}" id="{69AA6358-A516-4F1E-BA45-E9264C7EE5A8}" parentId="{5EC5A037-C23E-40A0-9565-84432C760303}">
    <text xml:space="preserve">Sem Titular
</text>
  </threadedComment>
  <threadedComment ref="H177" dT="2021-01-30T05:49:00.93" personId="{2A09C188-43A6-40D4-BBBB-DD369F6B6D7F}" id="{D8E04BD5-C72D-494A-8F5A-494313AD35A3}">
    <text>verificar com o willian se ainda é o fabio brussolo</text>
  </threadedComment>
  <threadedComment ref="H177" dT="2023-07-12T01:44:04.88" personId="{CAF49E4D-D75B-40BE-B831-61098E1A4B78}" id="{4F6705A6-9989-484A-AAA3-C578FB2CEC5F}" parentId="{D8E04BD5-C72D-494A-8F5A-494313AD35A3}">
    <text>Titular: Magali Andrea Rossi</text>
  </threadedComment>
  <threadedComment ref="L178" dT="2022-04-09T00:07:29.24" personId="{98E7506D-6CC5-4346-BED5-323D3F2448FF}" id="{5507AEFE-B03F-4D69-B594-6A05A1B6A03D}">
    <text>à partir de 07/04/2022</text>
  </threadedComment>
  <threadedComment ref="G179" dT="2021-01-27T00:39:27.66" personId="{2A09C188-43A6-40D4-BBBB-DD369F6B6D7F}" id="{D8E1F54F-3E25-45A1-868F-5FDD5A2697C7}">
    <text>TITULAR: FABIO BRUSSOLO</text>
  </threadedComment>
  <threadedComment ref="G179" dT="2021-08-16T17:00:41.07" personId="{29D27F60-6743-4E54-8606-6E5624CACF87}" id="{B5ACF976-B64C-4FEC-B879-29FD458C6BE6}" parentId="{D8E1F54F-3E25-45A1-868F-5FDD5A2697C7}">
    <text>À PARTIR DE 09/08/2021 TITUTLAR PASSA A SER ANA TRAVASSOS ICHIRRARA APROVADA EDITAL EXTERNO Nº 13/2021</text>
  </threadedComment>
  <threadedComment ref="G179" dT="2022-07-25T19:41:57.13" personId="{98E7506D-6CC5-4346-BED5-323D3F2448FF}" id="{E72BFED4-4063-4115-A9FB-4385E30DA776}" parentId="{D8E1F54F-3E25-45A1-868F-5FDD5A2697C7}">
    <text>Disciplina sem titular: Docente Ana Ichirrara solicitou desistência em 11/02/2022</text>
  </threadedComment>
  <threadedComment ref="G179" dT="2023-05-18T16:18:37.08" personId="{98E7506D-6CC5-4346-BED5-323D3F2448FF}" id="{410D799D-34B0-45F4-BB2A-BA7A7F9338DA}" parentId="{D8E1F54F-3E25-45A1-868F-5FDD5A2697C7}">
    <text>titular: CARLOS ALBERTO DA SILVA JUNIOR  à partir de 08/05/2023</text>
  </threadedComment>
  <threadedComment ref="G179" dT="2023-07-12T01:43:26.45" personId="{CAF49E4D-D75B-40BE-B831-61098E1A4B78}" id="{C64FAF9E-E3B8-42E9-BA21-A912E350DD48}" parentId="{D8E1F54F-3E25-45A1-868F-5FDD5A2697C7}">
    <text xml:space="preserve">Sem Titular
</text>
  </threadedComment>
  <threadedComment ref="H179" dT="2021-01-30T05:49:00.93" personId="{2A09C188-43A6-40D4-BBBB-DD369F6B6D7F}" id="{ACC2EE85-C6A1-45D3-ABFC-745761264BC5}">
    <text>verificar com o willian se ainda é o fabio brussolo</text>
  </threadedComment>
  <threadedComment ref="H179" dT="2023-07-12T01:44:04.88" personId="{CAF49E4D-D75B-40BE-B831-61098E1A4B78}" id="{22B343D0-7109-4139-A133-27B786DAD5A1}" parentId="{ACC2EE85-C6A1-45D3-ABFC-745761264BC5}">
    <text>Titular: Magali Andrea Rossi</text>
  </threadedComment>
  <threadedComment ref="G181" dT="2021-01-27T00:39:27.66" personId="{2A09C188-43A6-40D4-BBBB-DD369F6B6D7F}" id="{20383ECB-6FF2-4A1F-B99F-19451972DAC9}">
    <text>TITULAR: FABIO BRUSSOLO</text>
  </threadedComment>
  <threadedComment ref="G181" dT="2021-08-16T17:00:41.07" personId="{29D27F60-6743-4E54-8606-6E5624CACF87}" id="{4E9784FF-0368-4715-BBCE-D2035B5C46A5}" parentId="{20383ECB-6FF2-4A1F-B99F-19451972DAC9}">
    <text>À PARTIR DE 09/08/2021 TITUTLAR PASSA A SER ANA TRAVASSOS ICHIRRARA APROVADA EDITAL EXTERNO Nº 13/2021</text>
  </threadedComment>
  <threadedComment ref="G181" dT="2022-07-25T19:41:57.13" personId="{98E7506D-6CC5-4346-BED5-323D3F2448FF}" id="{A02CDA0E-1D2A-4548-A4C6-DB3BF909391B}" parentId="{20383ECB-6FF2-4A1F-B99F-19451972DAC9}">
    <text>Disciplina sem titular: Docente Ana Ichirrara solicitou desistência em 11/02/2022</text>
  </threadedComment>
  <threadedComment ref="G181" dT="2023-05-18T16:18:37.08" personId="{98E7506D-6CC5-4346-BED5-323D3F2448FF}" id="{22973DB9-AC95-456C-A21E-B0AB7F58003C}" parentId="{20383ECB-6FF2-4A1F-B99F-19451972DAC9}">
    <text>titular: CARLOS ALBERTO DA SILVA JUNIOR  à partir de 08/05/2023</text>
  </threadedComment>
  <threadedComment ref="G181" dT="2023-07-12T01:43:26.45" personId="{CAF49E4D-D75B-40BE-B831-61098E1A4B78}" id="{1C52DA69-94C8-41F5-BE83-B31407DF1D95}" parentId="{20383ECB-6FF2-4A1F-B99F-19451972DAC9}">
    <text xml:space="preserve">Sem Titular
</text>
  </threadedComment>
  <threadedComment ref="H181" dT="2021-01-30T05:49:00.93" personId="{2A09C188-43A6-40D4-BBBB-DD369F6B6D7F}" id="{E091FE55-414E-4A7A-AB19-2F073FCA7015}">
    <text>verificar com o willian se ainda é o fabio brussolo</text>
  </threadedComment>
  <threadedComment ref="H181" dT="2023-07-12T01:44:04.88" personId="{CAF49E4D-D75B-40BE-B831-61098E1A4B78}" id="{19CE07ED-1F2C-41FB-91A5-0AC795DAE919}" parentId="{E091FE55-414E-4A7A-AB19-2F073FCA7015}">
    <text>Titular: Magali Andrea Rossi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Q4" dT="2021-02-01T23:11:15.51" personId="{2A09C188-43A6-40D4-BBBB-DD369F6B6D7F}" id="{F965922A-E2E2-4CA9-A31A-42629D38AB48}">
    <text>TITULAR: WILLIAN NOGUEIRA</text>
  </threadedComment>
  <threadedComment ref="Q6" dT="2021-02-01T23:11:18.79" personId="{2A09C188-43A6-40D4-BBBB-DD369F6B6D7F}" id="{9342BEDA-A7DE-4C6A-A214-8F33B3A022C9}">
    <text>TITULAR: WILLIAN NOGUEIRA</text>
  </threadedComment>
  <threadedComment ref="Q8" dT="2021-02-01T23:11:22.33" personId="{2A09C188-43A6-40D4-BBBB-DD369F6B6D7F}" id="{EDA6257F-DD0B-4A4D-A40E-BEEC5BAB49B1}">
    <text>TITULAR: WILLIAN NOGUEIRA</text>
  </threadedComment>
  <threadedComment ref="Q10" dT="2021-02-01T23:11:27.67" personId="{2A09C188-43A6-40D4-BBBB-DD369F6B6D7F}" id="{BDACFFE3-F9E8-42CE-9448-A2937522D86A}">
    <text>TITULAR: WILLIAN NOGUEIRA</text>
  </threadedComment>
  <threadedComment ref="I21" dT="2022-02-09T15:47:17.94" personId="{98E7506D-6CC5-4346-BED5-323D3F2448FF}" id="{4C27CDFA-9F0C-4931-A74E-BE7EDF5291EB}">
    <text>@WILSON DONIZETI FERNANDES  AGUARDANDO RETORNO DO E-MAIL ENCAMINHADO, NÃO LOCALIZADO EDITAL EM QUE O INDICADO TENHA SITO APROVADO</text>
    <mentions>
      <mention mentionpersonId="{DFE9F520-555F-483E-83EB-2D829DD1736C}" mentionId="{A8CBE0CF-D550-4642-9D31-DCE8B9583D64}" startIndex="0" length="26"/>
    </mentions>
  </threadedComment>
  <threadedComment ref="K43" dT="2022-02-09T17:16:31.26" personId="{98E7506D-6CC5-4346-BED5-323D3F2448FF}" id="{1C39ECA6-0737-435C-8558-825B927B526C}">
    <text>@WILSON DONIZETI FERNANDES  verificar questão insterticio com unidade cotia, e-mail encaminhado.</text>
    <mentions>
      <mention mentionpersonId="{DFE9F520-555F-483E-83EB-2D829DD1736C}" mentionId="{1D91C73B-6961-426A-9273-A372629E0D48}" startIndex="0" length="26"/>
    </mentions>
  </threadedComment>
  <threadedComment ref="G55" dT="2022-02-02T23:25:34.13" personId="{3579BA31-AB19-4C2B-BBEB-C62F548AC29D}" id="{28B8217D-274B-482C-AF1D-B0388F17E2EC}">
    <text>Titular: Wilson Donizeti Fernandes</text>
  </threadedComment>
  <threadedComment ref="K55" dT="2022-05-09T13:23:48.04" personId="{98E7506D-6CC5-4346-BED5-323D3F2448FF}" id="{F72DC3D4-B169-4F89-8273-C0F227426322}">
    <text>Titular: Fernando Luis de Almeida - aprovado Edital 04/2022</text>
  </threadedComment>
  <threadedComment ref="G57" dT="2022-02-02T23:25:34.13" personId="{3579BA31-AB19-4C2B-BBEB-C62F548AC29D}" id="{E0ECA5F3-87CF-49A7-B229-ED2825C77B50}">
    <text>Titular: Wilson Donizeti Fernandes</text>
  </threadedComment>
  <threadedComment ref="K57" dT="2022-05-09T13:23:48.04" personId="{98E7506D-6CC5-4346-BED5-323D3F2448FF}" id="{F72DC3D4-B169-4F8A-8273-C0F227426322}">
    <text>Titular: Fernando Luis de Almeida - aprovado Edital 04/2022</text>
  </threadedComment>
  <threadedComment ref="G59" dT="2022-02-02T23:25:34.13" personId="{3579BA31-AB19-4C2B-BBEB-C62F548AC29D}" id="{012DB1CE-8637-48CD-8D43-CA9B0E77A8FE}">
    <text>Titular: Wilson Donizeti Fernandes</text>
  </threadedComment>
  <threadedComment ref="K59" dT="2022-05-09T13:23:48.04" personId="{98E7506D-6CC5-4346-BED5-323D3F2448FF}" id="{F72DC3D4-B169-4F8B-8273-C0F227426322}">
    <text>Titular: Fernando Luis de Almeida - aprovado Edital 04/2022</text>
  </threadedComment>
  <threadedComment ref="G61" dT="2022-02-02T23:25:34.13" personId="{3579BA31-AB19-4C2B-BBEB-C62F548AC29D}" id="{84E3166E-282F-4AEF-9764-5774162B54B5}">
    <text>Titular: Wilson Donizeti Fernandes</text>
  </threadedComment>
  <threadedComment ref="K61" dT="2022-05-09T13:23:48.04" personId="{98E7506D-6CC5-4346-BED5-323D3F2448FF}" id="{F72DC3D4-B169-4F8C-8273-C0F227426322}">
    <text>Titular: Fernando Luis de Almeida - aprovado Edital 04/2022</text>
  </threadedComment>
  <threadedComment ref="J89" dT="2022-05-09T13:26:54.50" personId="{98E7506D-6CC5-4346-BED5-323D3F2448FF}" id="{77E25696-E70C-40EC-962E-05620900EE17}">
    <text xml:space="preserve">Titular: Fernando Luis de Almeida - aprovado em edital 05/2022
</text>
  </threadedComment>
  <threadedComment ref="J91" dT="2022-05-09T13:26:54.50" personId="{98E7506D-6CC5-4346-BED5-323D3F2448FF}" id="{77E25696-E70C-40ED-962E-05620900EE17}">
    <text xml:space="preserve">Titular: Fernando Luis de Almeida - aprovado em edital 05/2022
</text>
  </threadedComment>
  <threadedComment ref="J93" dT="2022-05-09T13:26:54.50" personId="{98E7506D-6CC5-4346-BED5-323D3F2448FF}" id="{77E25696-E70C-40EE-962E-05620900EE17}">
    <text xml:space="preserve">Titular: Fernando Luis de Almeida - aprovado em edital 05/2022
</text>
  </threadedComment>
  <threadedComment ref="J95" dT="2022-05-09T13:26:54.50" personId="{98E7506D-6CC5-4346-BED5-323D3F2448FF}" id="{77E25696-E70C-40EF-962E-05620900EE17}">
    <text xml:space="preserve">Titular: Fernando Luis de Almeida - aprovado em edital 05/2022
</text>
  </threadedComment>
  <threadedComment ref="G106" dT="2022-03-09T20:29:31.76" personId="{98E7506D-6CC5-4346-BED5-323D3F2448FF}" id="{5959097E-9872-4FA4-AFC7-9CF1184D33F2}">
    <text xml:space="preserve">Titular: CARLOTA CHIEMI KURAMOCHI à partir de 03/03/2022
</text>
  </threadedComment>
  <threadedComment ref="K106" dT="2021-02-01T23:10:34.60" personId="{2A09C188-43A6-40D4-BBBB-DD369F6B6D7F}" id="{2586340D-AF24-4BB8-860C-D9B018A13A86}">
    <text>TITULAR: WILLIAN NOGUEIRA</text>
  </threadedComment>
  <threadedComment ref="K107" dT="2021-08-13T21:14:34.62" personId="{29D27F60-6743-4E54-8606-6E5624CACF87}" id="{F7BBE8E1-2F32-4A17-B18B-E07BF063FC54}">
    <text>À PARTIR DE 11/08</text>
  </threadedComment>
  <threadedComment ref="G108" dT="2022-03-09T20:29:31.76" personId="{98E7506D-6CC5-4346-BED5-323D3F2448FF}" id="{1FC763F4-7609-4D4A-9810-FC82845F0A61}">
    <text xml:space="preserve">Titular: CARLOTA CHIEMI KURAMOCHI à partir de 03/03/2022
</text>
  </threadedComment>
  <threadedComment ref="K108" dT="2021-02-01T23:10:38.68" personId="{2A09C188-43A6-40D4-BBBB-DD369F6B6D7F}" id="{439B6115-8701-41A3-9124-96BE3BBFA027}">
    <text>TITULAR: WILLIAN NOGUEIRA</text>
  </threadedComment>
  <threadedComment ref="G110" dT="2022-03-09T20:29:31.76" personId="{98E7506D-6CC5-4346-BED5-323D3F2448FF}" id="{F16144B0-E581-4662-A669-50B04CAF593B}">
    <text xml:space="preserve">Titular: CARLOTA CHIEMI KURAMOCHI à partir de 03/03/2022
</text>
  </threadedComment>
  <threadedComment ref="H110" dT="2021-03-03T03:51:29.55" personId="{2A09C188-43A6-40D4-BBBB-DD369F6B6D7F}" id="{7F92C285-156C-4666-850F-B471A30F1AE3}">
    <text>TITULAR: FERNANDO SANTOS DE OLIVEIRA</text>
  </threadedComment>
  <threadedComment ref="K110" dT="2021-02-01T23:10:42.72" personId="{2A09C188-43A6-40D4-BBBB-DD369F6B6D7F}" id="{00364ACF-07C0-45AF-992B-D8B2EA7BEE90}">
    <text>TITULAR: WILLIAN NOGUEIRA</text>
  </threadedComment>
  <threadedComment ref="G112" dT="2022-03-09T20:29:31.76" personId="{98E7506D-6CC5-4346-BED5-323D3F2448FF}" id="{97CCE7D7-4706-4E89-B2D3-DADD907012E0}">
    <text xml:space="preserve">Titular: CARLOTA CHIEMI KURAMOCHI à partir de 03/03/2022
</text>
  </threadedComment>
  <threadedComment ref="H112" dT="2021-03-03T03:51:35.61" personId="{2A09C188-43A6-40D4-BBBB-DD369F6B6D7F}" id="{559963BF-2753-4D54-9726-712310009C07}">
    <text>TITULAR: FERNANDO SANTOS DE OLIVEIRA</text>
  </threadedComment>
  <threadedComment ref="K112" dT="2021-02-01T23:10:46.74" personId="{2A09C188-43A6-40D4-BBBB-DD369F6B6D7F}" id="{C83C9B75-A100-4FF9-8699-E89EAC0ECFA6}">
    <text>TITULAR: WILLIAN NOGUEIRA</text>
  </threadedComment>
  <threadedComment ref="G123" dT="2021-02-04T19:44:38.17" personId="{2A09C188-43A6-40D4-BBBB-DD369F6B6D7F}" id="{2BB309BE-4757-4C26-81EC-26C215269FA7}">
    <text>TITULAR: DEOCLECIANO REIS MARTINS</text>
  </threadedComment>
  <threadedComment ref="G125" dT="2021-02-04T19:44:42.01" personId="{2A09C188-43A6-40D4-BBBB-DD369F6B6D7F}" id="{5287515D-262D-435B-BBA4-6321FD90CDDE}">
    <text>TITULAR: DEOCLECIANO REIS MARTINS</text>
  </threadedComment>
  <threadedComment ref="G127" dT="2021-02-04T19:44:45.85" personId="{2A09C188-43A6-40D4-BBBB-DD369F6B6D7F}" id="{0283D22F-B975-45A0-96D2-F3238AB4CD9C}">
    <text>TITULAR: DEOCLECIANO REIS MARTINS</text>
  </threadedComment>
  <threadedComment ref="G129" dT="2021-02-04T19:44:50.79" personId="{2A09C188-43A6-40D4-BBBB-DD369F6B6D7F}" id="{0F7D1BD4-1B73-4B04-A2ED-B5371C137ACE}">
    <text>TITULAR: DEOCLECIANO REIS MARTINS</text>
  </threadedComment>
  <threadedComment ref="J144" dT="2024-02-08T22:26:53.99" personId="{98E7506D-6CC5-4346-BED5-323D3F2448FF}" id="{35DEF3CD-4ADC-4BB0-BBF3-292826BC8A59}">
    <text>Titular: Fernanda Laureti Thomaz Ferreira</text>
  </threadedComment>
  <threadedComment ref="Q144" dT="2021-02-04T19:48:08.49" personId="{2A09C188-43A6-40D4-BBBB-DD369F6B6D7F}" id="{C8D2197A-EA9F-4DDD-B2B8-EB568F82D647}">
    <text>TITULAR: DEOCLECIANO REIS MARTINS</text>
  </threadedComment>
  <threadedComment ref="J146" dT="2024-02-08T22:26:53.99" personId="{98E7506D-6CC5-4346-BED5-323D3F2448FF}" id="{0AA2EEA7-F299-44B0-8956-AF5A827BA4E9}">
    <text>Titular: Fernanda Laureti Thomaz Ferreira</text>
  </threadedComment>
  <threadedComment ref="Q146" dT="2021-02-04T19:48:04.70" personId="{2A09C188-43A6-40D4-BBBB-DD369F6B6D7F}" id="{46FF397E-B359-4D4C-A3B2-F1D84CAD2C28}">
    <text>TITULAR: DEOCLECIANO REIS MARTINS</text>
  </threadedComment>
  <threadedComment ref="Q148" dT="2021-07-01T20:13:13.72" personId="{135D0F68-E324-41DE-B398-C19E1326A3DC}" id="{21C1507C-9BC8-4DD4-9400-C6ECF665C72C}">
    <text>Disciplina sem titular</text>
  </threadedComment>
  <threadedComment ref="Q150" dT="2021-07-01T20:13:26.21" personId="{135D0F68-E324-41DE-B398-C19E1326A3DC}" id="{5CD60F94-F753-4C33-B080-AB9284682685}">
    <text>Disciplina sem titular</text>
  </threadedComment>
  <threadedComment ref="J157" dT="2022-09-23T17:09:36.33" personId="{135D0F68-E324-41DE-B398-C19E1326A3DC}" id="{7C01D8A1-C0F2-44B9-BFFC-95678DCEF249}">
    <text>Titular Carlos Alberto de Freitas</text>
  </threadedComment>
  <threadedComment ref="J159" dT="2022-09-23T17:09:36.33" personId="{135D0F68-E324-41DE-B398-C19E1326A3DC}" id="{F3F18A3C-80AF-47D8-B198-F2E22ABE5AC0}">
    <text>Titular Carlos Alberto de Freitas</text>
  </threadedComment>
  <threadedComment ref="H161" dT="2022-09-23T17:08:25.66" personId="{135D0F68-E324-41DE-B398-C19E1326A3DC}" id="{B5F89A6F-BC40-4361-A23D-906374EE8FC8}">
    <text>Titular Carlos Alberto de Freitas</text>
  </threadedComment>
  <threadedComment ref="J161" dT="2022-09-23T17:09:36.33" personId="{135D0F68-E324-41DE-B398-C19E1326A3DC}" id="{D0D2991B-2239-4E79-BC85-84973927077F}">
    <text>Titular Carlos Alberto de Freitas</text>
  </threadedComment>
  <threadedComment ref="H163" dT="2022-09-23T17:08:25.66" personId="{135D0F68-E324-41DE-B398-C19E1326A3DC}" id="{F7A0496E-1EFC-4B3C-914E-EEA6CF7343C4}">
    <text>Titular Carlos Alberto de Freitas</text>
  </threadedComment>
  <threadedComment ref="J163" dT="2022-09-23T17:09:36.33" personId="{135D0F68-E324-41DE-B398-C19E1326A3DC}" id="{9BD5DCA6-188A-4B3C-8CFC-02F740E12055}">
    <text>Titular Carlos Alberto de Freitas</text>
  </threadedComment>
  <threadedComment ref="H174" dT="2022-09-23T17:15:49.82" personId="{135D0F68-E324-41DE-B398-C19E1326A3DC}" id="{12D92C95-0EA7-4927-BBF1-BF493809030A}">
    <text>Titular Carlos Alberto de Freitas</text>
  </threadedComment>
  <threadedComment ref="Q174" dT="2022-02-02T23:24:16.49" personId="{3579BA31-AB19-4C2B-BBEB-C62F548AC29D}" id="{6F89997E-697C-4F7B-AC70-DC28EEAA2258}">
    <text>Titular: Wilson Donizeti Fernandes</text>
  </threadedComment>
  <threadedComment ref="H176" dT="2022-09-23T17:15:49.82" personId="{135D0F68-E324-41DE-B398-C19E1326A3DC}" id="{24A4DB39-30F1-41CD-A5FF-CC5671DCA1AC}">
    <text>Titular Carlos Alberto de Freitas</text>
  </threadedComment>
  <threadedComment ref="Q176" dT="2022-02-02T23:24:16.49" personId="{3579BA31-AB19-4C2B-BBEB-C62F548AC29D}" id="{13C4421D-976A-4AEE-AF92-058B58553BEA}">
    <text>Titular: Wilson Donizeti Fernandes</text>
  </threadedComment>
  <threadedComment ref="Q178" dT="2022-02-02T23:24:16.49" personId="{3579BA31-AB19-4C2B-BBEB-C62F548AC29D}" id="{12012022-D144-4746-A125-6548BD379AB1}">
    <text>Titular: Wilson Donizeti Fernandes</text>
  </threadedComment>
  <threadedComment ref="Q180" dT="2022-02-02T23:24:16.49" personId="{3579BA31-AB19-4C2B-BBEB-C62F548AC29D}" id="{2CAC3B38-7215-4D95-BABC-102B340D2067}">
    <text>Titular: Wilson Donizeti Fernandes</text>
  </threadedComment>
  <threadedComment ref="J191" dT="2021-07-01T20:15:05.47" personId="{135D0F68-E324-41DE-B398-C19E1326A3DC}" id="{10B0B24D-13A6-4FBF-AD25-780172E3B6E3}">
    <text>Disciplina sem titular</text>
  </threadedComment>
  <threadedComment ref="J191" dT="2023-02-07T12:05:19.93" personId="{1487AD21-E63A-496C-9548-27E9EA280ABE}" id="{2BA25A99-4CF6-4D4E-B9F2-5BFA31D7850D}" parentId="{10B0B24D-13A6-4FBF-AD25-780172E3B6E3}">
    <text>Professor Luiz Carlos da Silva assumiu como indeterminado (concurso) 2023-1</text>
  </threadedComment>
  <threadedComment ref="J193" dT="2021-07-01T20:15:05.47" personId="{135D0F68-E324-41DE-B398-C19E1326A3DC}" id="{4AB2D239-3A08-4D31-881B-AD0152BF31BE}">
    <text>Disciplina sem titular</text>
  </threadedComment>
  <threadedComment ref="J193" dT="2023-02-07T12:05:32.79" personId="{1487AD21-E63A-496C-9548-27E9EA280ABE}" id="{8E174FB6-9AA0-46BF-B312-ABD467C3F638}" parentId="{4AB2D239-3A08-4D31-881B-AD0152BF31BE}">
    <text>Professor Luiz Carlos da Silva assumiu como indeterminado (concurso) 2023-1</text>
  </threadedComment>
  <threadedComment ref="J195" dT="2021-07-01T20:15:05.47" personId="{135D0F68-E324-41DE-B398-C19E1326A3DC}" id="{EBC903C0-B32D-4652-9ADC-34AF69B63C50}">
    <text>Disciplina sem titular</text>
  </threadedComment>
  <threadedComment ref="J195" dT="2023-02-07T12:05:41.48" personId="{1487AD21-E63A-496C-9548-27E9EA280ABE}" id="{96EC2D4D-CCED-4875-8537-F328EE858156}" parentId="{EBC903C0-B32D-4652-9ADC-34AF69B63C50}">
    <text>Professor Luiz Carlos da Silva assumiu como indeterminado (concurso) 2023-1</text>
  </threadedComment>
  <threadedComment ref="Q195" dT="2022-01-24T00:29:30.92" personId="{A094A3F7-2406-496B-9CDA-469C0BA4ADF9}" id="{BA53632D-E30E-47AB-AB84-2C5BF7694965}">
    <text>Titular: Deocleciano Reis Martins</text>
  </threadedComment>
  <threadedComment ref="J197" dT="2021-07-01T20:15:05.47" personId="{135D0F68-E324-41DE-B398-C19E1326A3DC}" id="{0B771290-4A12-4EA6-94B1-1A1FF8AC0361}">
    <text>Disciplina sem titular</text>
  </threadedComment>
  <threadedComment ref="J197" dT="2023-02-07T12:05:46.29" personId="{1487AD21-E63A-496C-9548-27E9EA280ABE}" id="{12B870F5-1B3C-412C-AD65-ECD9448E8EB2}" parentId="{0B771290-4A12-4EA6-94B1-1A1FF8AC0361}">
    <text>Professor Luiz Carlos da Silva assumiu como indeterminado (concurso) 2023-1</text>
  </threadedComment>
  <threadedComment ref="Q197" dT="2022-01-24T00:29:30.92" personId="{A094A3F7-2406-496B-9CDA-469C0BA4ADF9}" id="{3815F732-B843-4E34-B93D-6CEDA782EB8B}">
    <text>Titular: Deocleciano Reis Martins</text>
  </threadedComment>
  <threadedComment ref="Q199" dT="2022-01-24T00:29:30.92" personId="{A094A3F7-2406-496B-9CDA-469C0BA4ADF9}" id="{909E7033-1381-45C2-AD6A-D1035E18CEAE}">
    <text>Titular: Deocleciano Reis Martins</text>
  </threadedComment>
  <threadedComment ref="Q201" dT="2022-01-24T00:29:30.92" personId="{A094A3F7-2406-496B-9CDA-469C0BA4ADF9}" id="{8E72B32B-18EE-4107-A5E7-2BDC1A0D6FDF}">
    <text>Titular: Deocleciano Reis Martins</text>
  </threadedComment>
  <threadedComment ref="H212" dT="2021-11-05T22:25:50.90" personId="{674D00A1-5E49-4581-9211-A5ED6E6AFDA2}" id="{C79CC4FD-755D-4B4B-9F54-E52600372CFE}">
    <text>Titular: Marta Fioravante Delgado</text>
  </threadedComment>
  <threadedComment ref="K212" dT="2022-02-09T19:27:37.65" personId="{98E7506D-6CC5-4346-BED5-323D3F2448FF}" id="{3FE051A9-2C74-4FCB-BE68-0C4579534609}">
    <text>TITULAR: FELINTO</text>
  </threadedComment>
  <threadedComment ref="H214" dT="2021-11-05T22:25:50.90" personId="{674D00A1-5E49-4581-9211-A5ED6E6AFDA2}" id="{2EDC555F-40F0-48D2-A9B2-032CC08B6F13}">
    <text>Titular: Marta Fioravante Delgado</text>
  </threadedComment>
  <threadedComment ref="K214" dT="2022-02-09T19:27:37.65" personId="{98E7506D-6CC5-4346-BED5-323D3F2448FF}" id="{34E64F3D-17E2-4606-A5B7-727353C40F95}">
    <text>TITULAR: FELINTO</text>
  </threadedComment>
  <threadedComment ref="H221" dT="2021-01-30T06:32:43.00" personId="{2A09C188-43A6-40D4-BBBB-DD369F6B6D7F}" id="{A5BCC8EC-77F7-44B1-BBF2-BE6DDAF62997}">
    <text>TITULAR: ANDREA BRAGA</text>
  </threadedComment>
  <threadedComment ref="K221" dT="2021-08-03T19:40:47.02" personId="{29D27F60-6743-4E54-8606-6E5624CACF87}" id="{CC4F7676-289E-4E23-A3E3-1535D251399C}">
    <text>TITULAR: ALEXANDRE CALABRO SIMON</text>
  </threadedComment>
  <threadedComment ref="H223" dT="2021-01-30T06:32:51.43" personId="{2A09C188-43A6-40D4-BBBB-DD369F6B6D7F}" id="{80F398B5-D43E-440F-80CC-0B528E339D5F}">
    <text>TITULAR: ANDREA BRAGA</text>
  </threadedComment>
  <threadedComment ref="K223" dT="2021-08-03T19:40:53.07" personId="{29D27F60-6743-4E54-8606-6E5624CACF87}" id="{65283AC8-AB99-44F6-85B2-524D371E047F}">
    <text>TITULAR: ALEXANDRE CALABRO SIMON</text>
  </threadedComment>
  <threadedComment ref="Q224" dT="2021-09-09T13:43:09.69" personId="{29D27F60-6743-4E54-8606-6E5624CACF87}" id="{4A88A66B-56DC-4AAF-A783-0967B8859456}">
    <text>à partir de 03/09/2021</text>
  </threadedComment>
  <threadedComment ref="K225" dT="2021-08-03T19:40:56.34" personId="{29D27F60-6743-4E54-8606-6E5624CACF87}" id="{C6101625-C37F-4C82-BB07-0B452890BB98}">
    <text>TITULAR: ALEXANDRE CALABRO SIMON</text>
  </threadedComment>
  <threadedComment ref="Q226" dT="2021-09-09T13:43:09.69" personId="{29D27F60-6743-4E54-8606-6E5624CACF87}" id="{89C3A7C3-68F7-42B5-A33C-38C5AEFC24BB}">
    <text>à partir de 03/09/2021</text>
  </threadedComment>
  <threadedComment ref="K227" dT="2021-08-03T19:41:00.39" personId="{29D27F60-6743-4E54-8606-6E5624CACF87}" id="{6315A99F-802D-4A04-9470-994C2E76A68C}">
    <text>TITULAR: ALEXANDRE CALABRO SIMON</text>
  </threadedComment>
  <threadedComment ref="Q228" dT="2021-09-09T13:43:09.69" personId="{29D27F60-6743-4E54-8606-6E5624CACF87}" id="{182587A6-5937-4DBC-8A35-48F9B2D1BF0C}">
    <text>à partir de 03/09/2021</text>
  </threadedComment>
  <threadedComment ref="Q230" dT="2021-09-09T13:43:09.69" personId="{29D27F60-6743-4E54-8606-6E5624CACF87}" id="{93AF1BF1-4DA4-4E98-8A94-02361A5C9967}">
    <text>à partir de 03/09/2021</text>
  </threadedComment>
  <threadedComment ref="K234" dT="2021-02-01T16:59:27.08" personId="{2A09C188-43A6-40D4-BBBB-DD369F6B6D7F}" id="{BFBFFB5B-01D3-4F15-B119-AD5BEFCC9AD1}">
    <text>TITULAR: VALMIR SANTANA</text>
  </threadedComment>
  <threadedComment ref="K236" dT="2021-02-01T16:59:27.08" personId="{2A09C188-43A6-40D4-BBBB-DD369F6B6D7F}" id="{DEBC8AAA-47FB-410D-BB6D-0D93BC24CA9B}">
    <text>TITULAR: VALMIR SANTANA</text>
  </threadedComment>
  <threadedComment ref="Q236" dT="2023-04-24T21:41:40.07" personId="{98E7506D-6CC5-4346-BED5-323D3F2448FF}" id="{3CF2BBA4-CA9C-443B-AC56-5A937D4DED95}">
    <text>Aulas ministradas das 12:30 às 13:50</text>
  </threadedComment>
  <threadedComment ref="K238" dT="2021-02-01T16:59:33.77" personId="{2A09C188-43A6-40D4-BBBB-DD369F6B6D7F}" id="{D6AF4ABE-1CD1-46B1-8788-6E034DB157C5}">
    <text>TITULAR: VALMIR SANTANA</text>
  </threadedComment>
  <threadedComment ref="Q238" dT="2023-04-24T21:41:40.07" personId="{98E7506D-6CC5-4346-BED5-323D3F2448FF}" id="{317BB2B6-DE0F-4105-B1F2-91AA6EBAD407}">
    <text>Aulas ministradas das 12:30 às 13:50</text>
  </threadedComment>
  <threadedComment ref="K240" dT="2021-02-01T16:59:38.25" personId="{2A09C188-43A6-40D4-BBBB-DD369F6B6D7F}" id="{1B16E9BB-49A4-4405-B576-76836E7928D6}">
    <text>TITULAR: VALMIR SANTANA</text>
  </threadedComment>
  <threadedComment ref="Q240" dT="2021-08-02T21:54:38.08" personId="{29D27F60-6743-4E54-8606-6E5624CACF87}" id="{874537FA-3F26-4338-A2DC-98E9BD7A0976}">
    <text>Disciplina livre</text>
  </threadedComment>
  <threadedComment ref="Q242" dT="2021-08-02T21:54:48.17" personId="{29D27F60-6743-4E54-8606-6E5624CACF87}" id="{C7766E05-1AAD-4460-8496-EED380541780}">
    <text>Disciplina Livre</text>
  </threadedComment>
  <threadedComment ref="Q249" dT="2021-11-02T15:13:37.57" personId="{29D27F60-6743-4E54-8606-6E5624CACF87}" id="{DF5D45AA-CA45-4B10-95DF-1A76A026EC84}">
    <text>titular: ADELIA CRISTINA PERES</text>
  </threadedComment>
  <threadedComment ref="K251" dT="2021-01-28T04:32:02.75" personId="{2A09C188-43A6-40D4-BBBB-DD369F6B6D7F}" id="{9208FA6B-7CF7-4699-B585-B4D5AADCC3CE}">
    <text>TITULAR - GLEICE DIVITUS</text>
  </threadedComment>
  <threadedComment ref="K251" dT="2021-08-02T21:53:26.10" personId="{29D27F60-6743-4E54-8606-6E5624CACF87}" id="{4FC7D13C-03A6-425B-97D3-ED29F73C084D}" parentId="{9208FA6B-7CF7-4699-B585-B4D5AADCC3CE}">
    <text>desistencia da disciplina encaminhada em 02/07/2021 - disciplina livre</text>
  </threadedComment>
  <threadedComment ref="Q251" dT="2021-11-02T15:13:37.57" personId="{29D27F60-6743-4E54-8606-6E5624CACF87}" id="{7C40B999-D568-4761-A025-31EEBC44EC42}">
    <text>titular: ADELIA CRISTINA PERES</text>
  </threadedComment>
  <threadedComment ref="K252" dT="2021-08-30T17:48:07.22" personId="{29D27F60-6743-4E54-8606-6E5624CACF87}" id="{53C89A1B-F98B-4C8F-820E-058C28017AF7}">
    <text>À PARTIR DE 17/08</text>
  </threadedComment>
  <threadedComment ref="K253" dT="2021-01-28T04:32:07.69" personId="{2A09C188-43A6-40D4-BBBB-DD369F6B6D7F}" id="{0E2B6129-F5E0-4C3E-AA84-E382BBC1AE80}">
    <text>TITULAR - GLEICE DIVITUS</text>
  </threadedComment>
  <threadedComment ref="K253" dT="2021-08-02T21:53:34.63" personId="{29D27F60-6743-4E54-8606-6E5624CACF87}" id="{489D2081-9792-4F5C-83F2-7AA154254E6D}" parentId="{0E2B6129-F5E0-4C3E-AA84-E382BBC1AE80}">
    <text>desistencia da disciplina encaminhada em 02/07/2021 - disciplina livre</text>
  </threadedComment>
  <threadedComment ref="Q253" dT="2021-11-02T15:13:37.57" personId="{29D27F60-6743-4E54-8606-6E5624CACF87}" id="{F5646724-33D7-44C1-99AD-6F8C1D7EB836}">
    <text>titular: ADELIA CRISTINA PERES</text>
  </threadedComment>
  <threadedComment ref="Q255" dT="2021-11-02T15:13:37.57" personId="{29D27F60-6743-4E54-8606-6E5624CACF87}" id="{A02F1A02-92A2-4D63-AB90-B264C82890D6}">
    <text>titular: ADELIA CRISTINA PERES</text>
  </threadedComment>
  <threadedComment ref="K260" dT="2021-01-18T16:28:36.63" personId="{2A09C188-43A6-40D4-BBBB-DD369F6B6D7F}" id="{C0E14C5B-C056-4227-8BB7-0155293BEAA6}">
    <text>TITULAR: ANDREA BRAGA CAZERTA</text>
  </threadedComment>
  <threadedComment ref="K262" dT="2021-01-18T16:28:50.28" personId="{2A09C188-43A6-40D4-BBBB-DD369F6B6D7F}" id="{0E910058-65E8-4834-8336-D1BE54EDC957}">
    <text>TITULAR: ANDREA BRAGA CAZERTA</text>
  </threadedComment>
  <threadedComment ref="G273" dT="2021-01-18T16:29:10.16" personId="{2A09C188-43A6-40D4-BBBB-DD369F6B6D7F}" id="{3A47891A-A66F-4DAB-B902-D84E77E77D63}">
    <text>TITULAR: ANDREA BRAGA CAZERTA</text>
  </threadedComment>
  <threadedComment ref="J273" dT="2021-08-26T16:35:47.59" personId="{674D00A1-5E49-4581-9211-A5ED6E6AFDA2}" id="{BC18F28B-CF52-4A90-9B16-0DE4F3F50BF4}">
    <text>TITULAR: FRANCISCO FELINTO DA SILVA JR</text>
  </threadedComment>
  <threadedComment ref="J274" dT="2021-08-26T16:36:04.28" personId="{674D00A1-5E49-4581-9211-A5ED6E6AFDA2}" id="{9E69D7DD-8E95-4AE5-AD87-7EB772FF8CAD}">
    <text>À PARTIR DE 17/08/2021</text>
  </threadedComment>
  <threadedComment ref="G275" dT="2021-01-18T16:29:10.16" personId="{2A09C188-43A6-40D4-BBBB-DD369F6B6D7F}" id="{3969A275-5D10-4B67-A025-AAD0C374F248}">
    <text>TITULAR: ANDREA BRAGA CAZERTA</text>
  </threadedComment>
  <threadedComment ref="J275" dT="2021-08-26T16:35:47.59" personId="{674D00A1-5E49-4581-9211-A5ED6E6AFDA2}" id="{F28913CF-E28F-4D86-8F17-0809C3A3A4E5}">
    <text>TITULAR: FRANCISCO FELINTO DA SILVA JR</text>
  </threadedComment>
  <threadedComment ref="J276" dT="2021-08-26T16:36:04.28" personId="{674D00A1-5E49-4581-9211-A5ED6E6AFDA2}" id="{A115E243-DEF4-4271-A2EA-F5D4985FEC97}">
    <text>À PARTIR DE 17/08/2021</text>
  </threadedComment>
  <threadedComment ref="J277" dT="2021-08-26T16:35:47.59" personId="{674D00A1-5E49-4581-9211-A5ED6E6AFDA2}" id="{33CE143A-925F-460D-A85A-10379FA70872}">
    <text>TITULAR: FRANCISCO FELINTO DA SILVA JR</text>
  </threadedComment>
  <threadedComment ref="J278" dT="2021-08-26T16:36:04.28" personId="{674D00A1-5E49-4581-9211-A5ED6E6AFDA2}" id="{F1994C5C-7042-4D32-8DB9-96999F6A4948}">
    <text>À PARTIR DE 17/08/2021</text>
  </threadedComment>
  <threadedComment ref="J279" dT="2021-08-26T16:35:47.59" personId="{674D00A1-5E49-4581-9211-A5ED6E6AFDA2}" id="{0476298A-63D4-4153-B2DE-F01A3BF8FBFD}">
    <text>TITULAR: FRANCISCO FELINTO DA SILVA JR</text>
  </threadedComment>
  <threadedComment ref="J280" dT="2021-08-26T16:36:04.28" personId="{674D00A1-5E49-4581-9211-A5ED6E6AFDA2}" id="{E8444592-009D-4A08-9787-FC99984145F9}">
    <text>À PARTIR DE 17/08/2021</text>
  </threadedComment>
  <threadedComment ref="Q290" dT="2021-02-01T23:13:13.40" personId="{2A09C188-43A6-40D4-BBBB-DD369F6B6D7F}" id="{585AE218-5C3F-468C-969B-4086A50EA1AB}">
    <text>TITULAR: WILLIAN NOGUEIRA</text>
  </threadedComment>
  <threadedComment ref="I292" dT="2023-05-18T15:56:30.58" personId="{98E7506D-6CC5-4346-BED5-323D3F2448FF}" id="{DA59D425-60E8-45CD-860C-B39884361938}">
    <text>Titular:Willian Nogueira á partir de 17/05/2023</text>
  </threadedComment>
  <threadedComment ref="J292" dT="2022-03-16T18:52:23.16" personId="{98E7506D-6CC5-4346-BED5-323D3F2448FF}" id="{2D206BF8-84F2-476C-84EC-AABEACE9B62D}">
    <text>TITULAR: MAGALI ANDREIA ROSSI - À PARTIR DE 12/03/2022</text>
  </threadedComment>
  <threadedComment ref="Q292" dT="2021-02-01T23:13:13.40" personId="{2A09C188-43A6-40D4-BBBB-DD369F6B6D7F}" id="{0DEEE24B-BDBD-492A-A6B2-32F4B541CAA3}">
    <text>TITULAR: WILLIAN NOGUEIRA</text>
  </threadedComment>
  <threadedComment ref="I294" dT="2023-05-18T15:56:30.58" personId="{98E7506D-6CC5-4346-BED5-323D3F2448FF}" id="{C0ED609B-284D-4C65-868F-792A400F1CDD}">
    <text>Titular:Willian Nogueira á partir de 17/05/2023</text>
  </threadedComment>
  <threadedComment ref="J294" dT="2022-03-16T18:52:23.16" personId="{98E7506D-6CC5-4346-BED5-323D3F2448FF}" id="{37BBC4FE-3D06-46FA-B38D-5E5D748F6D64}">
    <text>TITULAR: MAGALI ANDREIA ROSSI - À PARTIR DE 12/03/2022</text>
  </threadedComment>
  <threadedComment ref="Q295" dT="2021-11-17T15:17:09.18" personId="{674D00A1-5E49-4581-9211-A5ED6E6AFDA2}" id="{A201F500-4552-495D-BEC1-E3524EA1561D}">
    <text>PSS - À PARTIR DE 16/11/2021</text>
  </threadedComment>
  <threadedComment ref="G296" dT="2021-02-01T23:12:42.70" personId="{2A09C188-43A6-40D4-BBBB-DD369F6B6D7F}" id="{4FA9166E-2959-46AC-9DB7-5099D75A86CE}">
    <text>TITULAR: WILLIAN NOGUEIRA</text>
  </threadedComment>
  <threadedComment ref="G296" dT="2023-05-18T15:29:33.40" personId="{98E7506D-6CC5-4346-BED5-323D3F2448FF}" id="{3A2D456F-7923-437D-B5E4-BAFA50C2D257}" parentId="{4FA9166E-2959-46AC-9DB7-5099D75A86CE}">
    <text>Desistência Willian Nogueira em 17/05/2023;</text>
  </threadedComment>
  <threadedComment ref="H296" dT="2021-01-30T06:11:52.29" personId="{2A09C188-43A6-40D4-BBBB-DD369F6B6D7F}" id="{66E96FE8-9EC5-4CB0-B905-010C36FBCE4D}">
    <text>TITULAR: LUCIANA DOS SANTOS</text>
  </threadedComment>
  <threadedComment ref="I296" dT="2023-05-18T15:56:30.58" personId="{98E7506D-6CC5-4346-BED5-323D3F2448FF}" id="{E7443C40-7E5A-4009-BE64-F0ADD3E78D18}">
    <text>Titular:Willian Nogueira á partir de 17/05/2023</text>
  </threadedComment>
  <threadedComment ref="J296" dT="2022-03-16T18:52:23.16" personId="{98E7506D-6CC5-4346-BED5-323D3F2448FF}" id="{A19856B3-955F-46BE-9442-A9C5E38FCA1D}">
    <text>TITULAR: MAGALI ANDREIA ROSSI - À PARTIR DE 12/03/2022</text>
  </threadedComment>
  <threadedComment ref="Q297" dT="2021-11-17T15:17:09.18" personId="{674D00A1-5E49-4581-9211-A5ED6E6AFDA2}" id="{EE2264D5-55FD-4C22-86D9-FFE54FBF07C6}">
    <text>PSS - À PARTIR DE 16/11/2021</text>
  </threadedComment>
  <threadedComment ref="G298" dT="2021-02-01T23:12:42.70" personId="{2A09C188-43A6-40D4-BBBB-DD369F6B6D7F}" id="{F58A32CF-A851-4812-8C9F-92F5113A808F}">
    <text>TITULAR: WILLIAN NOGUEIRA</text>
  </threadedComment>
  <threadedComment ref="G298" dT="2023-05-18T15:29:33.40" personId="{98E7506D-6CC5-4346-BED5-323D3F2448FF}" id="{8BC155CE-E290-40A0-9E0B-D5D5308634B6}" parentId="{F58A32CF-A851-4812-8C9F-92F5113A808F}">
    <text>Desistência Willian Nogueira em 17/05/2023;</text>
  </threadedComment>
  <threadedComment ref="H298" dT="2021-01-30T06:11:55.38" personId="{2A09C188-43A6-40D4-BBBB-DD369F6B6D7F}" id="{1B233922-FA28-437C-949B-0A601C9FD598}">
    <text>TITULAR: LUCIANA DOS SANTOS</text>
  </threadedComment>
  <threadedComment ref="I298" dT="2023-05-18T15:56:30.58" personId="{98E7506D-6CC5-4346-BED5-323D3F2448FF}" id="{2CBD62B8-417D-4BF9-861B-C2A3170724DA}">
    <text>Titular:Willian Nogueira á partir de 17/05/2023</text>
  </threadedComment>
  <threadedComment ref="J298" dT="2022-03-16T18:52:23.16" personId="{98E7506D-6CC5-4346-BED5-323D3F2448FF}" id="{33E45AB8-2725-4FFE-B3CF-DF2D6F1A2873}">
    <text>TITULAR: MAGALI ANDREIA ROSSI - À PARTIR DE 12/03/2022</text>
  </threadedComment>
  <threadedComment ref="Q299" dT="2021-11-17T15:17:09.18" personId="{674D00A1-5E49-4581-9211-A5ED6E6AFDA2}" id="{CA341D5B-81A0-4417-8543-BFFBD4ECFB06}">
    <text>PSS - À PARTIR DE 16/11/2021</text>
  </threadedComment>
  <threadedComment ref="Q301" dT="2021-11-17T15:17:09.18" personId="{674D00A1-5E49-4581-9211-A5ED6E6AFDA2}" id="{EFABA344-7AE9-47A5-98FE-6DDF2DC2A2CF}">
    <text>PSS - À PARTIR DE 16/11/2021</text>
  </threadedComment>
  <threadedComment ref="G305" dT="2023-07-26T18:02:04.55" personId="{98E7506D-6CC5-4346-BED5-323D3F2448FF}" id="{383F343E-5974-438F-837E-25D845D20CD6}">
    <text>TITULAR: STEFANIA FELIX
AFASTAMENTO TEMPORÁRIO EM 01/08/2023</text>
  </threadedComment>
  <threadedComment ref="G307" dT="2023-07-26T18:02:04.55" personId="{98E7506D-6CC5-4346-BED5-323D3F2448FF}" id="{86469E27-C0C9-4AC1-A57C-5DFD9E46AFB1}">
    <text>TITULAR: STEFANIA FELIX
AFASTAMENTO TEMPORÁRIO EM 01/08/2023</text>
  </threadedComment>
  <threadedComment ref="G309" dT="2023-07-26T18:02:04.55" personId="{98E7506D-6CC5-4346-BED5-323D3F2448FF}" id="{2C50856B-DF2A-4514-B93A-B9896614DFEF}">
    <text>TITULAR: STEFANIA FELIX
AFASTAMENTO TEMPORÁRIO EM 01/08/2023</text>
  </threadedComment>
  <threadedComment ref="G311" dT="2023-07-26T18:02:04.55" personId="{98E7506D-6CC5-4346-BED5-323D3F2448FF}" id="{16E84F8D-448F-4C93-8A72-DD2A7C38C88E}">
    <text>TITULAR: STEFANIA FELIX
AFASTAMENTO TEMPORÁRIO EM 01/08/2023</text>
  </threadedComment>
  <threadedComment ref="Q311" dT="2021-01-30T06:12:47.02" personId="{2A09C188-43A6-40D4-BBBB-DD369F6B6D7F}" id="{9BEA9D7F-DF44-455A-80FD-22A835F44831}">
    <text>TITULAR: LUCIANA DOS SANTOS</text>
  </threadedComment>
  <threadedComment ref="Q311" dT="2023-02-11T23:14:44.41" personId="{98E7506D-6CC5-4346-BED5-323D3F2448FF}" id="{654DAABB-EE63-4452-B1C7-0491289C0C13}" parentId="{9BEA9D7F-DF44-455A-80FD-22A835F44831}">
    <text xml:space="preserve">DESISTENCIA À PARTIR DE 01/02/2023
</text>
  </threadedComment>
  <threadedComment ref="Q313" dT="2021-01-30T06:12:47.02" personId="{2A09C188-43A6-40D4-BBBB-DD369F6B6D7F}" id="{0D163198-6486-4A35-8088-6128D571841E}">
    <text>TITULAR: LUCIANA DOS SANTOS</text>
  </threadedComment>
  <threadedComment ref="Q313" dT="2023-02-11T23:14:44.41" personId="{98E7506D-6CC5-4346-BED5-323D3F2448FF}" id="{809D9874-A091-411E-8CD3-0A47064734D5}" parentId="{0D163198-6486-4A35-8088-6128D571841E}">
    <text xml:space="preserve">DESISTENCIA À PARTIR DE 01/02/2023
</text>
  </threadedComment>
  <threadedComment ref="H318" dT="2021-01-30T06:13:15.98" personId="{2A09C188-43A6-40D4-BBBB-DD369F6B6D7F}" id="{BDEA9490-9823-474F-A9FD-EA204F93AFB8}">
    <text>TITULAR: LUCIANA DOS SANTOS</text>
  </threadedComment>
  <threadedComment ref="I318" dT="2022-08-08T19:43:34.93" personId="{98E7506D-6CC5-4346-BED5-323D3F2448FF}" id="{716C5201-B4E7-4F09-8494-184C910F0AE7}">
    <text>Titular: Fabio Brussolo de Oliveira</text>
  </threadedComment>
  <threadedComment ref="J318" dT="2021-01-30T06:13:40.59" personId="{2A09C188-43A6-40D4-BBBB-DD369F6B6D7F}" id="{DFE0F075-D008-4673-8496-2B78B4DC9759}">
    <text>TITULAR: LUCIANA DOS SANTOS</text>
  </threadedComment>
  <threadedComment ref="J318" dT="2023-02-11T23:13:18.33" personId="{98E7506D-6CC5-4346-BED5-323D3F2448FF}" id="{A80A2279-15D1-44B9-B7DF-A269EFFF12FD}" parentId="{DFE0F075-D008-4673-8496-2B78B4DC9759}">
    <text>Desistência à partir de 01/02/2023</text>
  </threadedComment>
  <threadedComment ref="K318" dT="2023-07-12T01:50:55.41" personId="{CAF49E4D-D75B-40BE-B831-61098E1A4B78}" id="{8B359C20-738C-4FD0-9DC3-0A78665D7CBC}">
    <text>Sem titular</text>
  </threadedComment>
  <threadedComment ref="H320" dT="2021-01-30T06:13:21.21" personId="{2A09C188-43A6-40D4-BBBB-DD369F6B6D7F}" id="{CAC5C7DC-6988-4620-B62C-B2886994B1E7}">
    <text>TITULAR: LUCIANA DOS SANTOS</text>
  </threadedComment>
  <threadedComment ref="I320" dT="2022-08-08T19:43:34.93" personId="{98E7506D-6CC5-4346-BED5-323D3F2448FF}" id="{F4C5F137-DBD9-4041-B410-BD17BAE45BF7}">
    <text>Titular: Fabio Brussolo de Oliveira</text>
  </threadedComment>
  <threadedComment ref="J320" dT="2021-01-30T06:13:40.59" personId="{2A09C188-43A6-40D4-BBBB-DD369F6B6D7F}" id="{6D776163-419A-4133-9E15-260592E4C2A1}">
    <text>TITULAR: LUCIANA DOS SANTOS</text>
  </threadedComment>
  <threadedComment ref="J320" dT="2023-02-11T23:13:18.33" personId="{98E7506D-6CC5-4346-BED5-323D3F2448FF}" id="{3F988CA0-A8D7-475E-A0F0-D1B7876FD0CB}" parentId="{6D776163-419A-4133-9E15-260592E4C2A1}">
    <text>Desistência à partir de 01/02/2023</text>
  </threadedComment>
  <threadedComment ref="K320" dT="2023-07-12T01:50:55.41" personId="{CAF49E4D-D75B-40BE-B831-61098E1A4B78}" id="{170E773D-97A1-491A-9068-5F99CA144071}">
    <text>Sem titular</text>
  </threadedComment>
  <threadedComment ref="I322" dT="2022-08-08T19:43:34.93" personId="{98E7506D-6CC5-4346-BED5-323D3F2448FF}" id="{1AA86A5E-C559-46E5-A952-35BAF9AFBB32}">
    <text>Titular: Fabio Brussolo de Oliveira</text>
  </threadedComment>
  <threadedComment ref="J322" dT="2021-01-30T06:13:40.59" personId="{2A09C188-43A6-40D4-BBBB-DD369F6B6D7F}" id="{24FC9ECB-66E6-41D4-B2B9-3ED8333D647E}">
    <text>TITULAR: LUCIANA DOS SANTOS</text>
  </threadedComment>
  <threadedComment ref="J322" dT="2023-02-11T23:13:18.33" personId="{98E7506D-6CC5-4346-BED5-323D3F2448FF}" id="{EA22BEE9-2038-42FF-9C09-36BD4D887840}" parentId="{24FC9ECB-66E6-41D4-B2B9-3ED8333D647E}">
    <text>Desistência à partir de 01/02/2023</text>
  </threadedComment>
  <threadedComment ref="K322" dT="2023-07-12T01:50:55.41" personId="{CAF49E4D-D75B-40BE-B831-61098E1A4B78}" id="{B753EE3C-5B0A-4CE0-BE9E-F54674F4ADA4}">
    <text>Sem titular</text>
  </threadedComment>
  <threadedComment ref="I324" dT="2022-08-08T19:43:34.93" personId="{98E7506D-6CC5-4346-BED5-323D3F2448FF}" id="{ED6DE4F1-634D-4ECE-87C6-CA7D8C67160E}">
    <text>Titular: Fabio Brussolo de Oliveira</text>
  </threadedComment>
  <threadedComment ref="J324" dT="2021-01-30T06:13:40.59" personId="{2A09C188-43A6-40D4-BBBB-DD369F6B6D7F}" id="{5A8901E9-81C1-4702-9D06-3331FEE301D9}">
    <text>TITULAR: LUCIANA DOS SANTOS</text>
  </threadedComment>
  <threadedComment ref="J324" dT="2023-02-11T23:13:18.33" personId="{98E7506D-6CC5-4346-BED5-323D3F2448FF}" id="{B0D5E95E-4E09-4634-A5C7-8A2FB7EB1BCD}" parentId="{5A8901E9-81C1-4702-9D06-3331FEE301D9}">
    <text>Desistência à partir de 01/02/2023</text>
  </threadedComment>
  <threadedComment ref="K324" dT="2023-07-12T01:50:55.41" personId="{CAF49E4D-D75B-40BE-B831-61098E1A4B78}" id="{849C5991-76A7-4885-B68C-200ED1457258}">
    <text>Sem titular</text>
  </threadedComment>
  <threadedComment ref="G331" dT="2021-08-16T17:02:03.84" personId="{29D27F60-6743-4E54-8606-6E5624CACF87}" id="{8FB479AB-F3A9-4DB8-A3A1-39100EFE4BE8}">
    <text>Titular: Stefania Felix dos Santos</text>
  </threadedComment>
  <threadedComment ref="K331" dT="2023-07-12T01:52:26.83" personId="{CAF49E4D-D75B-40BE-B831-61098E1A4B78}" id="{D7FF350F-7071-47A6-BF7A-39D7A3B03960}">
    <text>Titular: Flávio Sousa</text>
  </threadedComment>
  <threadedComment ref="G332" dT="2022-03-21T19:21:22.11" personId="{98E7506D-6CC5-4346-BED5-323D3F2448FF}" id="{FAD04B5A-E719-4995-8555-629AC7926324}">
    <text>à partir de  21/03/2022</text>
  </threadedComment>
  <threadedComment ref="G333" dT="2021-08-16T17:02:03.84" personId="{29D27F60-6743-4E54-8606-6E5624CACF87}" id="{209F21A9-3631-41FB-AC90-3D8A2AF322CD}">
    <text>Titular: Stefania Felix dos Santos</text>
  </threadedComment>
  <threadedComment ref="K333" dT="2023-07-12T01:52:26.83" personId="{CAF49E4D-D75B-40BE-B831-61098E1A4B78}" id="{685682ED-DC6F-4658-B044-E7207A16694D}">
    <text>Titular: Flávio Sousa</text>
  </threadedComment>
  <threadedComment ref="Q333" dT="2022-03-03T20:27:55.74" personId="{98E7506D-6CC5-4346-BED5-323D3F2448FF}" id="{AC31B4F9-3C72-43DB-B52F-DB336B9ADFA7}">
    <text xml:space="preserve">TITULAR: JEFERSON CERQUEIRA DIAS - À PARTIR DE 03/03/2022
</text>
  </threadedComment>
  <threadedComment ref="G334" dT="2022-03-21T19:21:22.11" personId="{98E7506D-6CC5-4346-BED5-323D3F2448FF}" id="{931D9FB0-C394-4BD4-A5D9-37A595C91D3B}">
    <text>à partir de  21/03/2022</text>
  </threadedComment>
  <threadedComment ref="G335" dT="2021-08-16T17:02:03.84" personId="{29D27F60-6743-4E54-8606-6E5624CACF87}" id="{CA75CA57-DAAD-417E-B17D-FA1BC1CD56CC}">
    <text>Titular: Stefania Felix dos Santos</text>
  </threadedComment>
  <threadedComment ref="J335" dT="2023-07-12T01:53:14.91" personId="{CAF49E4D-D75B-40BE-B831-61098E1A4B78}" id="{C5B08BAC-3CAB-4B46-9369-4142219420F9}">
    <text>Sem Titular</text>
  </threadedComment>
  <threadedComment ref="K335" dT="2023-07-12T01:52:26.83" personId="{CAF49E4D-D75B-40BE-B831-61098E1A4B78}" id="{B581A95A-06D5-472C-96CC-75E0F7FA77FE}">
    <text>Titular: Flávio Sousa</text>
  </threadedComment>
  <threadedComment ref="Q335" dT="2022-03-03T20:27:55.74" personId="{98E7506D-6CC5-4346-BED5-323D3F2448FF}" id="{F617BCAF-5889-47C9-8C8F-2F9CCC106E35}">
    <text xml:space="preserve">TITULAR: JEFERSON CERQUEIRA DIAS - À PARTIR DE 03/03/2022
</text>
  </threadedComment>
  <threadedComment ref="G336" dT="2022-03-21T19:21:22.11" personId="{98E7506D-6CC5-4346-BED5-323D3F2448FF}" id="{55435492-A3C6-4A86-A6B7-EB32E04C4750}">
    <text>à partir de  21/03/2022</text>
  </threadedComment>
  <threadedComment ref="G337" dT="2021-08-16T17:02:03.84" personId="{29D27F60-6743-4E54-8606-6E5624CACF87}" id="{C1B06CF3-36FB-4CCD-A718-6D3B2321E0D3}">
    <text>Titular: Stefania Felix dos Santos</text>
  </threadedComment>
  <threadedComment ref="J337" dT="2023-07-12T01:53:14.91" personId="{CAF49E4D-D75B-40BE-B831-61098E1A4B78}" id="{3FC76E43-C96F-4FEB-A73E-95DEA9A0E795}">
    <text>Sem Titular</text>
  </threadedComment>
  <threadedComment ref="K337" dT="2023-07-12T01:52:26.83" personId="{CAF49E4D-D75B-40BE-B831-61098E1A4B78}" id="{227E7154-7738-4624-8918-9E1565CBF2A2}">
    <text>Titular: Flávio Sousa</text>
  </threadedComment>
  <threadedComment ref="Q337" dT="2021-08-16T17:03:04.66" personId="{29D27F60-6743-4E54-8606-6E5624CACF87}" id="{A6DD99B4-AAB2-4137-B8A2-9FB60DC2B261}">
    <text>Titular: Stefania Felix dos Santos</text>
  </threadedComment>
  <threadedComment ref="G338" dT="2022-03-21T19:21:22.11" personId="{98E7506D-6CC5-4346-BED5-323D3F2448FF}" id="{6B60C5A8-2A4B-41CD-B634-E641153D025D}">
    <text>à partir de  21/03/2022</text>
  </threadedComment>
  <threadedComment ref="Q339" dT="2021-08-16T17:03:04.66" personId="{29D27F60-6743-4E54-8606-6E5624CACF87}" id="{930E3AB4-36BE-4775-9096-582F4DD882B1}">
    <text>Titular: Stefania Felix dos Santos</text>
  </threadedComment>
  <threadedComment ref="Q344" dT="2021-02-03T23:49:33.48" personId="{2A09C188-43A6-40D4-BBBB-DD369F6B6D7F}" id="{A2FB29D6-D6BA-4CB3-8CED-EE3CC5775596}">
    <text>TITULAR: ANDREA BRAGA</text>
  </threadedComment>
  <threadedComment ref="Q346" dT="2023-07-11T17:59:15.38" personId="{98E7506D-6CC5-4346-BED5-323D3F2448FF}" id="{991FB93D-B517-4F22-98A4-48D6302A6CE7}">
    <text>Sem titutla:  willian declinou</text>
  </threadedComment>
  <threadedComment ref="G348" dT="2021-02-03T23:49:33.48" personId="{2A09C188-43A6-40D4-BBBB-DD369F6B6D7F}" id="{D4B7B80D-18C0-400F-B92C-3FC3120787AD}">
    <text>TITULAR: ANDREA BRAGA</text>
  </threadedComment>
  <threadedComment ref="K348" dT="2021-02-01T17:00:14.00" personId="{2A09C188-43A6-40D4-BBBB-DD369F6B6D7F}" id="{D42BF4EC-1A84-4E52-BA3C-21C8AD82E652}">
    <text>TITULAR: VALMIR SANTANA</text>
  </threadedComment>
  <threadedComment ref="Q348" dT="2023-07-11T17:59:15.38" personId="{98E7506D-6CC5-4346-BED5-323D3F2448FF}" id="{142C0D68-88FA-4BEB-833F-29E48011932E}">
    <text>Sem titutla:  willian declinou</text>
  </threadedComment>
  <threadedComment ref="G350" dT="2021-02-03T23:49:33.48" personId="{2A09C188-43A6-40D4-BBBB-DD369F6B6D7F}" id="{CFC8B85A-5792-44C7-B9B8-FAAFBB53C140}">
    <text>TITULAR: ANDREA BRAGA</text>
  </threadedComment>
  <threadedComment ref="K350" dT="2021-02-01T17:00:14.00" personId="{2A09C188-43A6-40D4-BBBB-DD369F6B6D7F}" id="{E606FE66-565D-4074-84A0-19181E99E40D}">
    <text>TITULAR: VALMIR SANTANA</text>
  </threadedComment>
  <threadedComment ref="Q350" dT="2023-07-11T17:59:15.38" personId="{98E7506D-6CC5-4346-BED5-323D3F2448FF}" id="{90E43DF4-B608-40E9-8196-E5D5071695A3}">
    <text>Sem titutla:  willian declinou</text>
  </threadedComment>
  <threadedComment ref="Q352" dT="2023-07-11T17:59:15.38" personId="{98E7506D-6CC5-4346-BED5-323D3F2448FF}" id="{0B649DC5-2697-4BB0-A725-DC15E183D517}">
    <text>Sem titutla:  willian declinou</text>
  </threadedComment>
  <threadedComment ref="G357" dT="2022-08-22T15:53:33.08" personId="{98E7506D-6CC5-4346-BED5-323D3F2448FF}" id="{F34F1E4C-B470-4921-8FE8-0C7820F9D780}">
    <text>Titular Márcio André: Desistiu em 15/08/2022</text>
  </threadedComment>
  <threadedComment ref="J357" dT="2021-08-16T16:55:54.87" personId="{29D27F60-6743-4E54-8606-6E5624CACF87}" id="{E79BED0B-7585-4811-965E-E547BEAF48EC}">
    <text>Titular: Francisco Felinto</text>
  </threadedComment>
  <threadedComment ref="G359" dT="2022-08-22T15:53:33.08" personId="{98E7506D-6CC5-4346-BED5-323D3F2448FF}" id="{F34F1E4C-B470-4922-8FE8-0C7820F9D780}">
    <text>Titular Márcio André: Desistiu em 15/08/2022</text>
  </threadedComment>
  <threadedComment ref="J359" dT="2021-08-16T16:55:54.87" personId="{29D27F60-6743-4E54-8606-6E5624CACF87}" id="{05D0D652-1550-4222-B173-1C952EA5F22D}">
    <text>Titular: Francisco Felinto</text>
  </threadedComment>
  <threadedComment ref="G361" dT="2022-08-22T15:53:33.08" personId="{98E7506D-6CC5-4346-BED5-323D3F2448FF}" id="{F34F1E4C-B470-4923-8FE8-0C7820F9D780}">
    <text>Titular Márcio André: Desistiu em 15/08/2022</text>
  </threadedComment>
  <threadedComment ref="J361" dT="2021-08-16T16:55:54.87" personId="{29D27F60-6743-4E54-8606-6E5624CACF87}" id="{8C236B0C-5869-406E-9EDF-F8200F73497B}">
    <text>Titular: Francisco Felinto</text>
  </threadedComment>
  <threadedComment ref="K361" dT="2021-08-16T17:04:01.83" personId="{29D27F60-6743-4E54-8606-6E5624CACF87}" id="{B9800139-A001-495C-86FB-C4E7BD606220}">
    <text>Titular: Stefania Felix dos Santos</text>
  </threadedComment>
  <threadedComment ref="G363" dT="2022-08-22T15:53:33.08" personId="{98E7506D-6CC5-4346-BED5-323D3F2448FF}" id="{F34F1E4C-B470-4924-8FE8-0C7820F9D780}">
    <text>Titular Márcio André: Desistiu em 15/08/2022</text>
  </threadedComment>
  <threadedComment ref="J363" dT="2021-08-16T16:55:54.87" personId="{29D27F60-6743-4E54-8606-6E5624CACF87}" id="{76B640DA-31A1-4DC1-9051-387CB4FB97C9}">
    <text>Titular: Francisco Felinto</text>
  </threadedComment>
  <threadedComment ref="K363" dT="2021-08-16T17:04:01.83" personId="{29D27F60-6743-4E54-8606-6E5624CACF87}" id="{F31686C3-A100-4734-8C58-C0C4AFD508AF}">
    <text>Titular: Stefania Felix dos Santos</text>
  </threadedComment>
  <threadedComment ref="Q364" dT="2022-04-09T00:07:29.24" personId="{98E7506D-6CC5-4346-BED5-323D3F2448FF}" id="{70CCB97B-0D9C-4C32-A5A5-FCAADED1C099}">
    <text>à partir de 07/04/2022</text>
  </threadedComment>
  <threadedComment ref="Q366" dT="2022-04-09T00:07:29.24" personId="{98E7506D-6CC5-4346-BED5-323D3F2448FF}" id="{9567A58A-3F3A-40B4-BA97-F39E4FB9787C}">
    <text>à partir de 07/04/2022</text>
  </threadedComment>
  <threadedComment ref="I370" dT="2021-03-03T00:01:55.70" personId="{2A09C188-43A6-40D4-BBBB-DD369F6B6D7F}" id="{5AA123C8-4D89-4C6D-B9CB-48EA6FF3F8CE}">
    <text>TITULAR: FRANCISCO FELINTO</text>
  </threadedComment>
  <threadedComment ref="J370" dT="2024-02-08T23:52:03.28" personId="{98E7506D-6CC5-4346-BED5-323D3F2448FF}" id="{19DCA8BF-9D62-457A-AFA3-6C5CB6D324CC}">
    <text>Titular: Willian Aurélio Nogueira</text>
  </threadedComment>
  <threadedComment ref="K370" dT="2021-03-03T00:03:02.52" personId="{2A09C188-43A6-40D4-BBBB-DD369F6B6D7F}" id="{92F307B0-0EB5-481C-8210-59F44E60C279}">
    <text>TITULAR: IRAPUÃ GLÓRIA JUNIOR</text>
  </threadedComment>
  <threadedComment ref="K370" dT="2021-08-16T17:06:17.74" personId="{29D27F60-6743-4E54-8606-6E5624CACF87}" id="{2F3BAC00-5EAB-40B1-9CF6-1D85CF319923}" parentId="{92F307B0-0EB5-481C-8210-59F44E60C279}">
    <text>Irapuã declinou das aulas em 10/08/2021</text>
  </threadedComment>
  <threadedComment ref="J372" dT="2024-02-08T23:52:03.28" personId="{98E7506D-6CC5-4346-BED5-323D3F2448FF}" id="{CF6D12AF-7A11-4F59-B5C8-872AA6D8717B}">
    <text>Titular: Willian Aurélio Nogueira</text>
  </threadedComment>
  <threadedComment ref="K372" dT="2021-03-03T00:03:02.52" personId="{2A09C188-43A6-40D4-BBBB-DD369F6B6D7F}" id="{94347A21-F7F4-4879-AA77-8BFC2AE4F997}">
    <text>TITULAR: IRAPUÃ GLÓRIA JUNIOR</text>
  </threadedComment>
  <threadedComment ref="K372" dT="2021-08-16T17:06:17.74" personId="{29D27F60-6743-4E54-8606-6E5624CACF87}" id="{E33EE4CC-305F-4250-B068-E628BDF8ADA5}" parentId="{94347A21-F7F4-4879-AA77-8BFC2AE4F997}">
    <text>Irapuã declinou das aulas em 10/08/2021</text>
  </threadedComment>
  <threadedComment ref="J374" dT="2024-02-08T23:52:03.28" personId="{98E7506D-6CC5-4346-BED5-323D3F2448FF}" id="{5DF7E53F-4D8E-4197-9F3D-91AC32A2CE26}">
    <text>Titular: Willian Aurélio Nogueira</text>
  </threadedComment>
  <threadedComment ref="K374" dT="2021-03-03T00:03:02.52" personId="{2A09C188-43A6-40D4-BBBB-DD369F6B6D7F}" id="{3525AAFA-24EF-4D50-87AC-25E44E3549A9}">
    <text>TITULAR: IRAPUÃ GLÓRIA JUNIOR</text>
  </threadedComment>
  <threadedComment ref="K374" dT="2021-08-16T17:06:17.74" personId="{29D27F60-6743-4E54-8606-6E5624CACF87}" id="{2B8DC195-F19F-4AF6-9F94-A1B29205671D}" parentId="{3525AAFA-24EF-4D50-87AC-25E44E3549A9}">
    <text>Irapuã declinou das aulas em 10/08/2021</text>
  </threadedComment>
  <threadedComment ref="J376" dT="2024-02-08T23:52:03.28" personId="{98E7506D-6CC5-4346-BED5-323D3F2448FF}" id="{0FEF5B46-BD77-44A3-ACFD-E4C357241712}">
    <text>Titular: Willian Aurélio Nogueira</text>
  </threadedComment>
  <threadedComment ref="K376" dT="2021-03-03T00:03:02.52" personId="{2A09C188-43A6-40D4-BBBB-DD369F6B6D7F}" id="{6F3C901B-36AC-4C0B-A345-FFCCC1AC94F8}">
    <text>TITULAR: IRAPUÃ GLÓRIA JUNIOR</text>
  </threadedComment>
  <threadedComment ref="K376" dT="2021-08-16T17:06:17.74" personId="{29D27F60-6743-4E54-8606-6E5624CACF87}" id="{B37AAE48-4FA0-42C7-8B47-13A330C6F3CE}" parentId="{6F3C901B-36AC-4C0B-A345-FFCCC1AC94F8}">
    <text>Irapuã declinou das aulas em 10/08/2021</text>
  </threadedComment>
  <threadedComment ref="H383" dT="2023-02-12T01:04:31.14" personId="{98E7506D-6CC5-4346-BED5-323D3F2448FF}" id="{699A25F9-C21A-4C48-98C9-340D3297032A}">
    <text>Titular: Valmir Santana</text>
  </threadedComment>
  <threadedComment ref="I384" dT="2022-02-22T20:52:18.00" personId="{98E7506D-6CC5-4346-BED5-323D3F2448FF}" id="{D375AE42-4176-4654-808E-85A8CFA6EC42}">
    <text>APROVADO PSS 216/19/2021 À PARTIR DE 09/02/2022</text>
  </threadedComment>
  <threadedComment ref="J384" dT="2022-02-22T20:52:32.33" personId="{98E7506D-6CC5-4346-BED5-323D3F2448FF}" id="{C1B69EEA-B3C7-45DD-9D50-1204298570D3}">
    <text>APROVADO PSS 216/16/2021 À PARTIR DE 09/02/2022</text>
  </threadedComment>
  <threadedComment ref="H385" dT="2023-02-12T01:04:31.14" personId="{98E7506D-6CC5-4346-BED5-323D3F2448FF}" id="{A1CA051B-7EC9-4BEA-B44E-0B1F07246D69}">
    <text>Titular: Valmir Santana</text>
  </threadedComment>
  <threadedComment ref="I386" dT="2022-02-22T20:52:18.00" personId="{98E7506D-6CC5-4346-BED5-323D3F2448FF}" id="{9CA81820-2009-4287-96E1-9DFFF4EFC856}">
    <text>APROVADO PSS 216/19/2021 À PARTIR DE 09/02/2022</text>
  </threadedComment>
  <threadedComment ref="J386" dT="2022-02-22T20:52:32.33" personId="{98E7506D-6CC5-4346-BED5-323D3F2448FF}" id="{6026351B-64DE-41E9-A411-3B3074813543}">
    <text>APROVADO PSS 216/16/2021 À PARTIR DE 09/02/2022</text>
  </threadedComment>
  <threadedComment ref="H387" dT="2023-02-12T01:04:31.14" personId="{98E7506D-6CC5-4346-BED5-323D3F2448FF}" id="{042AEDCE-B9AB-4D3B-8981-C3E0120A5C7E}">
    <text>Titular: Valmir Santana</text>
  </threadedComment>
  <threadedComment ref="I388" dT="2022-02-22T20:52:18.00" personId="{98E7506D-6CC5-4346-BED5-323D3F2448FF}" id="{6D668B2A-3EC9-41AA-8B61-F9D9A761D4AF}">
    <text>APROVADO PSS 216/19/2021 À PARTIR DE 09/02/2022</text>
  </threadedComment>
  <threadedComment ref="J388" dT="2022-02-22T20:52:32.33" personId="{98E7506D-6CC5-4346-BED5-323D3F2448FF}" id="{3FE933F4-F05A-4DBE-89D5-B08F9B371912}">
    <text>APROVADO PSS 216/16/2021 À PARTIR DE 09/02/2022</text>
  </threadedComment>
  <threadedComment ref="H389" dT="2023-02-12T01:04:31.14" personId="{98E7506D-6CC5-4346-BED5-323D3F2448FF}" id="{90D3ED88-20B4-4176-9BAC-E0CFE770BF3C}">
    <text>Titular: Valmir Santana</text>
  </threadedComment>
  <threadedComment ref="I390" dT="2022-02-22T20:52:18.00" personId="{98E7506D-6CC5-4346-BED5-323D3F2448FF}" id="{7AE4BB37-A079-4AC6-948A-BA70A5714207}">
    <text>APROVADO PSS 216/19/2021 À PARTIR DE 09/02/2022</text>
  </threadedComment>
  <threadedComment ref="J390" dT="2022-02-22T20:52:32.33" personId="{98E7506D-6CC5-4346-BED5-323D3F2448FF}" id="{7A966239-58AD-4A87-AC1E-4DB458668B4E}">
    <text>APROVADO PSS 216/16/2021 À PARTIR DE 09/02/2022</text>
  </threadedComment>
  <threadedComment ref="K422" dT="2023-03-19T21:56:10.09" personId="{2340F008-95C1-4224-921B-30EAB92ECC20}" id="{1319EC32-8197-4FF3-AE00-7636690F7E6A}">
    <text xml:space="preserve">Substituição
</text>
  </threadedComment>
  <threadedComment ref="K422" dT="2023-05-18T16:20:42.90" personId="{98E7506D-6CC5-4346-BED5-323D3F2448FF}" id="{F9A6DE06-8F0E-4432-B1A2-178D281484FE}" parentId="{1319EC32-8197-4FF3-AE00-7636690F7E6A}">
    <text>TITULAR: MARCIO ANDRÉ À PARTIR DE 28/04/2023</text>
  </threadedComment>
  <threadedComment ref="H423" dT="2023-03-19T21:55:47.06" personId="{2340F008-95C1-4224-921B-30EAB92ECC20}" id="{B562FFE2-CAB3-44F1-B8F0-D709EF38A30C}">
    <text xml:space="preserve">substituição
</text>
  </threadedComment>
  <threadedComment ref="K424" dT="2023-03-19T21:56:10.09" personId="{2340F008-95C1-4224-921B-30EAB92ECC20}" id="{99ECFDFA-B35A-4841-B7AE-0A0159AFFB14}">
    <text xml:space="preserve">Substituição
</text>
  </threadedComment>
  <threadedComment ref="K424" dT="2023-05-18T16:20:42.90" personId="{98E7506D-6CC5-4346-BED5-323D3F2448FF}" id="{475D2E5B-78C3-4B9B-BB78-E8180FD7026B}" parentId="{99ECFDFA-B35A-4841-B7AE-0A0159AFFB14}">
    <text>TITULAR: MARCIO ANDRÉ À PARTIR DE 28/04/2023</text>
  </threadedComment>
  <threadedComment ref="K426" dT="2023-03-19T21:56:10.09" personId="{2340F008-95C1-4224-921B-30EAB92ECC20}" id="{305F753B-5457-4A6E-9821-F6E258869AD3}">
    <text xml:space="preserve">Substituição
</text>
  </threadedComment>
  <threadedComment ref="K426" dT="2023-05-18T16:20:42.90" personId="{98E7506D-6CC5-4346-BED5-323D3F2448FF}" id="{32459FB7-053C-4148-8B3A-61B8533BD1BD}" parentId="{305F753B-5457-4A6E-9821-F6E258869AD3}">
    <text>TITULAR: MARCIO ANDRÉ À PARTIR DE 28/04/2023</text>
  </threadedComment>
  <threadedComment ref="K428" dT="2023-03-19T21:56:10.09" personId="{2340F008-95C1-4224-921B-30EAB92ECC20}" id="{1741DCC1-3AA0-44B6-9FFB-064A0315B150}">
    <text xml:space="preserve">Substituição
</text>
  </threadedComment>
  <threadedComment ref="K428" dT="2023-05-18T16:20:42.90" personId="{98E7506D-6CC5-4346-BED5-323D3F2448FF}" id="{CB84915C-35D9-4B13-AA6D-7EC0F1DDEB07}" parentId="{1741DCC1-3AA0-44B6-9FFB-064A0315B150}">
    <text>TITULAR: MARCIO ANDRÉ À PARTIR DE 28/04/2023</text>
  </threadedComment>
  <threadedComment ref="K435" dT="2023-03-19T21:56:10.09" personId="{2340F008-95C1-4224-921B-30EAB92ECC20}" id="{1319EC32-8197-4FF4-AE00-7636690F7E6A}">
    <text xml:space="preserve">Substituição
</text>
  </threadedComment>
  <threadedComment ref="K435" dT="2023-05-18T16:20:42.90" personId="{98E7506D-6CC5-4346-BED5-323D3F2448FF}" id="{F9A6DE06-8F0E-4433-B1A2-178D281484FE}" parentId="{1319EC32-8197-4FF4-AE00-7636690F7E6A}">
    <text>TITULAR: MARCIO ANDRÉ À PARTIR DE 28/04/2023</text>
  </threadedComment>
  <threadedComment ref="H436" dT="2023-03-19T21:55:47.06" personId="{2340F008-95C1-4224-921B-30EAB92ECC20}" id="{B562FFE2-CAB3-44F2-B8F0-D709EF38A30C}">
    <text xml:space="preserve">substituição
</text>
  </threadedComment>
  <threadedComment ref="K437" dT="2023-03-19T21:56:10.09" personId="{2340F008-95C1-4224-921B-30EAB92ECC20}" id="{99ECFDFA-B35A-4842-B7AE-0A0159AFFB14}">
    <text xml:space="preserve">Substituição
</text>
  </threadedComment>
  <threadedComment ref="K437" dT="2023-05-18T16:20:42.90" personId="{98E7506D-6CC5-4346-BED5-323D3F2448FF}" id="{475D2E5B-78C3-4B9C-BB78-E8180FD7026B}" parentId="{99ECFDFA-B35A-4842-B7AE-0A0159AFFB14}">
    <text>TITULAR: MARCIO ANDRÉ À PARTIR DE 28/04/2023</text>
  </threadedComment>
  <threadedComment ref="K439" dT="2023-03-19T21:56:10.09" personId="{2340F008-95C1-4224-921B-30EAB92ECC20}" id="{305F753B-5457-4A6F-9821-F6E258869AD3}">
    <text xml:space="preserve">Substituição
</text>
  </threadedComment>
  <threadedComment ref="K439" dT="2023-05-18T16:20:42.90" personId="{98E7506D-6CC5-4346-BED5-323D3F2448FF}" id="{32459FB7-053C-4149-8B3A-61B8533BD1BD}" parentId="{305F753B-5457-4A6F-9821-F6E258869AD3}">
    <text>TITULAR: MARCIO ANDRÉ À PARTIR DE 28/04/2023</text>
  </threadedComment>
  <threadedComment ref="K441" dT="2023-03-19T21:56:10.09" personId="{2340F008-95C1-4224-921B-30EAB92ECC20}" id="{1741DCC1-3AA0-44B7-9FFB-064A0315B150}">
    <text xml:space="preserve">Substituição
</text>
  </threadedComment>
  <threadedComment ref="K441" dT="2023-05-18T16:20:42.90" personId="{98E7506D-6CC5-4346-BED5-323D3F2448FF}" id="{CB84915C-35D9-4B14-AA6D-7EC0F1DDEB07}" parentId="{1741DCC1-3AA0-44B7-9FFB-064A0315B150}">
    <text>TITULAR: MARCIO ANDRÉ À PARTIR DE 28/04/2023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2.xml"/><Relationship Id="rId4" Type="http://schemas.microsoft.com/office/2017/10/relationships/threadedComment" Target="../threadedComments/threadedComment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9/04/relationships/documenttask" Target="../documenttasks/documenttask3.xml"/><Relationship Id="rId4" Type="http://schemas.microsoft.com/office/2017/10/relationships/threadedComment" Target="../threadedComments/threadedComment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20C82"/>
  </sheetPr>
  <dimension ref="A1:L102"/>
  <sheetViews>
    <sheetView topLeftCell="A35" zoomScaleNormal="100" workbookViewId="0">
      <pane xSplit="1" topLeftCell="B1" activePane="topRight" state="frozen"/>
      <selection pane="topRight" activeCell="H4" sqref="H4"/>
    </sheetView>
  </sheetViews>
  <sheetFormatPr defaultColWidth="9.140625" defaultRowHeight="12" x14ac:dyDescent="0.2"/>
  <cols>
    <col min="1" max="1" width="2.28515625" style="13" bestFit="1" customWidth="1"/>
    <col min="2" max="2" width="3" style="13" customWidth="1"/>
    <col min="3" max="3" width="5.140625" style="15" bestFit="1" customWidth="1"/>
    <col min="4" max="4" width="4.85546875" style="15" bestFit="1" customWidth="1"/>
    <col min="5" max="6" width="31.7109375" style="14" customWidth="1"/>
    <col min="7" max="7" width="28.140625" style="14" bestFit="1" customWidth="1"/>
    <col min="8" max="8" width="31.7109375" style="14" customWidth="1"/>
    <col min="9" max="9" width="35.85546875" style="14" customWidth="1"/>
    <col min="10" max="10" width="31.7109375" style="14" customWidth="1"/>
    <col min="11" max="16384" width="9.140625" style="1"/>
  </cols>
  <sheetData>
    <row r="1" spans="1:10" x14ac:dyDescent="0.2">
      <c r="A1" s="86" t="s">
        <v>254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ht="24" customHeight="1" x14ac:dyDescent="0.2">
      <c r="A2" s="82" t="s">
        <v>0</v>
      </c>
      <c r="B2" s="83" t="s">
        <v>191</v>
      </c>
      <c r="C2" s="84" t="s">
        <v>2</v>
      </c>
      <c r="D2" s="84"/>
      <c r="E2" s="85" t="s">
        <v>3</v>
      </c>
      <c r="F2" s="85" t="s">
        <v>4</v>
      </c>
      <c r="G2" s="85" t="s">
        <v>5</v>
      </c>
      <c r="H2" s="85" t="s">
        <v>6</v>
      </c>
      <c r="I2" s="85" t="s">
        <v>7</v>
      </c>
      <c r="J2" s="85" t="s">
        <v>8</v>
      </c>
    </row>
    <row r="3" spans="1:10" x14ac:dyDescent="0.2">
      <c r="A3" s="82"/>
      <c r="B3" s="83"/>
      <c r="C3" s="56" t="s">
        <v>9</v>
      </c>
      <c r="D3" s="56" t="s">
        <v>10</v>
      </c>
      <c r="E3" s="85"/>
      <c r="F3" s="85"/>
      <c r="G3" s="85"/>
      <c r="H3" s="85"/>
      <c r="I3" s="85"/>
      <c r="J3" s="85"/>
    </row>
    <row r="4" spans="1:10" ht="22.5" x14ac:dyDescent="0.2">
      <c r="A4" s="82"/>
      <c r="B4" s="83"/>
      <c r="C4" s="78">
        <v>0.41666666666666669</v>
      </c>
      <c r="D4" s="78">
        <v>0.4513888888888889</v>
      </c>
      <c r="E4" s="76"/>
      <c r="F4" s="76"/>
      <c r="G4" s="76"/>
      <c r="H4" s="76"/>
      <c r="I4" s="76"/>
      <c r="J4" s="22" t="s">
        <v>255</v>
      </c>
    </row>
    <row r="5" spans="1:10" x14ac:dyDescent="0.2">
      <c r="A5" s="82"/>
      <c r="B5" s="83"/>
      <c r="C5" s="79"/>
      <c r="D5" s="79"/>
      <c r="E5" s="76"/>
      <c r="F5" s="76"/>
      <c r="G5" s="76"/>
      <c r="H5" s="76"/>
      <c r="I5" s="76"/>
      <c r="J5" s="57" t="s">
        <v>256</v>
      </c>
    </row>
    <row r="6" spans="1:10" ht="22.5" x14ac:dyDescent="0.2">
      <c r="A6" s="82"/>
      <c r="B6" s="83"/>
      <c r="C6" s="78">
        <v>0.4513888888888889</v>
      </c>
      <c r="D6" s="78">
        <v>0.4861111111111111</v>
      </c>
      <c r="E6" s="76"/>
      <c r="F6" s="76"/>
      <c r="G6" s="76"/>
      <c r="H6" s="76"/>
      <c r="I6" s="76"/>
      <c r="J6" s="22" t="s">
        <v>255</v>
      </c>
    </row>
    <row r="7" spans="1:10" x14ac:dyDescent="0.2">
      <c r="A7" s="82"/>
      <c r="B7" s="83"/>
      <c r="C7" s="79"/>
      <c r="D7" s="79"/>
      <c r="E7" s="76"/>
      <c r="F7" s="76"/>
      <c r="G7" s="76"/>
      <c r="H7" s="76"/>
      <c r="I7" s="76"/>
      <c r="J7" s="57" t="s">
        <v>256</v>
      </c>
    </row>
    <row r="8" spans="1:10" x14ac:dyDescent="0.2">
      <c r="A8" s="82"/>
      <c r="B8" s="83"/>
      <c r="C8" s="80">
        <v>0.54166666666666663</v>
      </c>
      <c r="D8" s="80">
        <v>0.57638888888888895</v>
      </c>
      <c r="E8" s="24"/>
      <c r="F8" s="24"/>
      <c r="G8" s="24"/>
      <c r="H8" s="24"/>
      <c r="I8" s="24"/>
      <c r="J8" s="24"/>
    </row>
    <row r="9" spans="1:10" x14ac:dyDescent="0.2">
      <c r="A9" s="82"/>
      <c r="B9" s="83"/>
      <c r="C9" s="80"/>
      <c r="D9" s="80"/>
      <c r="E9" s="25"/>
      <c r="F9" s="25"/>
      <c r="G9" s="25"/>
      <c r="H9" s="25"/>
      <c r="I9" s="25"/>
      <c r="J9" s="25"/>
    </row>
    <row r="10" spans="1:10" x14ac:dyDescent="0.2">
      <c r="A10" s="82"/>
      <c r="B10" s="83"/>
      <c r="C10" s="80">
        <v>0.57638888888888895</v>
      </c>
      <c r="D10" s="80">
        <v>0.61111111111111105</v>
      </c>
      <c r="E10" s="22" t="s">
        <v>257</v>
      </c>
      <c r="F10" s="22" t="s">
        <v>258</v>
      </c>
      <c r="G10" s="22" t="s">
        <v>259</v>
      </c>
      <c r="H10" s="22" t="s">
        <v>260</v>
      </c>
      <c r="I10" s="22" t="s">
        <v>261</v>
      </c>
      <c r="J10" s="55" t="s">
        <v>262</v>
      </c>
    </row>
    <row r="11" spans="1:10" x14ac:dyDescent="0.2">
      <c r="A11" s="82"/>
      <c r="B11" s="83"/>
      <c r="C11" s="80"/>
      <c r="D11" s="80"/>
      <c r="E11" s="23" t="s">
        <v>43</v>
      </c>
      <c r="F11" s="23" t="s">
        <v>263</v>
      </c>
      <c r="G11" s="23" t="s">
        <v>264</v>
      </c>
      <c r="H11" s="23" t="s">
        <v>265</v>
      </c>
      <c r="I11" s="23" t="s">
        <v>18</v>
      </c>
      <c r="J11" s="23" t="s">
        <v>75</v>
      </c>
    </row>
    <row r="12" spans="1:10" x14ac:dyDescent="0.2">
      <c r="A12" s="82"/>
      <c r="B12" s="83"/>
      <c r="C12" s="80">
        <v>0.61111111111111105</v>
      </c>
      <c r="D12" s="80">
        <v>0.64583333333333337</v>
      </c>
      <c r="E12" s="22" t="s">
        <v>257</v>
      </c>
      <c r="F12" s="22" t="s">
        <v>258</v>
      </c>
      <c r="G12" s="22" t="s">
        <v>259</v>
      </c>
      <c r="H12" s="22" t="s">
        <v>260</v>
      </c>
      <c r="I12" s="22" t="s">
        <v>261</v>
      </c>
      <c r="J12" s="55" t="s">
        <v>262</v>
      </c>
    </row>
    <row r="13" spans="1:10" x14ac:dyDescent="0.2">
      <c r="A13" s="82"/>
      <c r="B13" s="83"/>
      <c r="C13" s="80"/>
      <c r="D13" s="80"/>
      <c r="E13" s="23" t="s">
        <v>43</v>
      </c>
      <c r="F13" s="23" t="s">
        <v>263</v>
      </c>
      <c r="G13" s="23" t="s">
        <v>264</v>
      </c>
      <c r="H13" s="23" t="s">
        <v>265</v>
      </c>
      <c r="I13" s="23" t="s">
        <v>18</v>
      </c>
      <c r="J13" s="23" t="s">
        <v>75</v>
      </c>
    </row>
    <row r="14" spans="1:10" x14ac:dyDescent="0.2">
      <c r="A14" s="82"/>
      <c r="B14" s="83"/>
      <c r="C14" s="80">
        <v>0.65972222222222221</v>
      </c>
      <c r="D14" s="80">
        <v>0.69444444444444453</v>
      </c>
      <c r="E14" s="24"/>
      <c r="F14" s="55" t="s">
        <v>83</v>
      </c>
      <c r="G14" s="55" t="s">
        <v>259</v>
      </c>
      <c r="H14" s="55" t="s">
        <v>260</v>
      </c>
      <c r="I14" s="22" t="s">
        <v>323</v>
      </c>
      <c r="J14" s="55" t="s">
        <v>262</v>
      </c>
    </row>
    <row r="15" spans="1:10" x14ac:dyDescent="0.2">
      <c r="A15" s="82"/>
      <c r="B15" s="83"/>
      <c r="C15" s="80"/>
      <c r="D15" s="80"/>
      <c r="E15" s="25"/>
      <c r="F15" s="23"/>
      <c r="G15" s="23" t="s">
        <v>264</v>
      </c>
      <c r="H15" s="23" t="s">
        <v>265</v>
      </c>
      <c r="I15" s="23" t="s">
        <v>74</v>
      </c>
      <c r="J15" s="23" t="s">
        <v>75</v>
      </c>
    </row>
    <row r="16" spans="1:10" x14ac:dyDescent="0.2">
      <c r="A16" s="82"/>
      <c r="B16" s="83"/>
      <c r="C16" s="80">
        <v>0.69444444444444453</v>
      </c>
      <c r="D16" s="80">
        <v>0.72916666666666663</v>
      </c>
      <c r="E16" s="24"/>
      <c r="F16" s="55" t="s">
        <v>83</v>
      </c>
      <c r="G16" s="55" t="s">
        <v>259</v>
      </c>
      <c r="H16" s="55" t="s">
        <v>260</v>
      </c>
      <c r="I16" s="22" t="s">
        <v>323</v>
      </c>
      <c r="J16" s="55" t="s">
        <v>262</v>
      </c>
    </row>
    <row r="17" spans="1:12" x14ac:dyDescent="0.2">
      <c r="A17" s="82"/>
      <c r="B17" s="83"/>
      <c r="C17" s="80"/>
      <c r="D17" s="80"/>
      <c r="E17" s="25"/>
      <c r="F17" s="23"/>
      <c r="G17" s="23" t="s">
        <v>264</v>
      </c>
      <c r="H17" s="23" t="s">
        <v>265</v>
      </c>
      <c r="I17" s="23" t="s">
        <v>74</v>
      </c>
      <c r="J17" s="23" t="s">
        <v>75</v>
      </c>
    </row>
    <row r="18" spans="1:12" x14ac:dyDescent="0.2">
      <c r="A18" s="82"/>
      <c r="B18" s="83"/>
      <c r="C18" s="80">
        <v>0.72916666666666663</v>
      </c>
      <c r="D18" s="80">
        <v>0.76388888888888884</v>
      </c>
      <c r="E18" s="24"/>
      <c r="F18" s="24"/>
      <c r="G18" s="24"/>
      <c r="H18" s="24"/>
      <c r="I18" s="24"/>
      <c r="J18" s="24"/>
    </row>
    <row r="19" spans="1:12" x14ac:dyDescent="0.2">
      <c r="A19" s="82"/>
      <c r="B19" s="83"/>
      <c r="C19" s="80"/>
      <c r="D19" s="80"/>
      <c r="E19" s="25"/>
      <c r="F19" s="25"/>
      <c r="G19" s="25"/>
      <c r="H19" s="25"/>
      <c r="I19" s="25"/>
      <c r="J19" s="25"/>
    </row>
    <row r="20" spans="1:12" x14ac:dyDescent="0.2">
      <c r="A20" s="81" t="s">
        <v>254</v>
      </c>
      <c r="B20" s="81"/>
      <c r="C20" s="81"/>
      <c r="D20" s="81"/>
      <c r="E20" s="81"/>
      <c r="F20" s="81"/>
      <c r="G20" s="81"/>
      <c r="H20" s="81"/>
      <c r="I20" s="81"/>
      <c r="J20" s="81"/>
    </row>
    <row r="21" spans="1:12" ht="24" customHeight="1" x14ac:dyDescent="0.2">
      <c r="A21" s="82" t="s">
        <v>24</v>
      </c>
      <c r="B21" s="83" t="s">
        <v>191</v>
      </c>
      <c r="C21" s="84" t="s">
        <v>2</v>
      </c>
      <c r="D21" s="84"/>
      <c r="E21" s="85" t="s">
        <v>3</v>
      </c>
      <c r="F21" s="85" t="s">
        <v>4</v>
      </c>
      <c r="G21" s="85" t="s">
        <v>5</v>
      </c>
      <c r="H21" s="85" t="s">
        <v>6</v>
      </c>
      <c r="I21" s="85" t="s">
        <v>7</v>
      </c>
      <c r="J21" s="85" t="s">
        <v>8</v>
      </c>
    </row>
    <row r="22" spans="1:12" x14ac:dyDescent="0.2">
      <c r="A22" s="82"/>
      <c r="B22" s="83"/>
      <c r="C22" s="56" t="s">
        <v>9</v>
      </c>
      <c r="D22" s="56" t="s">
        <v>10</v>
      </c>
      <c r="E22" s="85"/>
      <c r="F22" s="85"/>
      <c r="G22" s="85"/>
      <c r="H22" s="85"/>
      <c r="I22" s="85"/>
      <c r="J22" s="85"/>
    </row>
    <row r="23" spans="1:12" x14ac:dyDescent="0.2">
      <c r="A23" s="82"/>
      <c r="B23" s="83"/>
      <c r="C23" s="80">
        <v>0.54166666666666663</v>
      </c>
      <c r="D23" s="80">
        <v>0.57638888888888895</v>
      </c>
      <c r="E23" s="24"/>
      <c r="F23" s="24"/>
      <c r="G23" s="24"/>
      <c r="H23" s="24"/>
      <c r="I23" s="24"/>
      <c r="J23" s="24"/>
    </row>
    <row r="24" spans="1:12" x14ac:dyDescent="0.2">
      <c r="A24" s="82"/>
      <c r="B24" s="83"/>
      <c r="C24" s="80"/>
      <c r="D24" s="80"/>
      <c r="E24" s="25"/>
      <c r="F24" s="25"/>
      <c r="G24" s="25"/>
      <c r="H24" s="25"/>
      <c r="I24" s="25"/>
      <c r="J24" s="25"/>
      <c r="L24" s="1" t="s">
        <v>266</v>
      </c>
    </row>
    <row r="25" spans="1:12" ht="22.5" x14ac:dyDescent="0.2">
      <c r="A25" s="82"/>
      <c r="B25" s="83"/>
      <c r="C25" s="80">
        <v>0.57638888888888895</v>
      </c>
      <c r="D25" s="80">
        <v>0.61111111111111105</v>
      </c>
      <c r="E25" s="55" t="s">
        <v>267</v>
      </c>
      <c r="F25" s="55" t="s">
        <v>268</v>
      </c>
      <c r="G25" s="55" t="s">
        <v>269</v>
      </c>
      <c r="H25" s="55" t="s">
        <v>270</v>
      </c>
      <c r="I25" s="55" t="s">
        <v>271</v>
      </c>
      <c r="J25" s="55" t="s">
        <v>94</v>
      </c>
      <c r="L25" s="1" t="s">
        <v>272</v>
      </c>
    </row>
    <row r="26" spans="1:12" x14ac:dyDescent="0.2">
      <c r="A26" s="82"/>
      <c r="B26" s="83"/>
      <c r="C26" s="80"/>
      <c r="D26" s="80"/>
      <c r="E26" s="23" t="s">
        <v>273</v>
      </c>
      <c r="F26" s="23" t="s">
        <v>274</v>
      </c>
      <c r="G26" s="23" t="s">
        <v>275</v>
      </c>
      <c r="H26" s="23" t="s">
        <v>274</v>
      </c>
      <c r="I26" s="23" t="s">
        <v>276</v>
      </c>
      <c r="J26" s="23" t="s">
        <v>277</v>
      </c>
    </row>
    <row r="27" spans="1:12" ht="22.5" x14ac:dyDescent="0.2">
      <c r="A27" s="82"/>
      <c r="B27" s="83"/>
      <c r="C27" s="80">
        <v>0.61111111111111105</v>
      </c>
      <c r="D27" s="80">
        <v>0.64583333333333337</v>
      </c>
      <c r="E27" s="55" t="s">
        <v>267</v>
      </c>
      <c r="F27" s="55" t="s">
        <v>268</v>
      </c>
      <c r="G27" s="55" t="s">
        <v>269</v>
      </c>
      <c r="H27" s="55" t="s">
        <v>270</v>
      </c>
      <c r="I27" s="55" t="s">
        <v>271</v>
      </c>
      <c r="J27" s="55" t="s">
        <v>94</v>
      </c>
    </row>
    <row r="28" spans="1:12" x14ac:dyDescent="0.2">
      <c r="A28" s="82"/>
      <c r="B28" s="83"/>
      <c r="C28" s="80"/>
      <c r="D28" s="80"/>
      <c r="E28" s="23" t="s">
        <v>273</v>
      </c>
      <c r="F28" s="23" t="s">
        <v>274</v>
      </c>
      <c r="G28" s="23" t="s">
        <v>275</v>
      </c>
      <c r="H28" s="23" t="s">
        <v>274</v>
      </c>
      <c r="I28" s="23" t="s">
        <v>276</v>
      </c>
      <c r="J28" s="23" t="s">
        <v>277</v>
      </c>
    </row>
    <row r="29" spans="1:12" ht="22.5" x14ac:dyDescent="0.2">
      <c r="A29" s="82"/>
      <c r="B29" s="83"/>
      <c r="C29" s="80">
        <v>0.65972222222222221</v>
      </c>
      <c r="D29" s="80">
        <v>0.69444444444444453</v>
      </c>
      <c r="E29" s="55" t="s">
        <v>267</v>
      </c>
      <c r="F29" s="55" t="s">
        <v>268</v>
      </c>
      <c r="G29" s="55" t="s">
        <v>269</v>
      </c>
      <c r="H29" s="55" t="s">
        <v>270</v>
      </c>
      <c r="I29" s="55" t="s">
        <v>271</v>
      </c>
      <c r="J29" s="55" t="s">
        <v>278</v>
      </c>
    </row>
    <row r="30" spans="1:12" x14ac:dyDescent="0.2">
      <c r="A30" s="82"/>
      <c r="B30" s="83"/>
      <c r="C30" s="80"/>
      <c r="D30" s="80"/>
      <c r="E30" s="23" t="s">
        <v>273</v>
      </c>
      <c r="F30" s="23" t="s">
        <v>274</v>
      </c>
      <c r="G30" s="23" t="s">
        <v>275</v>
      </c>
      <c r="H30" s="23" t="s">
        <v>274</v>
      </c>
      <c r="I30" s="23" t="s">
        <v>276</v>
      </c>
      <c r="J30" s="23" t="s">
        <v>279</v>
      </c>
    </row>
    <row r="31" spans="1:12" ht="22.5" x14ac:dyDescent="0.2">
      <c r="A31" s="82"/>
      <c r="B31" s="83"/>
      <c r="C31" s="80">
        <v>0.69444444444444453</v>
      </c>
      <c r="D31" s="80">
        <v>0.72916666666666663</v>
      </c>
      <c r="E31" s="55" t="s">
        <v>267</v>
      </c>
      <c r="F31" s="55" t="s">
        <v>268</v>
      </c>
      <c r="G31" s="55" t="s">
        <v>269</v>
      </c>
      <c r="H31" s="55" t="s">
        <v>270</v>
      </c>
      <c r="I31" s="55" t="s">
        <v>271</v>
      </c>
      <c r="J31" s="55" t="s">
        <v>278</v>
      </c>
    </row>
    <row r="32" spans="1:12" x14ac:dyDescent="0.2">
      <c r="A32" s="82"/>
      <c r="B32" s="83"/>
      <c r="C32" s="80"/>
      <c r="D32" s="80"/>
      <c r="E32" s="23" t="s">
        <v>273</v>
      </c>
      <c r="F32" s="23" t="s">
        <v>274</v>
      </c>
      <c r="G32" s="23" t="s">
        <v>275</v>
      </c>
      <c r="H32" s="23" t="s">
        <v>274</v>
      </c>
      <c r="I32" s="23" t="s">
        <v>276</v>
      </c>
      <c r="J32" s="23" t="s">
        <v>279</v>
      </c>
    </row>
    <row r="33" spans="1:12" x14ac:dyDescent="0.2">
      <c r="A33" s="82"/>
      <c r="B33" s="83"/>
      <c r="C33" s="80">
        <v>0.72916666666666663</v>
      </c>
      <c r="D33" s="80">
        <v>0.76388888888888884</v>
      </c>
      <c r="E33" s="24"/>
      <c r="F33" s="24"/>
      <c r="G33" s="24"/>
      <c r="H33" s="24"/>
      <c r="I33" s="24"/>
      <c r="J33" s="24"/>
    </row>
    <row r="34" spans="1:12" x14ac:dyDescent="0.2">
      <c r="A34" s="82"/>
      <c r="B34" s="83"/>
      <c r="C34" s="80"/>
      <c r="D34" s="80"/>
      <c r="E34" s="25"/>
      <c r="F34" s="25"/>
      <c r="G34" s="25"/>
      <c r="H34" s="25"/>
      <c r="I34" s="25"/>
      <c r="J34" s="25"/>
    </row>
    <row r="35" spans="1:12" x14ac:dyDescent="0.2">
      <c r="A35" s="81" t="s">
        <v>254</v>
      </c>
      <c r="B35" s="81"/>
      <c r="C35" s="81"/>
      <c r="D35" s="81"/>
      <c r="E35" s="81"/>
      <c r="F35" s="81"/>
      <c r="G35" s="81"/>
      <c r="H35" s="81"/>
      <c r="I35" s="81"/>
      <c r="J35" s="81"/>
    </row>
    <row r="36" spans="1:12" ht="24.75" customHeight="1" x14ac:dyDescent="0.2">
      <c r="A36" s="82" t="s">
        <v>38</v>
      </c>
      <c r="B36" s="83" t="s">
        <v>191</v>
      </c>
      <c r="C36" s="84" t="s">
        <v>2</v>
      </c>
      <c r="D36" s="84"/>
      <c r="E36" s="85" t="s">
        <v>3</v>
      </c>
      <c r="F36" s="85" t="s">
        <v>4</v>
      </c>
      <c r="G36" s="85" t="s">
        <v>5</v>
      </c>
      <c r="H36" s="85" t="s">
        <v>6</v>
      </c>
      <c r="I36" s="85" t="s">
        <v>7</v>
      </c>
      <c r="J36" s="85" t="s">
        <v>8</v>
      </c>
    </row>
    <row r="37" spans="1:12" x14ac:dyDescent="0.2">
      <c r="A37" s="82"/>
      <c r="B37" s="83"/>
      <c r="C37" s="56" t="s">
        <v>9</v>
      </c>
      <c r="D37" s="56" t="s">
        <v>10</v>
      </c>
      <c r="E37" s="85"/>
      <c r="F37" s="85"/>
      <c r="G37" s="85"/>
      <c r="H37" s="85"/>
      <c r="I37" s="85"/>
      <c r="J37" s="85"/>
    </row>
    <row r="38" spans="1:12" ht="22.5" x14ac:dyDescent="0.2">
      <c r="A38" s="82"/>
      <c r="B38" s="83"/>
      <c r="C38" s="78">
        <v>0.36805555555555558</v>
      </c>
      <c r="D38" s="78">
        <v>0.40277777777777773</v>
      </c>
      <c r="E38" s="77"/>
      <c r="F38" s="77"/>
      <c r="G38" s="77"/>
      <c r="H38" s="77"/>
      <c r="I38" s="77"/>
      <c r="J38" s="24" t="s">
        <v>283</v>
      </c>
    </row>
    <row r="39" spans="1:12" x14ac:dyDescent="0.2">
      <c r="A39" s="82"/>
      <c r="B39" s="83"/>
      <c r="C39" s="79"/>
      <c r="D39" s="79"/>
      <c r="E39" s="77"/>
      <c r="F39" s="77"/>
      <c r="G39" s="77"/>
      <c r="H39" s="77"/>
      <c r="I39" s="77"/>
      <c r="J39" s="23" t="s">
        <v>286</v>
      </c>
    </row>
    <row r="40" spans="1:12" ht="22.5" x14ac:dyDescent="0.2">
      <c r="A40" s="82"/>
      <c r="B40" s="83"/>
      <c r="C40" s="78">
        <v>0.40277777777777773</v>
      </c>
      <c r="D40" s="78">
        <v>0.4375</v>
      </c>
      <c r="E40" s="77"/>
      <c r="F40" s="77"/>
      <c r="G40" s="77"/>
      <c r="H40" s="77"/>
      <c r="I40" s="77"/>
      <c r="J40" s="24" t="s">
        <v>283</v>
      </c>
    </row>
    <row r="41" spans="1:12" x14ac:dyDescent="0.2">
      <c r="A41" s="82"/>
      <c r="B41" s="83"/>
      <c r="C41" s="79"/>
      <c r="D41" s="79"/>
      <c r="E41" s="77"/>
      <c r="F41" s="77"/>
      <c r="G41" s="77"/>
      <c r="H41" s="77"/>
      <c r="I41" s="77"/>
      <c r="J41" s="23" t="s">
        <v>286</v>
      </c>
    </row>
    <row r="42" spans="1:12" ht="22.5" x14ac:dyDescent="0.2">
      <c r="A42" s="82"/>
      <c r="B42" s="83"/>
      <c r="C42" s="78">
        <v>0.4513888888888889</v>
      </c>
      <c r="D42" s="78">
        <v>0.4861111111111111</v>
      </c>
      <c r="E42" s="77"/>
      <c r="F42" s="77"/>
      <c r="G42" s="77"/>
      <c r="H42" s="77"/>
      <c r="I42" s="77"/>
      <c r="J42" s="24" t="s">
        <v>283</v>
      </c>
    </row>
    <row r="43" spans="1:12" x14ac:dyDescent="0.2">
      <c r="A43" s="82"/>
      <c r="B43" s="83"/>
      <c r="C43" s="79"/>
      <c r="D43" s="79"/>
      <c r="E43" s="77"/>
      <c r="F43" s="77"/>
      <c r="G43" s="77"/>
      <c r="H43" s="77"/>
      <c r="I43" s="77"/>
      <c r="J43" s="23" t="s">
        <v>286</v>
      </c>
    </row>
    <row r="44" spans="1:12" ht="22.5" x14ac:dyDescent="0.2">
      <c r="A44" s="82"/>
      <c r="B44" s="83"/>
      <c r="C44" s="78">
        <v>0.4861111111111111</v>
      </c>
      <c r="D44" s="78">
        <v>0.52083333333333337</v>
      </c>
      <c r="E44" s="77"/>
      <c r="F44" s="77"/>
      <c r="G44" s="77"/>
      <c r="H44" s="77"/>
      <c r="I44" s="77"/>
      <c r="J44" s="24" t="s">
        <v>283</v>
      </c>
    </row>
    <row r="45" spans="1:12" x14ac:dyDescent="0.2">
      <c r="A45" s="82"/>
      <c r="B45" s="83"/>
      <c r="C45" s="79"/>
      <c r="D45" s="79"/>
      <c r="E45" s="77"/>
      <c r="F45" s="77"/>
      <c r="G45" s="77"/>
      <c r="H45" s="77"/>
      <c r="I45" s="77"/>
      <c r="J45" s="23" t="s">
        <v>286</v>
      </c>
    </row>
    <row r="46" spans="1:12" x14ac:dyDescent="0.2">
      <c r="A46" s="82"/>
      <c r="B46" s="83"/>
      <c r="C46" s="80">
        <v>0.54166666666666663</v>
      </c>
      <c r="D46" s="80">
        <v>0.57638888888888895</v>
      </c>
      <c r="E46" s="24"/>
      <c r="F46" s="24"/>
      <c r="G46" s="24"/>
      <c r="H46" s="24"/>
      <c r="I46" s="24"/>
      <c r="J46" s="24"/>
    </row>
    <row r="47" spans="1:12" x14ac:dyDescent="0.2">
      <c r="A47" s="82"/>
      <c r="B47" s="83"/>
      <c r="C47" s="80"/>
      <c r="D47" s="80"/>
      <c r="E47" s="25"/>
      <c r="F47" s="23"/>
      <c r="G47" s="23"/>
      <c r="H47" s="23"/>
      <c r="I47" s="23"/>
      <c r="J47" s="23"/>
    </row>
    <row r="48" spans="1:12" ht="22.5" x14ac:dyDescent="0.2">
      <c r="A48" s="82"/>
      <c r="B48" s="83"/>
      <c r="C48" s="80">
        <v>0.57638888888888895</v>
      </c>
      <c r="D48" s="80">
        <v>0.61111111111111105</v>
      </c>
      <c r="E48" s="55" t="s">
        <v>280</v>
      </c>
      <c r="F48" s="55" t="s">
        <v>213</v>
      </c>
      <c r="G48" s="55" t="s">
        <v>193</v>
      </c>
      <c r="H48" s="55" t="s">
        <v>281</v>
      </c>
      <c r="I48" s="24" t="s">
        <v>282</v>
      </c>
      <c r="J48" s="24"/>
      <c r="L48" s="1" t="s">
        <v>284</v>
      </c>
    </row>
    <row r="49" spans="1:12" x14ac:dyDescent="0.2">
      <c r="A49" s="82"/>
      <c r="B49" s="83"/>
      <c r="C49" s="80"/>
      <c r="D49" s="80"/>
      <c r="E49" s="23" t="s">
        <v>276</v>
      </c>
      <c r="F49" s="23" t="s">
        <v>253</v>
      </c>
      <c r="G49" s="23" t="s">
        <v>86</v>
      </c>
      <c r="H49" s="23" t="s">
        <v>285</v>
      </c>
      <c r="I49" s="23" t="s">
        <v>274</v>
      </c>
      <c r="J49" s="23"/>
    </row>
    <row r="50" spans="1:12" ht="22.5" x14ac:dyDescent="0.2">
      <c r="A50" s="82"/>
      <c r="B50" s="83"/>
      <c r="C50" s="80">
        <v>0.61111111111111105</v>
      </c>
      <c r="D50" s="80">
        <v>0.64583333333333337</v>
      </c>
      <c r="E50" s="55" t="s">
        <v>280</v>
      </c>
      <c r="F50" s="55" t="s">
        <v>213</v>
      </c>
      <c r="G50" s="55" t="s">
        <v>193</v>
      </c>
      <c r="H50" s="55" t="s">
        <v>281</v>
      </c>
      <c r="I50" s="24" t="s">
        <v>282</v>
      </c>
      <c r="J50" s="24"/>
    </row>
    <row r="51" spans="1:12" x14ac:dyDescent="0.2">
      <c r="A51" s="82"/>
      <c r="B51" s="83"/>
      <c r="C51" s="80"/>
      <c r="D51" s="80"/>
      <c r="E51" s="23" t="s">
        <v>276</v>
      </c>
      <c r="F51" s="23" t="s">
        <v>253</v>
      </c>
      <c r="G51" s="23" t="s">
        <v>86</v>
      </c>
      <c r="H51" s="23" t="s">
        <v>285</v>
      </c>
      <c r="I51" s="23" t="s">
        <v>274</v>
      </c>
      <c r="J51" s="23"/>
    </row>
    <row r="52" spans="1:12" ht="22.5" x14ac:dyDescent="0.2">
      <c r="A52" s="82"/>
      <c r="B52" s="83"/>
      <c r="C52" s="80">
        <v>0.65972222222222221</v>
      </c>
      <c r="D52" s="80">
        <v>0.69444444444444453</v>
      </c>
      <c r="E52" s="55" t="s">
        <v>280</v>
      </c>
      <c r="F52" s="55" t="s">
        <v>118</v>
      </c>
      <c r="G52" s="55" t="s">
        <v>193</v>
      </c>
      <c r="H52" s="55" t="s">
        <v>281</v>
      </c>
      <c r="I52" s="24" t="s">
        <v>282</v>
      </c>
      <c r="J52" s="24"/>
    </row>
    <row r="53" spans="1:12" x14ac:dyDescent="0.2">
      <c r="A53" s="82"/>
      <c r="B53" s="83"/>
      <c r="C53" s="80"/>
      <c r="D53" s="80"/>
      <c r="E53" s="23" t="s">
        <v>276</v>
      </c>
      <c r="F53" s="23" t="s">
        <v>50</v>
      </c>
      <c r="G53" s="23" t="s">
        <v>86</v>
      </c>
      <c r="H53" s="23" t="s">
        <v>285</v>
      </c>
      <c r="I53" s="23" t="s">
        <v>274</v>
      </c>
      <c r="J53" s="23"/>
    </row>
    <row r="54" spans="1:12" ht="22.5" x14ac:dyDescent="0.2">
      <c r="A54" s="82"/>
      <c r="B54" s="83"/>
      <c r="C54" s="80">
        <v>0.69444444444444453</v>
      </c>
      <c r="D54" s="80">
        <v>0.72916666666666663</v>
      </c>
      <c r="E54" s="55" t="s">
        <v>280</v>
      </c>
      <c r="F54" s="55" t="s">
        <v>118</v>
      </c>
      <c r="G54" s="55" t="s">
        <v>193</v>
      </c>
      <c r="H54" s="55" t="s">
        <v>281</v>
      </c>
      <c r="I54" s="24" t="s">
        <v>282</v>
      </c>
      <c r="J54" s="24"/>
    </row>
    <row r="55" spans="1:12" x14ac:dyDescent="0.2">
      <c r="A55" s="82"/>
      <c r="B55" s="83"/>
      <c r="C55" s="80"/>
      <c r="D55" s="80"/>
      <c r="E55" s="23" t="s">
        <v>276</v>
      </c>
      <c r="F55" s="23" t="s">
        <v>50</v>
      </c>
      <c r="G55" s="23" t="s">
        <v>86</v>
      </c>
      <c r="H55" s="23" t="s">
        <v>285</v>
      </c>
      <c r="I55" s="23" t="s">
        <v>274</v>
      </c>
      <c r="J55" s="23"/>
    </row>
    <row r="56" spans="1:12" x14ac:dyDescent="0.2">
      <c r="A56" s="82"/>
      <c r="B56" s="83"/>
      <c r="C56" s="80">
        <v>0.72916666666666663</v>
      </c>
      <c r="D56" s="80">
        <v>0.76388888888888884</v>
      </c>
      <c r="E56" s="24"/>
      <c r="F56" s="24"/>
      <c r="G56" s="24"/>
      <c r="H56" s="24"/>
      <c r="I56" s="24"/>
      <c r="J56" s="24"/>
    </row>
    <row r="57" spans="1:12" x14ac:dyDescent="0.2">
      <c r="A57" s="82"/>
      <c r="B57" s="83"/>
      <c r="C57" s="80"/>
      <c r="D57" s="80"/>
      <c r="E57" s="25"/>
      <c r="F57" s="25"/>
      <c r="G57" s="25"/>
      <c r="H57" s="25"/>
      <c r="I57" s="25"/>
      <c r="J57" s="25"/>
    </row>
    <row r="58" spans="1:12" x14ac:dyDescent="0.2">
      <c r="A58" s="81" t="s">
        <v>254</v>
      </c>
      <c r="B58" s="81"/>
      <c r="C58" s="81"/>
      <c r="D58" s="81"/>
      <c r="E58" s="81"/>
      <c r="F58" s="81"/>
      <c r="G58" s="81"/>
      <c r="H58" s="81"/>
      <c r="I58" s="81"/>
      <c r="J58" s="81"/>
    </row>
    <row r="59" spans="1:12" ht="24.75" customHeight="1" x14ac:dyDescent="0.2">
      <c r="A59" s="82" t="s">
        <v>51</v>
      </c>
      <c r="B59" s="83" t="s">
        <v>191</v>
      </c>
      <c r="C59" s="84" t="s">
        <v>2</v>
      </c>
      <c r="D59" s="84"/>
      <c r="E59" s="85" t="s">
        <v>3</v>
      </c>
      <c r="F59" s="85" t="s">
        <v>4</v>
      </c>
      <c r="G59" s="85" t="s">
        <v>5</v>
      </c>
      <c r="H59" s="85" t="s">
        <v>6</v>
      </c>
      <c r="I59" s="85" t="s">
        <v>7</v>
      </c>
      <c r="J59" s="85" t="s">
        <v>8</v>
      </c>
    </row>
    <row r="60" spans="1:12" x14ac:dyDescent="0.2">
      <c r="A60" s="82"/>
      <c r="B60" s="83"/>
      <c r="C60" s="56" t="s">
        <v>9</v>
      </c>
      <c r="D60" s="56" t="s">
        <v>10</v>
      </c>
      <c r="E60" s="85"/>
      <c r="F60" s="85"/>
      <c r="G60" s="85"/>
      <c r="H60" s="85"/>
      <c r="I60" s="85"/>
      <c r="J60" s="85"/>
    </row>
    <row r="61" spans="1:12" x14ac:dyDescent="0.2">
      <c r="A61" s="82"/>
      <c r="B61" s="83"/>
      <c r="C61" s="80">
        <v>0.54166666666666663</v>
      </c>
      <c r="D61" s="80">
        <v>0.57638888888888895</v>
      </c>
      <c r="E61" s="24"/>
      <c r="F61" s="24"/>
      <c r="G61" s="24"/>
      <c r="H61" s="24"/>
      <c r="I61" s="24"/>
      <c r="J61" s="24"/>
    </row>
    <row r="62" spans="1:12" x14ac:dyDescent="0.2">
      <c r="A62" s="82"/>
      <c r="B62" s="83"/>
      <c r="C62" s="80"/>
      <c r="D62" s="80"/>
      <c r="E62" s="25"/>
      <c r="F62" s="25"/>
      <c r="G62" s="25"/>
      <c r="H62" s="25"/>
      <c r="I62" s="25"/>
      <c r="J62" s="25"/>
    </row>
    <row r="63" spans="1:12" ht="22.5" x14ac:dyDescent="0.2">
      <c r="A63" s="82"/>
      <c r="B63" s="83"/>
      <c r="C63" s="80">
        <v>0.57638888888888895</v>
      </c>
      <c r="D63" s="80">
        <v>0.61111111111111105</v>
      </c>
      <c r="E63" s="55" t="s">
        <v>287</v>
      </c>
      <c r="F63" s="55" t="s">
        <v>230</v>
      </c>
      <c r="G63" s="55" t="s">
        <v>250</v>
      </c>
      <c r="H63" s="55" t="s">
        <v>288</v>
      </c>
      <c r="I63" s="55" t="s">
        <v>289</v>
      </c>
      <c r="J63" s="55" t="s">
        <v>99</v>
      </c>
    </row>
    <row r="64" spans="1:12" ht="45" x14ac:dyDescent="0.2">
      <c r="A64" s="82"/>
      <c r="B64" s="83"/>
      <c r="C64" s="80"/>
      <c r="D64" s="80"/>
      <c r="E64" s="23" t="s">
        <v>275</v>
      </c>
      <c r="F64" s="23" t="s">
        <v>290</v>
      </c>
      <c r="G64" s="23" t="s">
        <v>291</v>
      </c>
      <c r="H64" s="23" t="s">
        <v>43</v>
      </c>
      <c r="I64" s="23" t="s">
        <v>100</v>
      </c>
      <c r="J64" s="23" t="s">
        <v>30</v>
      </c>
      <c r="L64" s="23" t="s">
        <v>43</v>
      </c>
    </row>
    <row r="65" spans="1:10" ht="22.5" x14ac:dyDescent="0.2">
      <c r="A65" s="82"/>
      <c r="B65" s="83"/>
      <c r="C65" s="80">
        <v>0.61111111111111105</v>
      </c>
      <c r="D65" s="80">
        <v>0.64583333333333337</v>
      </c>
      <c r="E65" s="55" t="s">
        <v>287</v>
      </c>
      <c r="F65" s="55" t="s">
        <v>230</v>
      </c>
      <c r="G65" s="55" t="s">
        <v>250</v>
      </c>
      <c r="H65" s="55" t="s">
        <v>288</v>
      </c>
      <c r="I65" s="55" t="s">
        <v>289</v>
      </c>
      <c r="J65" s="55" t="s">
        <v>99</v>
      </c>
    </row>
    <row r="66" spans="1:10" x14ac:dyDescent="0.2">
      <c r="A66" s="82"/>
      <c r="B66" s="83"/>
      <c r="C66" s="80"/>
      <c r="D66" s="80"/>
      <c r="E66" s="23" t="s">
        <v>275</v>
      </c>
      <c r="F66" s="23" t="s">
        <v>290</v>
      </c>
      <c r="G66" s="23" t="s">
        <v>291</v>
      </c>
      <c r="H66" s="23" t="s">
        <v>43</v>
      </c>
      <c r="I66" s="23" t="s">
        <v>100</v>
      </c>
      <c r="J66" s="23" t="s">
        <v>30</v>
      </c>
    </row>
    <row r="67" spans="1:10" ht="22.5" x14ac:dyDescent="0.2">
      <c r="A67" s="82"/>
      <c r="B67" s="83"/>
      <c r="C67" s="80">
        <v>0.65972222222222221</v>
      </c>
      <c r="D67" s="80">
        <v>0.69444444444444453</v>
      </c>
      <c r="E67" s="55" t="s">
        <v>287</v>
      </c>
      <c r="F67" s="55" t="s">
        <v>292</v>
      </c>
      <c r="G67" s="55" t="s">
        <v>250</v>
      </c>
      <c r="H67" s="55" t="s">
        <v>288</v>
      </c>
      <c r="I67" s="55" t="s">
        <v>289</v>
      </c>
      <c r="J67" s="55" t="s">
        <v>293</v>
      </c>
    </row>
    <row r="68" spans="1:10" x14ac:dyDescent="0.2">
      <c r="A68" s="82"/>
      <c r="B68" s="83"/>
      <c r="C68" s="80"/>
      <c r="D68" s="80"/>
      <c r="E68" s="23" t="s">
        <v>275</v>
      </c>
      <c r="F68" s="23" t="s">
        <v>43</v>
      </c>
      <c r="G68" s="23" t="s">
        <v>291</v>
      </c>
      <c r="H68" s="23" t="s">
        <v>43</v>
      </c>
      <c r="I68" s="23" t="s">
        <v>100</v>
      </c>
      <c r="J68" s="23" t="s">
        <v>121</v>
      </c>
    </row>
    <row r="69" spans="1:10" ht="22.5" x14ac:dyDescent="0.2">
      <c r="A69" s="82"/>
      <c r="B69" s="83"/>
      <c r="C69" s="80">
        <v>0.69444444444444453</v>
      </c>
      <c r="D69" s="80">
        <v>0.72916666666666663</v>
      </c>
      <c r="E69" s="55" t="s">
        <v>287</v>
      </c>
      <c r="F69" s="55" t="s">
        <v>292</v>
      </c>
      <c r="G69" s="55" t="s">
        <v>250</v>
      </c>
      <c r="H69" s="55" t="s">
        <v>288</v>
      </c>
      <c r="I69" s="55" t="s">
        <v>289</v>
      </c>
      <c r="J69" s="55" t="s">
        <v>293</v>
      </c>
    </row>
    <row r="70" spans="1:10" x14ac:dyDescent="0.2">
      <c r="A70" s="82"/>
      <c r="B70" s="83"/>
      <c r="C70" s="80"/>
      <c r="D70" s="80"/>
      <c r="E70" s="23" t="s">
        <v>275</v>
      </c>
      <c r="F70" s="23" t="s">
        <v>43</v>
      </c>
      <c r="G70" s="23" t="s">
        <v>291</v>
      </c>
      <c r="H70" s="23" t="s">
        <v>43</v>
      </c>
      <c r="I70" s="23" t="s">
        <v>100</v>
      </c>
      <c r="J70" s="23" t="s">
        <v>121</v>
      </c>
    </row>
    <row r="71" spans="1:10" x14ac:dyDescent="0.2">
      <c r="A71" s="82"/>
      <c r="B71" s="83"/>
      <c r="C71" s="80">
        <v>0.72916666666666663</v>
      </c>
      <c r="D71" s="80">
        <v>0.76388888888888884</v>
      </c>
      <c r="E71" s="24"/>
      <c r="F71" s="24"/>
      <c r="G71" s="24"/>
      <c r="H71" s="24"/>
      <c r="I71" s="24"/>
      <c r="J71" s="24"/>
    </row>
    <row r="72" spans="1:10" x14ac:dyDescent="0.2">
      <c r="A72" s="82"/>
      <c r="B72" s="83"/>
      <c r="C72" s="80"/>
      <c r="D72" s="80"/>
      <c r="E72" s="25"/>
      <c r="F72" s="25"/>
      <c r="G72" s="25"/>
      <c r="H72" s="25"/>
      <c r="I72" s="25"/>
      <c r="J72" s="25"/>
    </row>
    <row r="73" spans="1:10" x14ac:dyDescent="0.2">
      <c r="A73" s="81" t="s">
        <v>254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ht="24.75" customHeight="1" x14ac:dyDescent="0.2">
      <c r="A74" s="82" t="s">
        <v>59</v>
      </c>
      <c r="B74" s="83" t="s">
        <v>191</v>
      </c>
      <c r="C74" s="84" t="s">
        <v>2</v>
      </c>
      <c r="D74" s="84"/>
      <c r="E74" s="85" t="s">
        <v>3</v>
      </c>
      <c r="F74" s="85" t="s">
        <v>4</v>
      </c>
      <c r="G74" s="85" t="s">
        <v>5</v>
      </c>
      <c r="H74" s="85" t="s">
        <v>6</v>
      </c>
      <c r="I74" s="85" t="s">
        <v>7</v>
      </c>
      <c r="J74" s="85" t="s">
        <v>8</v>
      </c>
    </row>
    <row r="75" spans="1:10" x14ac:dyDescent="0.2">
      <c r="A75" s="82"/>
      <c r="B75" s="83"/>
      <c r="C75" s="56" t="s">
        <v>9</v>
      </c>
      <c r="D75" s="56" t="s">
        <v>10</v>
      </c>
      <c r="E75" s="85"/>
      <c r="F75" s="85"/>
      <c r="G75" s="85"/>
      <c r="H75" s="85"/>
      <c r="I75" s="85"/>
      <c r="J75" s="85"/>
    </row>
    <row r="76" spans="1:10" x14ac:dyDescent="0.2">
      <c r="A76" s="82"/>
      <c r="B76" s="83"/>
      <c r="C76" s="80">
        <v>0.54166666666666663</v>
      </c>
      <c r="D76" s="80">
        <v>0.57638888888888895</v>
      </c>
      <c r="E76" s="24"/>
      <c r="F76" s="24"/>
      <c r="G76" s="24"/>
      <c r="H76" s="24"/>
      <c r="I76" s="24"/>
      <c r="J76" s="24"/>
    </row>
    <row r="77" spans="1:10" x14ac:dyDescent="0.2">
      <c r="A77" s="82"/>
      <c r="B77" s="83"/>
      <c r="C77" s="80"/>
      <c r="D77" s="80"/>
      <c r="E77" s="25"/>
      <c r="F77" s="25"/>
      <c r="G77" s="25"/>
      <c r="H77" s="25"/>
      <c r="I77" s="25"/>
      <c r="J77" s="25"/>
    </row>
    <row r="78" spans="1:10" ht="12.75" customHeight="1" x14ac:dyDescent="0.2">
      <c r="A78" s="82"/>
      <c r="B78" s="83"/>
      <c r="C78" s="80">
        <v>0.57638888888888895</v>
      </c>
      <c r="D78" s="80">
        <v>0.61111111111111105</v>
      </c>
      <c r="E78" s="22" t="s">
        <v>294</v>
      </c>
      <c r="F78" s="22" t="s">
        <v>243</v>
      </c>
      <c r="G78" s="22" t="s">
        <v>295</v>
      </c>
      <c r="H78" s="22" t="s">
        <v>296</v>
      </c>
      <c r="I78" s="22" t="s">
        <v>297</v>
      </c>
      <c r="J78" s="22" t="s">
        <v>298</v>
      </c>
    </row>
    <row r="79" spans="1:10" x14ac:dyDescent="0.2">
      <c r="A79" s="82"/>
      <c r="B79" s="83"/>
      <c r="C79" s="80"/>
      <c r="D79" s="80"/>
      <c r="E79" s="23" t="s">
        <v>66</v>
      </c>
      <c r="F79" s="23"/>
      <c r="G79" s="23" t="s">
        <v>207</v>
      </c>
      <c r="H79" s="23" t="s">
        <v>276</v>
      </c>
      <c r="I79" s="23" t="s">
        <v>74</v>
      </c>
      <c r="J79" s="23" t="s">
        <v>276</v>
      </c>
    </row>
    <row r="80" spans="1:10" ht="13.5" customHeight="1" x14ac:dyDescent="0.2">
      <c r="A80" s="82"/>
      <c r="B80" s="83"/>
      <c r="C80" s="80">
        <v>0.61111111111111105</v>
      </c>
      <c r="D80" s="80">
        <v>0.64583333333333337</v>
      </c>
      <c r="E80" s="22" t="s">
        <v>294</v>
      </c>
      <c r="F80" s="22" t="s">
        <v>243</v>
      </c>
      <c r="G80" s="22" t="s">
        <v>295</v>
      </c>
      <c r="H80" s="22" t="s">
        <v>296</v>
      </c>
      <c r="I80" s="22" t="s">
        <v>297</v>
      </c>
      <c r="J80" s="22" t="s">
        <v>298</v>
      </c>
    </row>
    <row r="81" spans="1:10" x14ac:dyDescent="0.2">
      <c r="A81" s="82"/>
      <c r="B81" s="83"/>
      <c r="C81" s="80"/>
      <c r="D81" s="80"/>
      <c r="E81" s="23" t="s">
        <v>66</v>
      </c>
      <c r="F81" s="23"/>
      <c r="G81" s="23" t="s">
        <v>207</v>
      </c>
      <c r="H81" s="23" t="s">
        <v>276</v>
      </c>
      <c r="I81" s="23" t="s">
        <v>74</v>
      </c>
      <c r="J81" s="23" t="s">
        <v>276</v>
      </c>
    </row>
    <row r="82" spans="1:10" ht="22.5" x14ac:dyDescent="0.2">
      <c r="A82" s="82"/>
      <c r="B82" s="83"/>
      <c r="C82" s="80">
        <v>0.65972222222222221</v>
      </c>
      <c r="D82" s="80">
        <v>0.69444444444444453</v>
      </c>
      <c r="E82" s="22" t="s">
        <v>294</v>
      </c>
      <c r="F82" s="22" t="s">
        <v>299</v>
      </c>
      <c r="G82" s="22" t="s">
        <v>300</v>
      </c>
      <c r="H82" s="22" t="s">
        <v>296</v>
      </c>
      <c r="I82" s="22" t="s">
        <v>60</v>
      </c>
      <c r="J82" s="22" t="s">
        <v>298</v>
      </c>
    </row>
    <row r="83" spans="1:10" x14ac:dyDescent="0.2">
      <c r="A83" s="82"/>
      <c r="B83" s="83"/>
      <c r="C83" s="80"/>
      <c r="D83" s="80"/>
      <c r="E83" s="23" t="s">
        <v>66</v>
      </c>
      <c r="F83" s="23" t="s">
        <v>273</v>
      </c>
      <c r="G83" s="23" t="s">
        <v>66</v>
      </c>
      <c r="H83" s="23" t="s">
        <v>276</v>
      </c>
      <c r="I83" s="23" t="s">
        <v>301</v>
      </c>
      <c r="J83" s="23" t="s">
        <v>276</v>
      </c>
    </row>
    <row r="84" spans="1:10" ht="22.5" x14ac:dyDescent="0.2">
      <c r="A84" s="82"/>
      <c r="B84" s="83"/>
      <c r="C84" s="80">
        <v>0.69444444444444453</v>
      </c>
      <c r="D84" s="80">
        <v>0.72916666666666663</v>
      </c>
      <c r="E84" s="22" t="s">
        <v>294</v>
      </c>
      <c r="F84" s="22" t="s">
        <v>299</v>
      </c>
      <c r="G84" s="22" t="s">
        <v>300</v>
      </c>
      <c r="H84" s="22" t="s">
        <v>296</v>
      </c>
      <c r="I84" s="22" t="s">
        <v>60</v>
      </c>
      <c r="J84" s="22" t="s">
        <v>298</v>
      </c>
    </row>
    <row r="85" spans="1:10" x14ac:dyDescent="0.2">
      <c r="A85" s="82"/>
      <c r="B85" s="83"/>
      <c r="C85" s="80"/>
      <c r="D85" s="80"/>
      <c r="E85" s="23" t="s">
        <v>66</v>
      </c>
      <c r="F85" s="23" t="s">
        <v>273</v>
      </c>
      <c r="G85" s="23" t="s">
        <v>66</v>
      </c>
      <c r="H85" s="23" t="s">
        <v>276</v>
      </c>
      <c r="I85" s="23" t="s">
        <v>301</v>
      </c>
      <c r="J85" s="23" t="s">
        <v>276</v>
      </c>
    </row>
    <row r="86" spans="1:10" x14ac:dyDescent="0.2">
      <c r="A86" s="82"/>
      <c r="B86" s="83"/>
      <c r="C86" s="80">
        <v>0.72916666666666663</v>
      </c>
      <c r="D86" s="80">
        <v>0.76388888888888884</v>
      </c>
      <c r="E86" s="24"/>
      <c r="F86" s="24"/>
      <c r="G86" s="24"/>
      <c r="H86" s="24"/>
      <c r="I86" s="24"/>
      <c r="J86" s="24"/>
    </row>
    <row r="87" spans="1:10" x14ac:dyDescent="0.2">
      <c r="A87" s="82"/>
      <c r="B87" s="83"/>
      <c r="C87" s="80"/>
      <c r="D87" s="80"/>
      <c r="E87" s="25"/>
      <c r="F87" s="25"/>
      <c r="G87" s="25"/>
      <c r="H87" s="25"/>
      <c r="I87" s="25"/>
      <c r="J87" s="25"/>
    </row>
    <row r="88" spans="1:10" x14ac:dyDescent="0.2">
      <c r="A88" s="81" t="s">
        <v>254</v>
      </c>
      <c r="B88" s="81"/>
      <c r="C88" s="81"/>
      <c r="D88" s="81"/>
      <c r="E88" s="81"/>
      <c r="F88" s="81"/>
      <c r="G88" s="81"/>
      <c r="H88" s="81"/>
      <c r="I88" s="81"/>
      <c r="J88" s="81"/>
    </row>
    <row r="89" spans="1:10" ht="24.75" customHeight="1" x14ac:dyDescent="0.2">
      <c r="A89" s="82" t="s">
        <v>70</v>
      </c>
      <c r="B89" s="83" t="s">
        <v>191</v>
      </c>
      <c r="C89" s="84" t="s">
        <v>2</v>
      </c>
      <c r="D89" s="84"/>
      <c r="E89" s="85" t="s">
        <v>3</v>
      </c>
      <c r="F89" s="85" t="s">
        <v>4</v>
      </c>
      <c r="G89" s="85" t="s">
        <v>5</v>
      </c>
      <c r="H89" s="85" t="s">
        <v>6</v>
      </c>
      <c r="I89" s="85" t="s">
        <v>7</v>
      </c>
      <c r="J89" s="85" t="s">
        <v>8</v>
      </c>
    </row>
    <row r="90" spans="1:10" x14ac:dyDescent="0.2">
      <c r="A90" s="82"/>
      <c r="B90" s="83"/>
      <c r="C90" s="56" t="s">
        <v>9</v>
      </c>
      <c r="D90" s="56" t="s">
        <v>10</v>
      </c>
      <c r="E90" s="85"/>
      <c r="F90" s="85"/>
      <c r="G90" s="85"/>
      <c r="H90" s="85"/>
      <c r="I90" s="85"/>
      <c r="J90" s="85"/>
    </row>
    <row r="91" spans="1:10" x14ac:dyDescent="0.2">
      <c r="A91" s="82"/>
      <c r="B91" s="83"/>
      <c r="C91" s="80">
        <v>0.54166666666666663</v>
      </c>
      <c r="D91" s="80">
        <v>0.57638888888888895</v>
      </c>
      <c r="E91" s="24"/>
      <c r="F91" s="24"/>
      <c r="G91" s="24"/>
      <c r="H91" s="24"/>
      <c r="I91" s="24"/>
      <c r="J91" s="24"/>
    </row>
    <row r="92" spans="1:10" x14ac:dyDescent="0.2">
      <c r="A92" s="82"/>
      <c r="B92" s="83"/>
      <c r="C92" s="80"/>
      <c r="D92" s="80"/>
      <c r="E92" s="25"/>
      <c r="F92" s="25"/>
      <c r="G92" s="25"/>
      <c r="H92" s="25"/>
      <c r="I92" s="25"/>
      <c r="J92" s="25"/>
    </row>
    <row r="93" spans="1:10" ht="22.5" x14ac:dyDescent="0.2">
      <c r="A93" s="82"/>
      <c r="B93" s="83"/>
      <c r="C93" s="80">
        <v>0.57638888888888895</v>
      </c>
      <c r="D93" s="80">
        <v>0.61111111111111105</v>
      </c>
      <c r="E93" s="55" t="s">
        <v>302</v>
      </c>
      <c r="F93" s="22" t="s">
        <v>303</v>
      </c>
      <c r="G93" s="22" t="s">
        <v>304</v>
      </c>
      <c r="H93" s="22" t="s">
        <v>305</v>
      </c>
      <c r="I93" s="22" t="s">
        <v>306</v>
      </c>
      <c r="J93" s="22" t="s">
        <v>79</v>
      </c>
    </row>
    <row r="94" spans="1:10" x14ac:dyDescent="0.2">
      <c r="A94" s="82"/>
      <c r="B94" s="83"/>
      <c r="C94" s="80"/>
      <c r="D94" s="80"/>
      <c r="E94" s="23" t="s">
        <v>307</v>
      </c>
      <c r="F94" s="23" t="s">
        <v>169</v>
      </c>
      <c r="G94" s="23" t="s">
        <v>43</v>
      </c>
      <c r="H94" s="23" t="s">
        <v>66</v>
      </c>
      <c r="I94" s="23" t="s">
        <v>301</v>
      </c>
      <c r="J94" s="23" t="s">
        <v>308</v>
      </c>
    </row>
    <row r="95" spans="1:10" ht="22.5" x14ac:dyDescent="0.2">
      <c r="A95" s="82"/>
      <c r="B95" s="83"/>
      <c r="C95" s="80">
        <v>0.61111111111111105</v>
      </c>
      <c r="D95" s="80">
        <v>0.64583333333333337</v>
      </c>
      <c r="E95" s="55" t="s">
        <v>302</v>
      </c>
      <c r="F95" s="22" t="s">
        <v>303</v>
      </c>
      <c r="G95" s="22" t="s">
        <v>304</v>
      </c>
      <c r="H95" s="22" t="s">
        <v>305</v>
      </c>
      <c r="I95" s="22" t="s">
        <v>306</v>
      </c>
      <c r="J95" s="22" t="s">
        <v>79</v>
      </c>
    </row>
    <row r="96" spans="1:10" x14ac:dyDescent="0.2">
      <c r="A96" s="82"/>
      <c r="B96" s="83"/>
      <c r="C96" s="80"/>
      <c r="D96" s="80"/>
      <c r="E96" s="23" t="s">
        <v>307</v>
      </c>
      <c r="F96" s="23" t="s">
        <v>169</v>
      </c>
      <c r="G96" s="23" t="s">
        <v>43</v>
      </c>
      <c r="H96" s="23" t="s">
        <v>66</v>
      </c>
      <c r="I96" s="23" t="s">
        <v>301</v>
      </c>
      <c r="J96" s="23" t="s">
        <v>308</v>
      </c>
    </row>
    <row r="97" spans="1:10" ht="22.5" x14ac:dyDescent="0.2">
      <c r="A97" s="82"/>
      <c r="B97" s="83"/>
      <c r="C97" s="80">
        <v>0.65972222222222221</v>
      </c>
      <c r="D97" s="80">
        <v>0.69444444444444453</v>
      </c>
      <c r="E97" s="55" t="s">
        <v>302</v>
      </c>
      <c r="F97" s="22" t="s">
        <v>303</v>
      </c>
      <c r="G97" s="22" t="s">
        <v>304</v>
      </c>
      <c r="H97" s="22" t="s">
        <v>305</v>
      </c>
      <c r="I97" s="22" t="s">
        <v>309</v>
      </c>
      <c r="J97" s="22" t="s">
        <v>252</v>
      </c>
    </row>
    <row r="98" spans="1:10" x14ac:dyDescent="0.2">
      <c r="A98" s="82"/>
      <c r="B98" s="83"/>
      <c r="C98" s="80"/>
      <c r="D98" s="80"/>
      <c r="E98" s="23" t="s">
        <v>307</v>
      </c>
      <c r="F98" s="23" t="s">
        <v>169</v>
      </c>
      <c r="G98" s="23" t="s">
        <v>43</v>
      </c>
      <c r="H98" s="23" t="s">
        <v>66</v>
      </c>
      <c r="I98" s="23" t="s">
        <v>207</v>
      </c>
      <c r="J98" s="23" t="s">
        <v>147</v>
      </c>
    </row>
    <row r="99" spans="1:10" ht="22.5" x14ac:dyDescent="0.2">
      <c r="A99" s="82"/>
      <c r="B99" s="83"/>
      <c r="C99" s="80">
        <v>0.69444444444444453</v>
      </c>
      <c r="D99" s="80">
        <v>0.72916666666666663</v>
      </c>
      <c r="E99" s="55" t="s">
        <v>302</v>
      </c>
      <c r="F99" s="22" t="s">
        <v>303</v>
      </c>
      <c r="G99" s="22" t="s">
        <v>304</v>
      </c>
      <c r="H99" s="22" t="s">
        <v>305</v>
      </c>
      <c r="I99" s="22" t="s">
        <v>309</v>
      </c>
      <c r="J99" s="22" t="s">
        <v>252</v>
      </c>
    </row>
    <row r="100" spans="1:10" x14ac:dyDescent="0.2">
      <c r="A100" s="82"/>
      <c r="B100" s="83"/>
      <c r="C100" s="80"/>
      <c r="D100" s="80"/>
      <c r="E100" s="23" t="s">
        <v>307</v>
      </c>
      <c r="F100" s="23" t="s">
        <v>169</v>
      </c>
      <c r="G100" s="23" t="s">
        <v>43</v>
      </c>
      <c r="H100" s="23" t="s">
        <v>66</v>
      </c>
      <c r="I100" s="23" t="s">
        <v>207</v>
      </c>
      <c r="J100" s="23" t="s">
        <v>147</v>
      </c>
    </row>
    <row r="101" spans="1:10" x14ac:dyDescent="0.2">
      <c r="A101" s="82"/>
      <c r="B101" s="83"/>
      <c r="C101" s="80">
        <v>0.72916666666666663</v>
      </c>
      <c r="D101" s="80">
        <v>0.76388888888888884</v>
      </c>
      <c r="E101" s="24"/>
      <c r="F101" s="24"/>
      <c r="G101" s="24"/>
      <c r="H101" s="24"/>
      <c r="I101" s="24"/>
      <c r="J101" s="24"/>
    </row>
    <row r="102" spans="1:10" x14ac:dyDescent="0.2">
      <c r="A102" s="82"/>
      <c r="B102" s="83"/>
      <c r="C102" s="80"/>
      <c r="D102" s="80"/>
      <c r="E102" s="25"/>
      <c r="F102" s="25"/>
      <c r="G102" s="25"/>
      <c r="H102" s="25"/>
      <c r="I102" s="25"/>
      <c r="J102" s="25"/>
    </row>
  </sheetData>
  <mergeCells count="144">
    <mergeCell ref="C40:C41"/>
    <mergeCell ref="D40:D41"/>
    <mergeCell ref="C42:C43"/>
    <mergeCell ref="D42:D43"/>
    <mergeCell ref="C44:C45"/>
    <mergeCell ref="D44:D45"/>
    <mergeCell ref="C38:C39"/>
    <mergeCell ref="D38:D39"/>
    <mergeCell ref="A1:J1"/>
    <mergeCell ref="A2:A19"/>
    <mergeCell ref="B2:B19"/>
    <mergeCell ref="C2:D2"/>
    <mergeCell ref="E2:E3"/>
    <mergeCell ref="F2:F3"/>
    <mergeCell ref="G2:G3"/>
    <mergeCell ref="H2:H3"/>
    <mergeCell ref="I2:I3"/>
    <mergeCell ref="J2:J3"/>
    <mergeCell ref="C8:C9"/>
    <mergeCell ref="D8:D9"/>
    <mergeCell ref="C10:C11"/>
    <mergeCell ref="D10:D11"/>
    <mergeCell ref="C16:C17"/>
    <mergeCell ref="D16:D17"/>
    <mergeCell ref="C18:C19"/>
    <mergeCell ref="D18:D19"/>
    <mergeCell ref="C12:C13"/>
    <mergeCell ref="D12:D13"/>
    <mergeCell ref="C14:C15"/>
    <mergeCell ref="D14:D15"/>
    <mergeCell ref="G21:G22"/>
    <mergeCell ref="H21:H22"/>
    <mergeCell ref="I21:I22"/>
    <mergeCell ref="J21:J22"/>
    <mergeCell ref="C23:C24"/>
    <mergeCell ref="D23:D24"/>
    <mergeCell ref="A20:J20"/>
    <mergeCell ref="A21:A34"/>
    <mergeCell ref="B21:B34"/>
    <mergeCell ref="C21:D21"/>
    <mergeCell ref="E21:E22"/>
    <mergeCell ref="C25:C26"/>
    <mergeCell ref="D25:D26"/>
    <mergeCell ref="C27:C28"/>
    <mergeCell ref="D27:D28"/>
    <mergeCell ref="F21:F22"/>
    <mergeCell ref="C33:C34"/>
    <mergeCell ref="D33:D34"/>
    <mergeCell ref="C29:C30"/>
    <mergeCell ref="D29:D30"/>
    <mergeCell ref="C31:C32"/>
    <mergeCell ref="D31:D32"/>
    <mergeCell ref="A35:J35"/>
    <mergeCell ref="A36:A57"/>
    <mergeCell ref="B36:B57"/>
    <mergeCell ref="C36:D36"/>
    <mergeCell ref="E36:E37"/>
    <mergeCell ref="F36:F37"/>
    <mergeCell ref="G36:G37"/>
    <mergeCell ref="H36:H37"/>
    <mergeCell ref="I36:I37"/>
    <mergeCell ref="J36:J37"/>
    <mergeCell ref="C46:C47"/>
    <mergeCell ref="D46:D47"/>
    <mergeCell ref="C48:C49"/>
    <mergeCell ref="D48:D49"/>
    <mergeCell ref="C54:C55"/>
    <mergeCell ref="D54:D55"/>
    <mergeCell ref="C56:C57"/>
    <mergeCell ref="D56:D57"/>
    <mergeCell ref="C50:C51"/>
    <mergeCell ref="D50:D51"/>
    <mergeCell ref="C52:C53"/>
    <mergeCell ref="D52:D53"/>
    <mergeCell ref="H59:H60"/>
    <mergeCell ref="I59:I60"/>
    <mergeCell ref="J59:J60"/>
    <mergeCell ref="C61:C62"/>
    <mergeCell ref="D61:D62"/>
    <mergeCell ref="A58:J58"/>
    <mergeCell ref="A59:A72"/>
    <mergeCell ref="B59:B72"/>
    <mergeCell ref="C59:D59"/>
    <mergeCell ref="E59:E60"/>
    <mergeCell ref="C63:C64"/>
    <mergeCell ref="D63:D64"/>
    <mergeCell ref="C65:C66"/>
    <mergeCell ref="D65:D66"/>
    <mergeCell ref="F59:F60"/>
    <mergeCell ref="C67:C68"/>
    <mergeCell ref="D67:D68"/>
    <mergeCell ref="C69:C70"/>
    <mergeCell ref="D69:D70"/>
    <mergeCell ref="G59:G60"/>
    <mergeCell ref="D78:D79"/>
    <mergeCell ref="C71:C72"/>
    <mergeCell ref="D71:D72"/>
    <mergeCell ref="C80:C81"/>
    <mergeCell ref="D80:D81"/>
    <mergeCell ref="C82:C83"/>
    <mergeCell ref="D82:D83"/>
    <mergeCell ref="A73:J73"/>
    <mergeCell ref="A74:A87"/>
    <mergeCell ref="B74:B87"/>
    <mergeCell ref="C74:D74"/>
    <mergeCell ref="E74:E75"/>
    <mergeCell ref="F74:F75"/>
    <mergeCell ref="G74:G75"/>
    <mergeCell ref="H74:H75"/>
    <mergeCell ref="I74:I75"/>
    <mergeCell ref="J74:J75"/>
    <mergeCell ref="C76:C77"/>
    <mergeCell ref="D76:D77"/>
    <mergeCell ref="C78:C79"/>
    <mergeCell ref="G89:G90"/>
    <mergeCell ref="H89:H90"/>
    <mergeCell ref="I89:I90"/>
    <mergeCell ref="J89:J90"/>
    <mergeCell ref="C84:C85"/>
    <mergeCell ref="D84:D85"/>
    <mergeCell ref="C91:C92"/>
    <mergeCell ref="D91:D92"/>
    <mergeCell ref="A88:J88"/>
    <mergeCell ref="A89:A102"/>
    <mergeCell ref="B89:B102"/>
    <mergeCell ref="C89:D89"/>
    <mergeCell ref="E89:E90"/>
    <mergeCell ref="C93:C94"/>
    <mergeCell ref="D93:D94"/>
    <mergeCell ref="C95:C96"/>
    <mergeCell ref="D95:D96"/>
    <mergeCell ref="F89:F90"/>
    <mergeCell ref="C4:C5"/>
    <mergeCell ref="D4:D5"/>
    <mergeCell ref="C6:C7"/>
    <mergeCell ref="D6:D7"/>
    <mergeCell ref="C101:C102"/>
    <mergeCell ref="D101:D102"/>
    <mergeCell ref="C97:C98"/>
    <mergeCell ref="D97:D98"/>
    <mergeCell ref="C99:C100"/>
    <mergeCell ref="D99:D100"/>
    <mergeCell ref="C86:C87"/>
    <mergeCell ref="D86:D87"/>
  </mergeCells>
  <pageMargins left="0.511811024" right="0.511811024" top="0.78740157499999996" bottom="0.78740157499999996" header="0.31496062000000002" footer="0.31496062000000002"/>
  <pageSetup paperSize="9" scale="62" fitToWidth="0" fitToHeight="0" orientation="landscape" r:id="rId1"/>
  <colBreaks count="1" manualBreakCount="1">
    <brk id="10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'PROFESSORES (WORD)'!$E$2:$E$115</xm:f>
          </x14:formula1>
          <xm:sqref>E92:J92 E94:J94 E96:J96 E100:J100 E102:J102 E98:J98 E9:J9 E11:J11 E13:J13 E49:J49 E19:J19 E24:J24 E26:J26 E28:J28 E30:J30 E32:J32 E34:J34 E47:J47 E57:J57 E62:J62 G64:J64 E68:J68 E70:J70 E72:J72 E77:J77 E79:J79 E81:J81 E83:J83 E85:J85 E87:J87 E64 L64 E66 G66:J66 J45 E55:J55 J43 E53:J53 J41 E51:J51 J39 E17:J17 E15:J15</xm:sqref>
        </x14:dataValidation>
        <x14:dataValidation type="list" allowBlank="1" showInputMessage="1" showErrorMessage="1">
          <x14:formula1>
            <xm:f>'RC'!$B$7:$B$16</xm:f>
          </x14:formula1>
          <xm:sqref>E10:J10 E12:J12 J16 E18:J18 E16:H16 E14:H14 J14</xm:sqref>
        </x14:dataValidation>
        <x14:dataValidation type="list" allowBlank="1" showInputMessage="1" showErrorMessage="1">
          <x14:formula1>
            <xm:f>'RC'!$C$7:$C$16</xm:f>
          </x14:formula1>
          <xm:sqref>E23:J23 E25:J25 E27:J27 E29:J29 E31:J31 E33:J33</xm:sqref>
        </x14:dataValidation>
        <x14:dataValidation type="list" allowBlank="1" showInputMessage="1" showErrorMessage="1">
          <x14:formula1>
            <xm:f>'RC'!$D$7:$D$16</xm:f>
          </x14:formula1>
          <xm:sqref>E46:J46 E56:J56 J38 E48:J48 J40 E50:J50 J42 E52:J52 J44 E54:J54</xm:sqref>
        </x14:dataValidation>
        <x14:dataValidation type="list" allowBlank="1" showInputMessage="1" showErrorMessage="1">
          <x14:formula1>
            <xm:f>'RC'!$F$7:$F$16</xm:f>
          </x14:formula1>
          <xm:sqref>E76:J76 E86:J86 E84:J84 E82:J82 E80:J80 E78:J78</xm:sqref>
        </x14:dataValidation>
        <x14:dataValidation type="list" allowBlank="1" showInputMessage="1" showErrorMessage="1">
          <x14:formula1>
            <xm:f>'RC'!$E$7:$E$16</xm:f>
          </x14:formula1>
          <xm:sqref>E61:J61 E71:J71 E65:J65 E67:J67 E63:J63 E69:J69</xm:sqref>
        </x14:dataValidation>
        <x14:dataValidation type="list" allowBlank="1" showInputMessage="1" showErrorMessage="1">
          <x14:formula1>
            <xm:f>'RC'!$B$7:$B$15</xm:f>
          </x14:formula1>
          <xm:sqref>E8:J8</xm:sqref>
        </x14:dataValidation>
        <x14:dataValidation type="list" allowBlank="1" showInputMessage="1" showErrorMessage="1">
          <x14:formula1>
            <xm:f>'RC'!$G$7:$G$16</xm:f>
          </x14:formula1>
          <xm:sqref>E91:J91 E95:J95 E93:J93 E101:J101 E99:J99 E97:J97</xm:sqref>
        </x14:dataValidation>
        <x14:dataValidation type="list" allowBlank="1" showInputMessage="1" showErrorMessage="1">
          <x14:formula1>
            <xm:f>'RC'!$B$20:$B$29</xm:f>
          </x14:formula1>
          <xm:sqref>J4 J6 I14 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84"/>
  <sheetViews>
    <sheetView tabSelected="1" topLeftCell="A15" zoomScaleNormal="100" workbookViewId="0">
      <pane xSplit="1" topLeftCell="B1" activePane="topRight" state="frozen"/>
      <selection activeCell="A20" sqref="A20"/>
      <selection pane="topRight" activeCell="G27" sqref="G27"/>
    </sheetView>
  </sheetViews>
  <sheetFormatPr defaultColWidth="8.85546875" defaultRowHeight="11.25" x14ac:dyDescent="0.2"/>
  <cols>
    <col min="1" max="2" width="3" style="2" bestFit="1" customWidth="1"/>
    <col min="3" max="3" width="5.140625" style="16" bestFit="1" customWidth="1"/>
    <col min="4" max="4" width="4.85546875" style="16" bestFit="1" customWidth="1"/>
    <col min="5" max="9" width="28.7109375" style="2" customWidth="1"/>
    <col min="10" max="10" width="3" style="2" bestFit="1" customWidth="1"/>
    <col min="11" max="11" width="5.140625" style="16" bestFit="1" customWidth="1"/>
    <col min="12" max="12" width="4.85546875" style="16" bestFit="1" customWidth="1"/>
    <col min="13" max="13" width="28.7109375" style="3" customWidth="1"/>
    <col min="14" max="16384" width="8.85546875" style="2"/>
  </cols>
  <sheetData>
    <row r="1" spans="1:13" s="12" customFormat="1" x14ac:dyDescent="0.25">
      <c r="A1" s="95" t="s">
        <v>254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2" customFormat="1" ht="23.25" customHeight="1" x14ac:dyDescent="0.25">
      <c r="A2" s="82" t="s">
        <v>0</v>
      </c>
      <c r="B2" s="83" t="s">
        <v>310</v>
      </c>
      <c r="C2" s="94" t="s">
        <v>2</v>
      </c>
      <c r="D2" s="94"/>
      <c r="E2" s="92" t="s">
        <v>3</v>
      </c>
      <c r="F2" s="92" t="s">
        <v>4</v>
      </c>
      <c r="G2" s="92" t="s">
        <v>5</v>
      </c>
      <c r="H2" s="92" t="s">
        <v>6</v>
      </c>
      <c r="I2" s="92" t="s">
        <v>7</v>
      </c>
      <c r="J2" s="93" t="s">
        <v>191</v>
      </c>
      <c r="K2" s="94" t="s">
        <v>2</v>
      </c>
      <c r="L2" s="94"/>
      <c r="M2" s="92" t="s">
        <v>8</v>
      </c>
    </row>
    <row r="3" spans="1:13" s="12" customFormat="1" x14ac:dyDescent="0.25">
      <c r="A3" s="82"/>
      <c r="B3" s="83"/>
      <c r="C3" s="58" t="s">
        <v>9</v>
      </c>
      <c r="D3" s="58" t="s">
        <v>10</v>
      </c>
      <c r="E3" s="92"/>
      <c r="F3" s="92"/>
      <c r="G3" s="92"/>
      <c r="H3" s="92"/>
      <c r="I3" s="92"/>
      <c r="J3" s="93"/>
      <c r="K3" s="58" t="s">
        <v>9</v>
      </c>
      <c r="L3" s="58" t="s">
        <v>10</v>
      </c>
      <c r="M3" s="92"/>
    </row>
    <row r="4" spans="1:13" s="12" customFormat="1" ht="22.5" x14ac:dyDescent="0.25">
      <c r="A4" s="82"/>
      <c r="B4" s="83"/>
      <c r="C4" s="58"/>
      <c r="D4" s="58"/>
      <c r="E4" s="57"/>
      <c r="F4" s="57"/>
      <c r="G4" s="57"/>
      <c r="H4" s="57"/>
      <c r="I4" s="57"/>
      <c r="J4" s="93"/>
      <c r="K4" s="96">
        <v>0.41666666666666669</v>
      </c>
      <c r="L4" s="96">
        <v>0.4513888888888889</v>
      </c>
      <c r="M4" s="22" t="s">
        <v>255</v>
      </c>
    </row>
    <row r="5" spans="1:13" s="12" customFormat="1" x14ac:dyDescent="0.25">
      <c r="A5" s="82"/>
      <c r="B5" s="83"/>
      <c r="C5" s="58"/>
      <c r="D5" s="58"/>
      <c r="E5" s="57"/>
      <c r="F5" s="57"/>
      <c r="G5" s="57"/>
      <c r="H5" s="57"/>
      <c r="I5" s="57"/>
      <c r="J5" s="93"/>
      <c r="K5" s="97"/>
      <c r="L5" s="97"/>
      <c r="M5" s="57" t="s">
        <v>256</v>
      </c>
    </row>
    <row r="6" spans="1:13" s="12" customFormat="1" ht="22.5" x14ac:dyDescent="0.25">
      <c r="A6" s="82"/>
      <c r="B6" s="83"/>
      <c r="C6" s="58"/>
      <c r="D6" s="58"/>
      <c r="E6" s="57"/>
      <c r="F6" s="57"/>
      <c r="G6" s="57"/>
      <c r="H6" s="57"/>
      <c r="I6" s="57"/>
      <c r="J6" s="93"/>
      <c r="K6" s="96">
        <v>0.4513888888888889</v>
      </c>
      <c r="L6" s="96">
        <v>0.4861111111111111</v>
      </c>
      <c r="M6" s="22" t="s">
        <v>255</v>
      </c>
    </row>
    <row r="7" spans="1:13" s="12" customFormat="1" x14ac:dyDescent="0.25">
      <c r="A7" s="82"/>
      <c r="B7" s="83"/>
      <c r="C7" s="58"/>
      <c r="D7" s="58"/>
      <c r="E7" s="57"/>
      <c r="F7" s="57"/>
      <c r="G7" s="57"/>
      <c r="H7" s="57"/>
      <c r="I7" s="57"/>
      <c r="J7" s="93"/>
      <c r="K7" s="97"/>
      <c r="L7" s="97"/>
      <c r="M7" s="57" t="s">
        <v>256</v>
      </c>
    </row>
    <row r="8" spans="1:13" s="12" customFormat="1" x14ac:dyDescent="0.25">
      <c r="A8" s="82"/>
      <c r="B8" s="83"/>
      <c r="C8" s="58"/>
      <c r="D8" s="58"/>
      <c r="E8" s="57"/>
      <c r="F8" s="57"/>
      <c r="G8" s="57"/>
      <c r="H8" s="57"/>
      <c r="I8" s="57"/>
      <c r="J8" s="93"/>
      <c r="K8" s="91">
        <v>0.4861111111111111</v>
      </c>
      <c r="L8" s="91">
        <v>0.52083333333333337</v>
      </c>
      <c r="M8" s="22" t="s">
        <v>261</v>
      </c>
    </row>
    <row r="9" spans="1:13" s="12" customFormat="1" x14ac:dyDescent="0.25">
      <c r="A9" s="82"/>
      <c r="B9" s="83"/>
      <c r="C9" s="58"/>
      <c r="D9" s="58"/>
      <c r="E9" s="57"/>
      <c r="F9" s="57"/>
      <c r="G9" s="57"/>
      <c r="H9" s="57"/>
      <c r="I9" s="57"/>
      <c r="J9" s="93"/>
      <c r="K9" s="91"/>
      <c r="L9" s="91"/>
      <c r="M9" s="23" t="s">
        <v>18</v>
      </c>
    </row>
    <row r="10" spans="1:13" s="12" customFormat="1" x14ac:dyDescent="0.25">
      <c r="A10" s="82"/>
      <c r="B10" s="83"/>
      <c r="C10" s="91">
        <v>0.79166666666666663</v>
      </c>
      <c r="D10" s="91">
        <v>0.82638888888888884</v>
      </c>
      <c r="E10" s="22"/>
      <c r="F10" s="22" t="s">
        <v>258</v>
      </c>
      <c r="G10" s="22" t="s">
        <v>259</v>
      </c>
      <c r="H10" s="22" t="s">
        <v>262</v>
      </c>
      <c r="I10" s="22"/>
      <c r="J10" s="93"/>
      <c r="K10" s="91">
        <v>0.52083333333333337</v>
      </c>
      <c r="L10" s="91">
        <v>0.55555555555555558</v>
      </c>
      <c r="M10" s="22" t="s">
        <v>261</v>
      </c>
    </row>
    <row r="11" spans="1:13" s="12" customFormat="1" x14ac:dyDescent="0.25">
      <c r="A11" s="82"/>
      <c r="B11" s="83"/>
      <c r="C11" s="91"/>
      <c r="D11" s="91"/>
      <c r="E11" s="23"/>
      <c r="F11" s="23" t="s">
        <v>263</v>
      </c>
      <c r="G11" s="23" t="s">
        <v>18</v>
      </c>
      <c r="H11" s="23" t="s">
        <v>169</v>
      </c>
      <c r="I11" s="23" t="s">
        <v>100</v>
      </c>
      <c r="J11" s="93"/>
      <c r="K11" s="91"/>
      <c r="L11" s="91"/>
      <c r="M11" s="23" t="s">
        <v>18</v>
      </c>
    </row>
    <row r="12" spans="1:13" s="12" customFormat="1" x14ac:dyDescent="0.25">
      <c r="A12" s="82"/>
      <c r="B12" s="83"/>
      <c r="C12" s="91">
        <v>0.82638888888888884</v>
      </c>
      <c r="D12" s="91">
        <v>0.86111111111111116</v>
      </c>
      <c r="E12" s="22"/>
      <c r="F12" s="22" t="s">
        <v>258</v>
      </c>
      <c r="G12" s="22" t="s">
        <v>259</v>
      </c>
      <c r="H12" s="22" t="s">
        <v>262</v>
      </c>
      <c r="I12" s="22"/>
      <c r="J12" s="93"/>
      <c r="K12" s="91">
        <v>0.57638888888888895</v>
      </c>
      <c r="L12" s="91">
        <v>0.61111111111111105</v>
      </c>
      <c r="M12" s="20" t="s">
        <v>260</v>
      </c>
    </row>
    <row r="13" spans="1:13" s="12" customFormat="1" x14ac:dyDescent="0.25">
      <c r="A13" s="82"/>
      <c r="B13" s="83"/>
      <c r="C13" s="91"/>
      <c r="D13" s="91"/>
      <c r="E13" s="23"/>
      <c r="F13" s="23" t="s">
        <v>263</v>
      </c>
      <c r="G13" s="23" t="s">
        <v>18</v>
      </c>
      <c r="H13" s="23" t="s">
        <v>169</v>
      </c>
      <c r="I13" s="23" t="s">
        <v>100</v>
      </c>
      <c r="J13" s="93"/>
      <c r="K13" s="91"/>
      <c r="L13" s="91"/>
      <c r="M13" s="23" t="s">
        <v>322</v>
      </c>
    </row>
    <row r="14" spans="1:13" s="12" customFormat="1" ht="22.5" x14ac:dyDescent="0.25">
      <c r="A14" s="82"/>
      <c r="B14" s="83"/>
      <c r="C14" s="91">
        <v>0.875</v>
      </c>
      <c r="D14" s="91">
        <v>0.90972222222222221</v>
      </c>
      <c r="E14" s="22" t="s">
        <v>257</v>
      </c>
      <c r="F14" s="22" t="s">
        <v>83</v>
      </c>
      <c r="G14" s="22" t="s">
        <v>259</v>
      </c>
      <c r="H14" s="22" t="s">
        <v>262</v>
      </c>
      <c r="I14" s="22" t="s">
        <v>323</v>
      </c>
      <c r="J14" s="93"/>
      <c r="K14" s="91">
        <v>0.61111111111111105</v>
      </c>
      <c r="L14" s="91">
        <v>0.64583333333333337</v>
      </c>
      <c r="M14" s="20" t="s">
        <v>260</v>
      </c>
    </row>
    <row r="15" spans="1:13" s="12" customFormat="1" x14ac:dyDescent="0.25">
      <c r="A15" s="82"/>
      <c r="B15" s="83"/>
      <c r="C15" s="91"/>
      <c r="D15" s="91"/>
      <c r="E15" s="23" t="s">
        <v>313</v>
      </c>
      <c r="F15" s="23"/>
      <c r="G15" s="23" t="s">
        <v>18</v>
      </c>
      <c r="H15" s="23" t="s">
        <v>169</v>
      </c>
      <c r="I15" s="23" t="s">
        <v>74</v>
      </c>
      <c r="J15" s="93"/>
      <c r="K15" s="91"/>
      <c r="L15" s="91"/>
      <c r="M15" s="23" t="s">
        <v>322</v>
      </c>
    </row>
    <row r="16" spans="1:13" s="12" customFormat="1" ht="22.5" x14ac:dyDescent="0.25">
      <c r="A16" s="82"/>
      <c r="B16" s="83"/>
      <c r="C16" s="91">
        <v>0.90972222222222221</v>
      </c>
      <c r="D16" s="91">
        <v>0.94444444444444453</v>
      </c>
      <c r="E16" s="22" t="s">
        <v>257</v>
      </c>
      <c r="F16" s="22" t="s">
        <v>83</v>
      </c>
      <c r="G16" s="22" t="s">
        <v>259</v>
      </c>
      <c r="H16" s="22" t="s">
        <v>262</v>
      </c>
      <c r="I16" s="22" t="s">
        <v>323</v>
      </c>
      <c r="J16" s="93"/>
      <c r="K16" s="91">
        <v>0.65972222222222221</v>
      </c>
      <c r="L16" s="91">
        <v>0.69444444444444453</v>
      </c>
      <c r="M16" s="20" t="s">
        <v>260</v>
      </c>
    </row>
    <row r="17" spans="1:13" s="12" customFormat="1" x14ac:dyDescent="0.25">
      <c r="A17" s="82"/>
      <c r="B17" s="83"/>
      <c r="C17" s="91"/>
      <c r="D17" s="91"/>
      <c r="E17" s="23" t="s">
        <v>313</v>
      </c>
      <c r="F17" s="23"/>
      <c r="G17" s="23" t="s">
        <v>18</v>
      </c>
      <c r="H17" s="23" t="s">
        <v>169</v>
      </c>
      <c r="I17" s="23" t="s">
        <v>74</v>
      </c>
      <c r="J17" s="93"/>
      <c r="K17" s="91"/>
      <c r="L17" s="91"/>
      <c r="M17" s="23" t="s">
        <v>322</v>
      </c>
    </row>
    <row r="18" spans="1:13" s="12" customFormat="1" x14ac:dyDescent="0.25">
      <c r="A18" s="82"/>
      <c r="B18" s="83"/>
      <c r="C18" s="91">
        <v>0.94444444444444453</v>
      </c>
      <c r="D18" s="91">
        <v>0.97916666666666663</v>
      </c>
      <c r="E18" s="90"/>
      <c r="F18" s="89"/>
      <c r="G18" s="89"/>
      <c r="H18" s="89"/>
      <c r="I18" s="90"/>
      <c r="J18" s="93"/>
      <c r="K18" s="91">
        <v>0.69444444444444453</v>
      </c>
      <c r="L18" s="91">
        <v>0.72916666666666663</v>
      </c>
      <c r="M18" s="20" t="s">
        <v>260</v>
      </c>
    </row>
    <row r="19" spans="1:13" s="12" customFormat="1" x14ac:dyDescent="0.25">
      <c r="A19" s="82"/>
      <c r="B19" s="83"/>
      <c r="C19" s="91"/>
      <c r="D19" s="91"/>
      <c r="E19" s="90"/>
      <c r="F19" s="89"/>
      <c r="G19" s="89"/>
      <c r="H19" s="89"/>
      <c r="I19" s="90"/>
      <c r="J19" s="93"/>
      <c r="K19" s="91"/>
      <c r="L19" s="91"/>
      <c r="M19" s="23" t="s">
        <v>322</v>
      </c>
    </row>
    <row r="20" spans="1:13" s="12" customFormat="1" x14ac:dyDescent="0.25">
      <c r="A20" s="95" t="s">
        <v>254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13" s="12" customFormat="1" ht="23.25" customHeight="1" x14ac:dyDescent="0.25">
      <c r="A21" s="82" t="s">
        <v>24</v>
      </c>
      <c r="B21" s="83" t="s">
        <v>310</v>
      </c>
      <c r="C21" s="94" t="s">
        <v>2</v>
      </c>
      <c r="D21" s="94"/>
      <c r="E21" s="92" t="s">
        <v>3</v>
      </c>
      <c r="F21" s="92" t="s">
        <v>4</v>
      </c>
      <c r="G21" s="92" t="s">
        <v>5</v>
      </c>
      <c r="H21" s="92" t="s">
        <v>6</v>
      </c>
      <c r="I21" s="92" t="s">
        <v>7</v>
      </c>
      <c r="J21" s="93" t="s">
        <v>191</v>
      </c>
      <c r="K21" s="92" t="s">
        <v>2</v>
      </c>
      <c r="L21" s="92"/>
      <c r="M21" s="92" t="s">
        <v>8</v>
      </c>
    </row>
    <row r="22" spans="1:13" s="12" customFormat="1" x14ac:dyDescent="0.25">
      <c r="A22" s="82"/>
      <c r="B22" s="83"/>
      <c r="C22" s="58" t="s">
        <v>9</v>
      </c>
      <c r="D22" s="58" t="s">
        <v>10</v>
      </c>
      <c r="E22" s="92"/>
      <c r="F22" s="92"/>
      <c r="G22" s="92"/>
      <c r="H22" s="92"/>
      <c r="I22" s="92"/>
      <c r="J22" s="93"/>
      <c r="K22" s="58" t="s">
        <v>9</v>
      </c>
      <c r="L22" s="58" t="s">
        <v>10</v>
      </c>
      <c r="M22" s="92"/>
    </row>
    <row r="23" spans="1:13" s="12" customFormat="1" ht="22.5" x14ac:dyDescent="0.25">
      <c r="A23" s="82"/>
      <c r="B23" s="83"/>
      <c r="C23" s="91">
        <v>0.79166666666666663</v>
      </c>
      <c r="D23" s="91">
        <v>0.82638888888888884</v>
      </c>
      <c r="E23" s="22" t="s">
        <v>268</v>
      </c>
      <c r="F23" s="22" t="s">
        <v>270</v>
      </c>
      <c r="G23" s="22" t="s">
        <v>267</v>
      </c>
      <c r="H23" s="22" t="s">
        <v>269</v>
      </c>
      <c r="I23" s="22" t="s">
        <v>271</v>
      </c>
      <c r="J23" s="93"/>
      <c r="K23" s="91">
        <v>0.54166666666666663</v>
      </c>
      <c r="L23" s="91">
        <v>0.57638888888888895</v>
      </c>
      <c r="M23" s="20"/>
    </row>
    <row r="24" spans="1:13" s="12" customFormat="1" x14ac:dyDescent="0.25">
      <c r="A24" s="82"/>
      <c r="B24" s="83"/>
      <c r="C24" s="91"/>
      <c r="D24" s="91"/>
      <c r="E24" s="23" t="s">
        <v>324</v>
      </c>
      <c r="F24" s="23" t="s">
        <v>325</v>
      </c>
      <c r="G24" s="23" t="s">
        <v>291</v>
      </c>
      <c r="H24" s="23" t="s">
        <v>275</v>
      </c>
      <c r="I24" s="23" t="s">
        <v>263</v>
      </c>
      <c r="J24" s="93"/>
      <c r="K24" s="91"/>
      <c r="L24" s="91"/>
      <c r="M24" s="21" t="s">
        <v>100</v>
      </c>
    </row>
    <row r="25" spans="1:13" s="12" customFormat="1" ht="22.5" x14ac:dyDescent="0.25">
      <c r="A25" s="82"/>
      <c r="B25" s="83"/>
      <c r="C25" s="91">
        <v>0.82638888888888884</v>
      </c>
      <c r="D25" s="91">
        <v>0.86111111111111116</v>
      </c>
      <c r="E25" s="22" t="s">
        <v>268</v>
      </c>
      <c r="F25" s="22" t="s">
        <v>270</v>
      </c>
      <c r="G25" s="22" t="s">
        <v>267</v>
      </c>
      <c r="H25" s="22" t="s">
        <v>269</v>
      </c>
      <c r="I25" s="22" t="s">
        <v>271</v>
      </c>
      <c r="J25" s="93"/>
      <c r="K25" s="91">
        <v>0.57638888888888895</v>
      </c>
      <c r="L25" s="91">
        <v>0.61111111111111105</v>
      </c>
      <c r="M25" s="22" t="s">
        <v>278</v>
      </c>
    </row>
    <row r="26" spans="1:13" s="12" customFormat="1" x14ac:dyDescent="0.25">
      <c r="A26" s="82"/>
      <c r="B26" s="83"/>
      <c r="C26" s="91"/>
      <c r="D26" s="91"/>
      <c r="E26" s="23" t="s">
        <v>324</v>
      </c>
      <c r="F26" s="23" t="s">
        <v>325</v>
      </c>
      <c r="G26" s="23" t="s">
        <v>291</v>
      </c>
      <c r="H26" s="23" t="s">
        <v>275</v>
      </c>
      <c r="I26" s="23" t="s">
        <v>263</v>
      </c>
      <c r="J26" s="93"/>
      <c r="K26" s="91"/>
      <c r="L26" s="91"/>
      <c r="M26" s="23" t="s">
        <v>279</v>
      </c>
    </row>
    <row r="27" spans="1:13" s="12" customFormat="1" ht="22.5" x14ac:dyDescent="0.25">
      <c r="A27" s="82"/>
      <c r="B27" s="83"/>
      <c r="C27" s="91">
        <v>0.875</v>
      </c>
      <c r="D27" s="91">
        <v>0.90972222222222221</v>
      </c>
      <c r="E27" s="22" t="s">
        <v>268</v>
      </c>
      <c r="F27" s="22" t="s">
        <v>270</v>
      </c>
      <c r="G27" s="22" t="s">
        <v>267</v>
      </c>
      <c r="H27" s="22" t="s">
        <v>269</v>
      </c>
      <c r="I27" s="22" t="s">
        <v>271</v>
      </c>
      <c r="J27" s="93"/>
      <c r="K27" s="91">
        <v>0.61111111111111105</v>
      </c>
      <c r="L27" s="91">
        <v>0.64583333333333337</v>
      </c>
      <c r="M27" s="22" t="s">
        <v>278</v>
      </c>
    </row>
    <row r="28" spans="1:13" s="12" customFormat="1" x14ac:dyDescent="0.25">
      <c r="A28" s="82"/>
      <c r="B28" s="83"/>
      <c r="C28" s="91"/>
      <c r="D28" s="91"/>
      <c r="E28" s="23" t="s">
        <v>324</v>
      </c>
      <c r="F28" s="23" t="s">
        <v>325</v>
      </c>
      <c r="G28" s="23" t="s">
        <v>291</v>
      </c>
      <c r="H28" s="23" t="s">
        <v>275</v>
      </c>
      <c r="I28" s="23" t="s">
        <v>263</v>
      </c>
      <c r="J28" s="93"/>
      <c r="K28" s="91"/>
      <c r="L28" s="91"/>
      <c r="M28" s="23" t="s">
        <v>279</v>
      </c>
    </row>
    <row r="29" spans="1:13" s="12" customFormat="1" ht="22.5" x14ac:dyDescent="0.25">
      <c r="A29" s="82"/>
      <c r="B29" s="83"/>
      <c r="C29" s="91">
        <v>0.90972222222222221</v>
      </c>
      <c r="D29" s="91">
        <v>0.94444444444444453</v>
      </c>
      <c r="E29" s="22" t="s">
        <v>268</v>
      </c>
      <c r="F29" s="22" t="s">
        <v>270</v>
      </c>
      <c r="G29" s="22" t="s">
        <v>267</v>
      </c>
      <c r="H29" s="22" t="s">
        <v>269</v>
      </c>
      <c r="I29" s="22" t="s">
        <v>271</v>
      </c>
      <c r="J29" s="93"/>
      <c r="K29" s="91">
        <v>0.65972222222222221</v>
      </c>
      <c r="L29" s="91">
        <v>0.69444444444444453</v>
      </c>
      <c r="M29" s="22" t="s">
        <v>94</v>
      </c>
    </row>
    <row r="30" spans="1:13" s="12" customFormat="1" x14ac:dyDescent="0.25">
      <c r="A30" s="82"/>
      <c r="B30" s="83"/>
      <c r="C30" s="91"/>
      <c r="D30" s="91"/>
      <c r="E30" s="23" t="s">
        <v>324</v>
      </c>
      <c r="F30" s="23" t="s">
        <v>325</v>
      </c>
      <c r="G30" s="23" t="s">
        <v>291</v>
      </c>
      <c r="H30" s="23" t="s">
        <v>275</v>
      </c>
      <c r="I30" s="23" t="s">
        <v>263</v>
      </c>
      <c r="J30" s="93"/>
      <c r="K30" s="91"/>
      <c r="L30" s="91"/>
      <c r="M30" s="23" t="s">
        <v>277</v>
      </c>
    </row>
    <row r="31" spans="1:13" s="12" customFormat="1" x14ac:dyDescent="0.25">
      <c r="A31" s="82"/>
      <c r="B31" s="83"/>
      <c r="C31" s="91">
        <v>0.94444444444444453</v>
      </c>
      <c r="D31" s="91">
        <v>0.97916666666666663</v>
      </c>
      <c r="E31" s="90"/>
      <c r="F31" s="89"/>
      <c r="G31" s="89"/>
      <c r="H31" s="89"/>
      <c r="I31" s="90"/>
      <c r="J31" s="93"/>
      <c r="K31" s="91">
        <v>0.69444444444444453</v>
      </c>
      <c r="L31" s="91">
        <v>0.72916666666666663</v>
      </c>
      <c r="M31" s="22" t="s">
        <v>94</v>
      </c>
    </row>
    <row r="32" spans="1:13" s="12" customFormat="1" x14ac:dyDescent="0.25">
      <c r="A32" s="82"/>
      <c r="B32" s="83"/>
      <c r="C32" s="91"/>
      <c r="D32" s="91"/>
      <c r="E32" s="90"/>
      <c r="F32" s="89"/>
      <c r="G32" s="89"/>
      <c r="H32" s="89"/>
      <c r="I32" s="90"/>
      <c r="J32" s="93"/>
      <c r="K32" s="91"/>
      <c r="L32" s="91"/>
      <c r="M32" s="23" t="s">
        <v>277</v>
      </c>
    </row>
    <row r="33" spans="1:13" s="12" customFormat="1" x14ac:dyDescent="0.25">
      <c r="A33" s="95" t="s">
        <v>254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3" s="12" customFormat="1" ht="23.25" customHeight="1" x14ac:dyDescent="0.25">
      <c r="A34" s="82" t="s">
        <v>38</v>
      </c>
      <c r="B34" s="83" t="s">
        <v>310</v>
      </c>
      <c r="C34" s="94" t="s">
        <v>2</v>
      </c>
      <c r="D34" s="94"/>
      <c r="E34" s="92" t="s">
        <v>3</v>
      </c>
      <c r="F34" s="92" t="s">
        <v>4</v>
      </c>
      <c r="G34" s="92" t="s">
        <v>5</v>
      </c>
      <c r="H34" s="92" t="s">
        <v>6</v>
      </c>
      <c r="I34" s="92" t="s">
        <v>7</v>
      </c>
      <c r="J34" s="93" t="s">
        <v>191</v>
      </c>
      <c r="K34" s="92" t="s">
        <v>2</v>
      </c>
      <c r="L34" s="92"/>
      <c r="M34" s="92" t="s">
        <v>8</v>
      </c>
    </row>
    <row r="35" spans="1:13" s="12" customFormat="1" x14ac:dyDescent="0.25">
      <c r="A35" s="82"/>
      <c r="B35" s="83"/>
      <c r="C35" s="58" t="s">
        <v>9</v>
      </c>
      <c r="D35" s="58" t="s">
        <v>10</v>
      </c>
      <c r="E35" s="92"/>
      <c r="F35" s="92"/>
      <c r="G35" s="92"/>
      <c r="H35" s="92"/>
      <c r="I35" s="92"/>
      <c r="J35" s="93"/>
      <c r="K35" s="58" t="s">
        <v>9</v>
      </c>
      <c r="L35" s="58" t="s">
        <v>10</v>
      </c>
      <c r="M35" s="92"/>
    </row>
    <row r="36" spans="1:13" s="12" customFormat="1" ht="22.5" x14ac:dyDescent="0.25">
      <c r="A36" s="82"/>
      <c r="B36" s="83"/>
      <c r="C36" s="91">
        <v>0.79166666666666663</v>
      </c>
      <c r="D36" s="91">
        <v>0.82638888888888884</v>
      </c>
      <c r="E36" s="22" t="s">
        <v>283</v>
      </c>
      <c r="F36" s="22" t="s">
        <v>213</v>
      </c>
      <c r="G36" s="22" t="s">
        <v>281</v>
      </c>
      <c r="H36" s="22" t="s">
        <v>193</v>
      </c>
      <c r="I36" s="22" t="s">
        <v>282</v>
      </c>
      <c r="J36" s="93"/>
      <c r="K36" s="91">
        <v>0.54166666666666663</v>
      </c>
      <c r="L36" s="91">
        <v>0.57638888888888895</v>
      </c>
      <c r="M36" s="22"/>
    </row>
    <row r="37" spans="1:13" s="12" customFormat="1" x14ac:dyDescent="0.25">
      <c r="A37" s="82"/>
      <c r="B37" s="83"/>
      <c r="C37" s="91"/>
      <c r="D37" s="91"/>
      <c r="E37" s="23" t="s">
        <v>286</v>
      </c>
      <c r="F37" s="23"/>
      <c r="G37" s="23" t="s">
        <v>276</v>
      </c>
      <c r="H37" s="23" t="s">
        <v>277</v>
      </c>
      <c r="I37" s="23" t="s">
        <v>276</v>
      </c>
      <c r="J37" s="93"/>
      <c r="K37" s="91"/>
      <c r="L37" s="91"/>
      <c r="M37" s="23"/>
    </row>
    <row r="38" spans="1:13" s="12" customFormat="1" ht="22.5" x14ac:dyDescent="0.25">
      <c r="A38" s="82"/>
      <c r="B38" s="83"/>
      <c r="C38" s="91">
        <v>0.82638888888888884</v>
      </c>
      <c r="D38" s="91">
        <v>0.86111111111111116</v>
      </c>
      <c r="E38" s="22" t="s">
        <v>283</v>
      </c>
      <c r="F38" s="22" t="s">
        <v>213</v>
      </c>
      <c r="G38" s="22" t="s">
        <v>281</v>
      </c>
      <c r="H38" s="22" t="s">
        <v>193</v>
      </c>
      <c r="I38" s="22" t="s">
        <v>282</v>
      </c>
      <c r="J38" s="93"/>
      <c r="K38" s="91">
        <v>0.57638888888888895</v>
      </c>
      <c r="L38" s="91">
        <v>0.61111111111111105</v>
      </c>
      <c r="M38" s="22" t="s">
        <v>280</v>
      </c>
    </row>
    <row r="39" spans="1:13" s="12" customFormat="1" x14ac:dyDescent="0.25">
      <c r="A39" s="82"/>
      <c r="B39" s="83"/>
      <c r="C39" s="91"/>
      <c r="D39" s="91"/>
      <c r="E39" s="23" t="s">
        <v>286</v>
      </c>
      <c r="F39" s="23"/>
      <c r="G39" s="23" t="s">
        <v>276</v>
      </c>
      <c r="H39" s="23" t="s">
        <v>277</v>
      </c>
      <c r="I39" s="23" t="s">
        <v>276</v>
      </c>
      <c r="J39" s="93"/>
      <c r="K39" s="91"/>
      <c r="L39" s="91"/>
      <c r="M39" s="23" t="s">
        <v>325</v>
      </c>
    </row>
    <row r="40" spans="1:13" s="12" customFormat="1" ht="22.5" x14ac:dyDescent="0.25">
      <c r="A40" s="82"/>
      <c r="B40" s="83"/>
      <c r="C40" s="91">
        <v>0.875</v>
      </c>
      <c r="D40" s="91">
        <v>0.90972222222222221</v>
      </c>
      <c r="E40" s="22" t="s">
        <v>283</v>
      </c>
      <c r="F40" s="22" t="s">
        <v>118</v>
      </c>
      <c r="G40" s="22" t="s">
        <v>281</v>
      </c>
      <c r="H40" s="22" t="s">
        <v>193</v>
      </c>
      <c r="I40" s="22" t="s">
        <v>282</v>
      </c>
      <c r="J40" s="93"/>
      <c r="K40" s="91">
        <v>0.61111111111111105</v>
      </c>
      <c r="L40" s="91">
        <v>0.64583333333333337</v>
      </c>
      <c r="M40" s="22" t="s">
        <v>280</v>
      </c>
    </row>
    <row r="41" spans="1:13" s="12" customFormat="1" x14ac:dyDescent="0.25">
      <c r="A41" s="82"/>
      <c r="B41" s="83"/>
      <c r="C41" s="91"/>
      <c r="D41" s="91"/>
      <c r="E41" s="23" t="s">
        <v>286</v>
      </c>
      <c r="F41" s="23" t="s">
        <v>50</v>
      </c>
      <c r="G41" s="23" t="s">
        <v>276</v>
      </c>
      <c r="H41" s="23" t="s">
        <v>277</v>
      </c>
      <c r="I41" s="23" t="s">
        <v>276</v>
      </c>
      <c r="J41" s="93"/>
      <c r="K41" s="91"/>
      <c r="L41" s="91"/>
      <c r="M41" s="23" t="s">
        <v>325</v>
      </c>
    </row>
    <row r="42" spans="1:13" s="12" customFormat="1" ht="22.5" x14ac:dyDescent="0.25">
      <c r="A42" s="82"/>
      <c r="B42" s="83"/>
      <c r="C42" s="91">
        <v>0.90972222222222221</v>
      </c>
      <c r="D42" s="91">
        <v>0.94444444444444453</v>
      </c>
      <c r="E42" s="22" t="s">
        <v>283</v>
      </c>
      <c r="F42" s="22" t="s">
        <v>118</v>
      </c>
      <c r="G42" s="22" t="s">
        <v>281</v>
      </c>
      <c r="H42" s="22" t="s">
        <v>193</v>
      </c>
      <c r="I42" s="22" t="s">
        <v>282</v>
      </c>
      <c r="J42" s="93"/>
      <c r="K42" s="91">
        <v>0.65972222222222221</v>
      </c>
      <c r="L42" s="91">
        <v>0.69444444444444453</v>
      </c>
      <c r="M42" s="22" t="s">
        <v>280</v>
      </c>
    </row>
    <row r="43" spans="1:13" s="12" customFormat="1" x14ac:dyDescent="0.25">
      <c r="A43" s="82"/>
      <c r="B43" s="83"/>
      <c r="C43" s="91"/>
      <c r="D43" s="91"/>
      <c r="E43" s="23" t="s">
        <v>286</v>
      </c>
      <c r="F43" s="23" t="s">
        <v>50</v>
      </c>
      <c r="G43" s="23" t="s">
        <v>276</v>
      </c>
      <c r="H43" s="23" t="s">
        <v>277</v>
      </c>
      <c r="I43" s="23" t="s">
        <v>276</v>
      </c>
      <c r="J43" s="93"/>
      <c r="K43" s="91"/>
      <c r="L43" s="91"/>
      <c r="M43" s="23" t="s">
        <v>325</v>
      </c>
    </row>
    <row r="44" spans="1:13" s="12" customFormat="1" ht="22.5" x14ac:dyDescent="0.25">
      <c r="A44" s="82"/>
      <c r="B44" s="83"/>
      <c r="C44" s="91">
        <v>0.94444444444444453</v>
      </c>
      <c r="D44" s="91">
        <v>0.97916666666666663</v>
      </c>
      <c r="E44" s="90"/>
      <c r="F44" s="89"/>
      <c r="G44" s="89"/>
      <c r="H44" s="89"/>
      <c r="I44" s="90"/>
      <c r="J44" s="93"/>
      <c r="K44" s="91">
        <v>0.69444444444444453</v>
      </c>
      <c r="L44" s="91">
        <v>0.72916666666666663</v>
      </c>
      <c r="M44" s="22" t="s">
        <v>280</v>
      </c>
    </row>
    <row r="45" spans="1:13" s="12" customFormat="1" x14ac:dyDescent="0.25">
      <c r="A45" s="82"/>
      <c r="B45" s="83"/>
      <c r="C45" s="91"/>
      <c r="D45" s="91"/>
      <c r="E45" s="90"/>
      <c r="F45" s="89"/>
      <c r="G45" s="89"/>
      <c r="H45" s="89"/>
      <c r="I45" s="90"/>
      <c r="J45" s="93"/>
      <c r="K45" s="91"/>
      <c r="L45" s="91"/>
      <c r="M45" s="23" t="s">
        <v>325</v>
      </c>
    </row>
    <row r="46" spans="1:13" s="12" customFormat="1" x14ac:dyDescent="0.25">
      <c r="A46" s="95" t="s">
        <v>254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</row>
    <row r="47" spans="1:13" s="12" customFormat="1" ht="22.5" customHeight="1" x14ac:dyDescent="0.25">
      <c r="A47" s="82" t="s">
        <v>51</v>
      </c>
      <c r="B47" s="83" t="s">
        <v>310</v>
      </c>
      <c r="C47" s="94" t="s">
        <v>2</v>
      </c>
      <c r="D47" s="94"/>
      <c r="E47" s="92" t="s">
        <v>3</v>
      </c>
      <c r="F47" s="92" t="s">
        <v>4</v>
      </c>
      <c r="G47" s="92" t="s">
        <v>5</v>
      </c>
      <c r="H47" s="92" t="s">
        <v>6</v>
      </c>
      <c r="I47" s="92" t="s">
        <v>7</v>
      </c>
      <c r="J47" s="93" t="s">
        <v>191</v>
      </c>
      <c r="K47" s="92" t="s">
        <v>2</v>
      </c>
      <c r="L47" s="92"/>
      <c r="M47" s="92" t="s">
        <v>8</v>
      </c>
    </row>
    <row r="48" spans="1:13" s="12" customFormat="1" x14ac:dyDescent="0.25">
      <c r="A48" s="82"/>
      <c r="B48" s="83"/>
      <c r="C48" s="58" t="s">
        <v>9</v>
      </c>
      <c r="D48" s="58" t="s">
        <v>10</v>
      </c>
      <c r="E48" s="92"/>
      <c r="F48" s="92"/>
      <c r="G48" s="92"/>
      <c r="H48" s="92"/>
      <c r="I48" s="92"/>
      <c r="J48" s="93"/>
      <c r="K48" s="58" t="s">
        <v>9</v>
      </c>
      <c r="L48" s="58" t="s">
        <v>10</v>
      </c>
      <c r="M48" s="92"/>
    </row>
    <row r="49" spans="1:13" s="12" customFormat="1" ht="22.5" x14ac:dyDescent="0.25">
      <c r="A49" s="82"/>
      <c r="B49" s="83"/>
      <c r="C49" s="91">
        <v>0.79166666666666663</v>
      </c>
      <c r="D49" s="91">
        <v>0.82638888888888884</v>
      </c>
      <c r="E49" s="22" t="s">
        <v>250</v>
      </c>
      <c r="F49" s="22" t="s">
        <v>288</v>
      </c>
      <c r="G49" s="22" t="s">
        <v>283</v>
      </c>
      <c r="H49" s="22" t="s">
        <v>292</v>
      </c>
      <c r="I49" s="22" t="s">
        <v>289</v>
      </c>
      <c r="J49" s="93"/>
      <c r="K49" s="91">
        <v>0.54166666666666663</v>
      </c>
      <c r="L49" s="91">
        <v>0.57638888888888895</v>
      </c>
      <c r="M49" s="20"/>
    </row>
    <row r="50" spans="1:13" s="12" customFormat="1" x14ac:dyDescent="0.25">
      <c r="A50" s="82"/>
      <c r="B50" s="83"/>
      <c r="C50" s="91"/>
      <c r="D50" s="91"/>
      <c r="E50" s="23" t="s">
        <v>81</v>
      </c>
      <c r="F50" s="23" t="s">
        <v>43</v>
      </c>
      <c r="G50" s="23" t="s">
        <v>275</v>
      </c>
      <c r="H50" s="23" t="s">
        <v>43</v>
      </c>
      <c r="I50" s="23" t="s">
        <v>274</v>
      </c>
      <c r="J50" s="93"/>
      <c r="K50" s="91"/>
      <c r="L50" s="91"/>
      <c r="M50" s="21" t="s">
        <v>100</v>
      </c>
    </row>
    <row r="51" spans="1:13" s="12" customFormat="1" ht="22.5" x14ac:dyDescent="0.25">
      <c r="A51" s="82"/>
      <c r="B51" s="83"/>
      <c r="C51" s="91">
        <v>0.82638888888888884</v>
      </c>
      <c r="D51" s="91">
        <v>0.86111111111111116</v>
      </c>
      <c r="E51" s="22" t="s">
        <v>250</v>
      </c>
      <c r="F51" s="22" t="s">
        <v>288</v>
      </c>
      <c r="G51" s="22" t="s">
        <v>283</v>
      </c>
      <c r="H51" s="22" t="s">
        <v>292</v>
      </c>
      <c r="I51" s="22" t="s">
        <v>289</v>
      </c>
      <c r="J51" s="93"/>
      <c r="K51" s="91">
        <v>0.57638888888888895</v>
      </c>
      <c r="L51" s="91">
        <v>0.61111111111111105</v>
      </c>
      <c r="M51" s="22" t="s">
        <v>293</v>
      </c>
    </row>
    <row r="52" spans="1:13" s="12" customFormat="1" x14ac:dyDescent="0.25">
      <c r="A52" s="82"/>
      <c r="B52" s="83"/>
      <c r="C52" s="91"/>
      <c r="D52" s="91"/>
      <c r="E52" s="23" t="s">
        <v>81</v>
      </c>
      <c r="F52" s="23" t="s">
        <v>43</v>
      </c>
      <c r="G52" s="23" t="s">
        <v>275</v>
      </c>
      <c r="H52" s="23" t="s">
        <v>43</v>
      </c>
      <c r="I52" s="23" t="s">
        <v>274</v>
      </c>
      <c r="J52" s="93"/>
      <c r="K52" s="91"/>
      <c r="L52" s="91"/>
      <c r="M52" s="23" t="s">
        <v>121</v>
      </c>
    </row>
    <row r="53" spans="1:13" s="12" customFormat="1" ht="22.5" x14ac:dyDescent="0.25">
      <c r="A53" s="82"/>
      <c r="B53" s="83"/>
      <c r="C53" s="91">
        <v>0.875</v>
      </c>
      <c r="D53" s="91">
        <v>0.90972222222222221</v>
      </c>
      <c r="E53" s="22" t="s">
        <v>250</v>
      </c>
      <c r="F53" s="22" t="s">
        <v>288</v>
      </c>
      <c r="G53" s="22" t="s">
        <v>283</v>
      </c>
      <c r="H53" s="22" t="s">
        <v>230</v>
      </c>
      <c r="I53" s="22" t="s">
        <v>289</v>
      </c>
      <c r="J53" s="93"/>
      <c r="K53" s="91">
        <v>0.61111111111111105</v>
      </c>
      <c r="L53" s="91">
        <v>0.64583333333333337</v>
      </c>
      <c r="M53" s="22" t="s">
        <v>293</v>
      </c>
    </row>
    <row r="54" spans="1:13" s="12" customFormat="1" x14ac:dyDescent="0.25">
      <c r="A54" s="82"/>
      <c r="B54" s="83"/>
      <c r="C54" s="91"/>
      <c r="D54" s="91"/>
      <c r="E54" s="23" t="s">
        <v>81</v>
      </c>
      <c r="F54" s="23" t="s">
        <v>43</v>
      </c>
      <c r="G54" s="23" t="s">
        <v>275</v>
      </c>
      <c r="H54" s="23"/>
      <c r="I54" s="23" t="s">
        <v>274</v>
      </c>
      <c r="J54" s="93"/>
      <c r="K54" s="91"/>
      <c r="L54" s="91"/>
      <c r="M54" s="23" t="s">
        <v>121</v>
      </c>
    </row>
    <row r="55" spans="1:13" s="12" customFormat="1" ht="22.5" x14ac:dyDescent="0.25">
      <c r="A55" s="82"/>
      <c r="B55" s="83"/>
      <c r="C55" s="91">
        <v>0.90972222222222221</v>
      </c>
      <c r="D55" s="91">
        <v>0.94444444444444453</v>
      </c>
      <c r="E55" s="22" t="s">
        <v>250</v>
      </c>
      <c r="F55" s="22" t="s">
        <v>288</v>
      </c>
      <c r="G55" s="22" t="s">
        <v>283</v>
      </c>
      <c r="H55" s="22" t="s">
        <v>230</v>
      </c>
      <c r="I55" s="22" t="s">
        <v>289</v>
      </c>
      <c r="J55" s="93"/>
      <c r="K55" s="91">
        <v>0.65972222222222221</v>
      </c>
      <c r="L55" s="91">
        <v>0.69444444444444453</v>
      </c>
      <c r="M55" s="22" t="s">
        <v>99</v>
      </c>
    </row>
    <row r="56" spans="1:13" s="12" customFormat="1" x14ac:dyDescent="0.25">
      <c r="A56" s="82"/>
      <c r="B56" s="83"/>
      <c r="C56" s="91"/>
      <c r="D56" s="91"/>
      <c r="E56" s="23" t="s">
        <v>81</v>
      </c>
      <c r="F56" s="23" t="s">
        <v>43</v>
      </c>
      <c r="G56" s="23" t="s">
        <v>275</v>
      </c>
      <c r="H56" s="23"/>
      <c r="I56" s="23" t="s">
        <v>274</v>
      </c>
      <c r="J56" s="93"/>
      <c r="K56" s="91"/>
      <c r="L56" s="91"/>
      <c r="M56" s="23" t="s">
        <v>30</v>
      </c>
    </row>
    <row r="57" spans="1:13" s="12" customFormat="1" ht="22.5" x14ac:dyDescent="0.25">
      <c r="A57" s="82"/>
      <c r="B57" s="83"/>
      <c r="C57" s="91">
        <v>0.94444444444444453</v>
      </c>
      <c r="D57" s="91">
        <v>0.97916666666666663</v>
      </c>
      <c r="E57" s="90"/>
      <c r="F57" s="89"/>
      <c r="G57" s="89"/>
      <c r="H57" s="89"/>
      <c r="I57" s="90"/>
      <c r="J57" s="93"/>
      <c r="K57" s="91">
        <v>0.69444444444444453</v>
      </c>
      <c r="L57" s="91">
        <v>0.72916666666666663</v>
      </c>
      <c r="M57" s="22" t="s">
        <v>99</v>
      </c>
    </row>
    <row r="58" spans="1:13" s="12" customFormat="1" x14ac:dyDescent="0.25">
      <c r="A58" s="82"/>
      <c r="B58" s="83"/>
      <c r="C58" s="91"/>
      <c r="D58" s="91"/>
      <c r="E58" s="90"/>
      <c r="F58" s="89"/>
      <c r="G58" s="89"/>
      <c r="H58" s="89"/>
      <c r="I58" s="90"/>
      <c r="J58" s="93"/>
      <c r="K58" s="91"/>
      <c r="L58" s="91"/>
      <c r="M58" s="23" t="s">
        <v>30</v>
      </c>
    </row>
    <row r="59" spans="1:13" s="12" customFormat="1" x14ac:dyDescent="0.25">
      <c r="A59" s="95" t="s">
        <v>254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1:13" s="12" customFormat="1" ht="23.25" customHeight="1" x14ac:dyDescent="0.25">
      <c r="A60" s="82" t="s">
        <v>59</v>
      </c>
      <c r="B60" s="83" t="s">
        <v>310</v>
      </c>
      <c r="C60" s="94" t="s">
        <v>2</v>
      </c>
      <c r="D60" s="94"/>
      <c r="E60" s="92" t="s">
        <v>3</v>
      </c>
      <c r="F60" s="92" t="s">
        <v>4</v>
      </c>
      <c r="G60" s="92" t="s">
        <v>5</v>
      </c>
      <c r="H60" s="92" t="s">
        <v>6</v>
      </c>
      <c r="I60" s="92" t="s">
        <v>7</v>
      </c>
      <c r="J60" s="93" t="s">
        <v>191</v>
      </c>
      <c r="K60" s="92" t="s">
        <v>2</v>
      </c>
      <c r="L60" s="92"/>
      <c r="M60" s="92" t="s">
        <v>8</v>
      </c>
    </row>
    <row r="61" spans="1:13" s="12" customFormat="1" x14ac:dyDescent="0.25">
      <c r="A61" s="82"/>
      <c r="B61" s="83"/>
      <c r="C61" s="58" t="s">
        <v>9</v>
      </c>
      <c r="D61" s="58" t="s">
        <v>10</v>
      </c>
      <c r="E61" s="92"/>
      <c r="F61" s="92"/>
      <c r="G61" s="92"/>
      <c r="H61" s="92"/>
      <c r="I61" s="92"/>
      <c r="J61" s="93"/>
      <c r="K61" s="58" t="s">
        <v>9</v>
      </c>
      <c r="L61" s="58" t="s">
        <v>10</v>
      </c>
      <c r="M61" s="92"/>
    </row>
    <row r="62" spans="1:13" s="12" customFormat="1" ht="22.5" x14ac:dyDescent="0.25">
      <c r="A62" s="82"/>
      <c r="B62" s="83"/>
      <c r="C62" s="91">
        <v>0.79166666666666663</v>
      </c>
      <c r="D62" s="91">
        <v>0.82638888888888884</v>
      </c>
      <c r="E62" s="22" t="s">
        <v>299</v>
      </c>
      <c r="F62" s="22" t="s">
        <v>298</v>
      </c>
      <c r="G62" s="22" t="s">
        <v>300</v>
      </c>
      <c r="H62" s="22" t="s">
        <v>294</v>
      </c>
      <c r="I62" s="22" t="s">
        <v>60</v>
      </c>
      <c r="J62" s="93"/>
      <c r="K62" s="91">
        <v>0.4513888888888889</v>
      </c>
      <c r="L62" s="91">
        <v>0.52083333333333337</v>
      </c>
      <c r="M62" s="20"/>
    </row>
    <row r="63" spans="1:13" s="12" customFormat="1" x14ac:dyDescent="0.25">
      <c r="A63" s="82"/>
      <c r="B63" s="83"/>
      <c r="C63" s="91"/>
      <c r="D63" s="91"/>
      <c r="E63" s="23" t="s">
        <v>313</v>
      </c>
      <c r="F63" s="23" t="s">
        <v>275</v>
      </c>
      <c r="G63" s="23" t="s">
        <v>66</v>
      </c>
      <c r="H63" s="23" t="s">
        <v>313</v>
      </c>
      <c r="I63" s="23" t="s">
        <v>301</v>
      </c>
      <c r="J63" s="93"/>
      <c r="K63" s="91"/>
      <c r="L63" s="91"/>
      <c r="M63" s="21" t="s">
        <v>100</v>
      </c>
    </row>
    <row r="64" spans="1:13" s="12" customFormat="1" ht="22.5" x14ac:dyDescent="0.25">
      <c r="A64" s="82"/>
      <c r="B64" s="83"/>
      <c r="C64" s="91">
        <v>0.82638888888888884</v>
      </c>
      <c r="D64" s="91">
        <v>0.86111111111111116</v>
      </c>
      <c r="E64" s="22" t="s">
        <v>299</v>
      </c>
      <c r="F64" s="22" t="s">
        <v>298</v>
      </c>
      <c r="G64" s="22" t="s">
        <v>300</v>
      </c>
      <c r="H64" s="22" t="s">
        <v>294</v>
      </c>
      <c r="I64" s="22" t="s">
        <v>60</v>
      </c>
      <c r="J64" s="93"/>
      <c r="K64" s="91">
        <v>0.57638888888888895</v>
      </c>
      <c r="L64" s="91">
        <v>0.61111111111111105</v>
      </c>
      <c r="M64" s="22" t="s">
        <v>296</v>
      </c>
    </row>
    <row r="65" spans="1:13" s="12" customFormat="1" x14ac:dyDescent="0.25">
      <c r="A65" s="82"/>
      <c r="B65" s="83"/>
      <c r="C65" s="91"/>
      <c r="D65" s="91"/>
      <c r="E65" s="23" t="s">
        <v>313</v>
      </c>
      <c r="F65" s="23" t="s">
        <v>275</v>
      </c>
      <c r="G65" s="23" t="s">
        <v>66</v>
      </c>
      <c r="H65" s="23" t="s">
        <v>313</v>
      </c>
      <c r="I65" s="23" t="s">
        <v>301</v>
      </c>
      <c r="J65" s="93"/>
      <c r="K65" s="91"/>
      <c r="L65" s="91"/>
      <c r="M65" s="23" t="s">
        <v>326</v>
      </c>
    </row>
    <row r="66" spans="1:13" s="12" customFormat="1" ht="22.5" x14ac:dyDescent="0.25">
      <c r="A66" s="82"/>
      <c r="B66" s="83"/>
      <c r="C66" s="91">
        <v>0.875</v>
      </c>
      <c r="D66" s="91">
        <v>0.90972222222222221</v>
      </c>
      <c r="E66" s="22" t="s">
        <v>243</v>
      </c>
      <c r="F66" s="22" t="s">
        <v>298</v>
      </c>
      <c r="G66" s="22" t="s">
        <v>295</v>
      </c>
      <c r="H66" s="22" t="s">
        <v>294</v>
      </c>
      <c r="I66" s="22" t="s">
        <v>297</v>
      </c>
      <c r="J66" s="93"/>
      <c r="K66" s="91">
        <v>0.61111111111111105</v>
      </c>
      <c r="L66" s="91">
        <v>0.64583333333333337</v>
      </c>
      <c r="M66" s="22" t="s">
        <v>296</v>
      </c>
    </row>
    <row r="67" spans="1:13" s="12" customFormat="1" x14ac:dyDescent="0.25">
      <c r="A67" s="82"/>
      <c r="B67" s="83"/>
      <c r="C67" s="91"/>
      <c r="D67" s="91"/>
      <c r="E67" s="23" t="s">
        <v>245</v>
      </c>
      <c r="F67" s="23" t="s">
        <v>275</v>
      </c>
      <c r="G67" s="23" t="s">
        <v>207</v>
      </c>
      <c r="H67" s="23" t="s">
        <v>313</v>
      </c>
      <c r="I67" s="23" t="s">
        <v>81</v>
      </c>
      <c r="J67" s="93"/>
      <c r="K67" s="91"/>
      <c r="L67" s="91"/>
      <c r="M67" s="23" t="s">
        <v>326</v>
      </c>
    </row>
    <row r="68" spans="1:13" s="12" customFormat="1" ht="22.5" x14ac:dyDescent="0.25">
      <c r="A68" s="82"/>
      <c r="B68" s="83"/>
      <c r="C68" s="91">
        <v>0.90972222222222221</v>
      </c>
      <c r="D68" s="91">
        <v>0.94444444444444453</v>
      </c>
      <c r="E68" s="22" t="s">
        <v>243</v>
      </c>
      <c r="F68" s="22" t="s">
        <v>298</v>
      </c>
      <c r="G68" s="22" t="s">
        <v>295</v>
      </c>
      <c r="H68" s="22" t="s">
        <v>294</v>
      </c>
      <c r="I68" s="22" t="s">
        <v>297</v>
      </c>
      <c r="J68" s="93"/>
      <c r="K68" s="91">
        <v>0.65972222222222221</v>
      </c>
      <c r="L68" s="91">
        <v>0.69444444444444453</v>
      </c>
      <c r="M68" s="22" t="s">
        <v>296</v>
      </c>
    </row>
    <row r="69" spans="1:13" s="12" customFormat="1" x14ac:dyDescent="0.25">
      <c r="A69" s="82"/>
      <c r="B69" s="83"/>
      <c r="C69" s="91"/>
      <c r="D69" s="91"/>
      <c r="E69" s="23" t="s">
        <v>245</v>
      </c>
      <c r="F69" s="23" t="s">
        <v>275</v>
      </c>
      <c r="G69" s="23" t="s">
        <v>207</v>
      </c>
      <c r="H69" s="23" t="s">
        <v>313</v>
      </c>
      <c r="I69" s="23" t="s">
        <v>81</v>
      </c>
      <c r="J69" s="93"/>
      <c r="K69" s="91"/>
      <c r="L69" s="91"/>
      <c r="M69" s="23" t="s">
        <v>326</v>
      </c>
    </row>
    <row r="70" spans="1:13" s="12" customFormat="1" x14ac:dyDescent="0.25">
      <c r="A70" s="82"/>
      <c r="B70" s="83"/>
      <c r="C70" s="91">
        <v>0.94444444444444453</v>
      </c>
      <c r="D70" s="91">
        <v>0.97916666666666663</v>
      </c>
      <c r="E70" s="90"/>
      <c r="F70" s="89"/>
      <c r="G70" s="89"/>
      <c r="H70" s="89"/>
      <c r="I70" s="90"/>
      <c r="J70" s="93"/>
      <c r="K70" s="91">
        <v>0.69444444444444453</v>
      </c>
      <c r="L70" s="91">
        <v>0.72916666666666663</v>
      </c>
      <c r="M70" s="22" t="s">
        <v>296</v>
      </c>
    </row>
    <row r="71" spans="1:13" s="12" customFormat="1" x14ac:dyDescent="0.25">
      <c r="A71" s="82"/>
      <c r="B71" s="83"/>
      <c r="C71" s="91"/>
      <c r="D71" s="91"/>
      <c r="E71" s="90"/>
      <c r="F71" s="89"/>
      <c r="G71" s="89"/>
      <c r="H71" s="89"/>
      <c r="I71" s="90"/>
      <c r="J71" s="93"/>
      <c r="K71" s="91"/>
      <c r="L71" s="91"/>
      <c r="M71" s="23" t="s">
        <v>326</v>
      </c>
    </row>
    <row r="72" spans="1:13" s="12" customFormat="1" x14ac:dyDescent="0.25">
      <c r="A72" s="81" t="s">
        <v>254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</row>
    <row r="73" spans="1:13" s="12" customFormat="1" ht="22.5" customHeight="1" x14ac:dyDescent="0.25">
      <c r="A73" s="82" t="s">
        <v>70</v>
      </c>
      <c r="B73" s="83" t="s">
        <v>310</v>
      </c>
      <c r="C73" s="94" t="s">
        <v>2</v>
      </c>
      <c r="D73" s="94"/>
      <c r="E73" s="92" t="s">
        <v>3</v>
      </c>
      <c r="F73" s="92" t="s">
        <v>4</v>
      </c>
      <c r="G73" s="92" t="s">
        <v>5</v>
      </c>
      <c r="H73" s="92" t="s">
        <v>6</v>
      </c>
      <c r="I73" s="92" t="s">
        <v>7</v>
      </c>
      <c r="J73" s="93" t="s">
        <v>191</v>
      </c>
      <c r="K73" s="92" t="s">
        <v>2</v>
      </c>
      <c r="L73" s="92"/>
      <c r="M73" s="92" t="s">
        <v>8</v>
      </c>
    </row>
    <row r="74" spans="1:13" s="12" customFormat="1" x14ac:dyDescent="0.25">
      <c r="A74" s="82"/>
      <c r="B74" s="83"/>
      <c r="C74" s="58" t="s">
        <v>9</v>
      </c>
      <c r="D74" s="58" t="s">
        <v>10</v>
      </c>
      <c r="E74" s="92"/>
      <c r="F74" s="92"/>
      <c r="G74" s="92"/>
      <c r="H74" s="92"/>
      <c r="I74" s="92"/>
      <c r="J74" s="93"/>
      <c r="K74" s="58" t="s">
        <v>9</v>
      </c>
      <c r="L74" s="58" t="s">
        <v>10</v>
      </c>
      <c r="M74" s="92"/>
    </row>
    <row r="75" spans="1:13" s="12" customFormat="1" ht="22.5" x14ac:dyDescent="0.25">
      <c r="A75" s="82"/>
      <c r="B75" s="83"/>
      <c r="C75" s="91">
        <v>0.79166666666666663</v>
      </c>
      <c r="D75" s="91">
        <v>0.82638888888888884</v>
      </c>
      <c r="E75" s="22" t="s">
        <v>303</v>
      </c>
      <c r="F75" s="22" t="s">
        <v>305</v>
      </c>
      <c r="G75" s="22" t="s">
        <v>304</v>
      </c>
      <c r="H75" s="22" t="s">
        <v>302</v>
      </c>
      <c r="I75" s="22" t="s">
        <v>309</v>
      </c>
      <c r="J75" s="93"/>
      <c r="K75" s="91">
        <v>0.54166666666666663</v>
      </c>
      <c r="L75" s="91">
        <v>0.57638888888888895</v>
      </c>
      <c r="M75" s="20"/>
    </row>
    <row r="76" spans="1:13" s="12" customFormat="1" x14ac:dyDescent="0.25">
      <c r="A76" s="82"/>
      <c r="B76" s="83"/>
      <c r="C76" s="91"/>
      <c r="D76" s="91"/>
      <c r="E76" s="23" t="s">
        <v>276</v>
      </c>
      <c r="F76" s="23" t="s">
        <v>66</v>
      </c>
      <c r="G76" s="23" t="s">
        <v>43</v>
      </c>
      <c r="H76" s="23" t="s">
        <v>327</v>
      </c>
      <c r="I76" s="23" t="s">
        <v>207</v>
      </c>
      <c r="J76" s="93"/>
      <c r="K76" s="91"/>
      <c r="L76" s="91"/>
      <c r="M76" s="21" t="s">
        <v>100</v>
      </c>
    </row>
    <row r="77" spans="1:13" s="12" customFormat="1" ht="22.5" x14ac:dyDescent="0.25">
      <c r="A77" s="82"/>
      <c r="B77" s="83"/>
      <c r="C77" s="91">
        <v>0.82638888888888884</v>
      </c>
      <c r="D77" s="91">
        <v>0.86111111111111116</v>
      </c>
      <c r="E77" s="22" t="s">
        <v>303</v>
      </c>
      <c r="F77" s="22" t="s">
        <v>305</v>
      </c>
      <c r="G77" s="22" t="s">
        <v>304</v>
      </c>
      <c r="H77" s="22" t="s">
        <v>302</v>
      </c>
      <c r="I77" s="22" t="s">
        <v>309</v>
      </c>
      <c r="J77" s="93"/>
      <c r="K77" s="91">
        <v>0.57638888888888895</v>
      </c>
      <c r="L77" s="91">
        <v>0.61111111111111105</v>
      </c>
      <c r="M77" s="22" t="s">
        <v>252</v>
      </c>
    </row>
    <row r="78" spans="1:13" s="12" customFormat="1" x14ac:dyDescent="0.25">
      <c r="A78" s="82"/>
      <c r="B78" s="83"/>
      <c r="C78" s="91"/>
      <c r="D78" s="91"/>
      <c r="E78" s="23" t="s">
        <v>276</v>
      </c>
      <c r="F78" s="23" t="s">
        <v>66</v>
      </c>
      <c r="G78" s="23" t="s">
        <v>43</v>
      </c>
      <c r="H78" s="23" t="s">
        <v>327</v>
      </c>
      <c r="I78" s="23" t="s">
        <v>207</v>
      </c>
      <c r="J78" s="93"/>
      <c r="K78" s="91"/>
      <c r="L78" s="91"/>
      <c r="M78" s="23" t="s">
        <v>147</v>
      </c>
    </row>
    <row r="79" spans="1:13" s="12" customFormat="1" ht="22.5" x14ac:dyDescent="0.25">
      <c r="A79" s="82"/>
      <c r="B79" s="83"/>
      <c r="C79" s="91">
        <v>0.875</v>
      </c>
      <c r="D79" s="91">
        <v>0.90972222222222221</v>
      </c>
      <c r="E79" s="22" t="s">
        <v>303</v>
      </c>
      <c r="F79" s="22" t="s">
        <v>305</v>
      </c>
      <c r="G79" s="22" t="s">
        <v>304</v>
      </c>
      <c r="H79" s="22" t="s">
        <v>302</v>
      </c>
      <c r="I79" s="22" t="s">
        <v>306</v>
      </c>
      <c r="J79" s="93"/>
      <c r="K79" s="91">
        <v>0.61111111111111105</v>
      </c>
      <c r="L79" s="91">
        <v>0.64583333333333337</v>
      </c>
      <c r="M79" s="22" t="s">
        <v>252</v>
      </c>
    </row>
    <row r="80" spans="1:13" s="12" customFormat="1" x14ac:dyDescent="0.25">
      <c r="A80" s="82"/>
      <c r="B80" s="83"/>
      <c r="C80" s="91"/>
      <c r="D80" s="91"/>
      <c r="E80" s="23" t="s">
        <v>276</v>
      </c>
      <c r="F80" s="23" t="s">
        <v>66</v>
      </c>
      <c r="G80" s="23" t="s">
        <v>43</v>
      </c>
      <c r="H80" s="23" t="s">
        <v>327</v>
      </c>
      <c r="I80" s="23" t="s">
        <v>301</v>
      </c>
      <c r="J80" s="93"/>
      <c r="K80" s="91"/>
      <c r="L80" s="91"/>
      <c r="M80" s="23" t="s">
        <v>147</v>
      </c>
    </row>
    <row r="81" spans="1:13" s="12" customFormat="1" ht="22.5" x14ac:dyDescent="0.25">
      <c r="A81" s="82"/>
      <c r="B81" s="83"/>
      <c r="C81" s="91">
        <v>0.90972222222222221</v>
      </c>
      <c r="D81" s="91">
        <v>0.94444444444444453</v>
      </c>
      <c r="E81" s="22" t="s">
        <v>303</v>
      </c>
      <c r="F81" s="22" t="s">
        <v>305</v>
      </c>
      <c r="G81" s="22" t="s">
        <v>304</v>
      </c>
      <c r="H81" s="22" t="s">
        <v>302</v>
      </c>
      <c r="I81" s="22" t="s">
        <v>306</v>
      </c>
      <c r="J81" s="93"/>
      <c r="K81" s="91">
        <v>0.65972222222222221</v>
      </c>
      <c r="L81" s="91">
        <v>0.69444444444444453</v>
      </c>
      <c r="M81" s="22" t="s">
        <v>79</v>
      </c>
    </row>
    <row r="82" spans="1:13" s="12" customFormat="1" x14ac:dyDescent="0.25">
      <c r="A82" s="82"/>
      <c r="B82" s="83"/>
      <c r="C82" s="91"/>
      <c r="D82" s="91"/>
      <c r="E82" s="23" t="s">
        <v>276</v>
      </c>
      <c r="F82" s="23" t="s">
        <v>66</v>
      </c>
      <c r="G82" s="23" t="s">
        <v>43</v>
      </c>
      <c r="H82" s="23" t="s">
        <v>327</v>
      </c>
      <c r="I82" s="23" t="s">
        <v>301</v>
      </c>
      <c r="J82" s="93"/>
      <c r="K82" s="91"/>
      <c r="L82" s="91"/>
      <c r="M82" s="23" t="s">
        <v>308</v>
      </c>
    </row>
    <row r="83" spans="1:13" s="12" customFormat="1" ht="22.5" x14ac:dyDescent="0.25">
      <c r="A83" s="82"/>
      <c r="B83" s="83"/>
      <c r="C83" s="91">
        <v>0.94444444444444453</v>
      </c>
      <c r="D83" s="91">
        <v>0.97916666666666663</v>
      </c>
      <c r="E83" s="90"/>
      <c r="F83" s="89"/>
      <c r="G83" s="89"/>
      <c r="H83" s="89"/>
      <c r="I83" s="90"/>
      <c r="J83" s="93"/>
      <c r="K83" s="91">
        <v>0.69444444444444453</v>
      </c>
      <c r="L83" s="91">
        <v>0.72916666666666663</v>
      </c>
      <c r="M83" s="22" t="s">
        <v>79</v>
      </c>
    </row>
    <row r="84" spans="1:13" s="12" customFormat="1" x14ac:dyDescent="0.25">
      <c r="A84" s="82"/>
      <c r="B84" s="83"/>
      <c r="C84" s="91"/>
      <c r="D84" s="91"/>
      <c r="E84" s="90"/>
      <c r="F84" s="89"/>
      <c r="G84" s="89"/>
      <c r="H84" s="89"/>
      <c r="I84" s="90"/>
      <c r="J84" s="93"/>
      <c r="K84" s="91"/>
      <c r="L84" s="91"/>
      <c r="M84" s="23" t="s">
        <v>308</v>
      </c>
    </row>
  </sheetData>
  <mergeCells count="228">
    <mergeCell ref="B60:B71"/>
    <mergeCell ref="C60:D60"/>
    <mergeCell ref="E60:E61"/>
    <mergeCell ref="F60:F61"/>
    <mergeCell ref="G60:G61"/>
    <mergeCell ref="H60:H61"/>
    <mergeCell ref="I60:I61"/>
    <mergeCell ref="J60:J71"/>
    <mergeCell ref="E70:E71"/>
    <mergeCell ref="F70:F71"/>
    <mergeCell ref="G70:G71"/>
    <mergeCell ref="D68:D69"/>
    <mergeCell ref="D64:D65"/>
    <mergeCell ref="K64:K65"/>
    <mergeCell ref="C77:C78"/>
    <mergeCell ref="D77:D78"/>
    <mergeCell ref="K77:K78"/>
    <mergeCell ref="C75:C76"/>
    <mergeCell ref="D75:D76"/>
    <mergeCell ref="K75:K76"/>
    <mergeCell ref="C73:D73"/>
    <mergeCell ref="E73:E74"/>
    <mergeCell ref="F73:F74"/>
    <mergeCell ref="G73:G74"/>
    <mergeCell ref="H73:H74"/>
    <mergeCell ref="C53:C54"/>
    <mergeCell ref="M60:M61"/>
    <mergeCell ref="C62:C63"/>
    <mergeCell ref="D62:D63"/>
    <mergeCell ref="K62:K63"/>
    <mergeCell ref="L62:L63"/>
    <mergeCell ref="K60:L60"/>
    <mergeCell ref="M21:M22"/>
    <mergeCell ref="E31:E32"/>
    <mergeCell ref="F31:F32"/>
    <mergeCell ref="G31:G32"/>
    <mergeCell ref="H31:H32"/>
    <mergeCell ref="I31:I32"/>
    <mergeCell ref="C31:C32"/>
    <mergeCell ref="D31:D32"/>
    <mergeCell ref="K31:K32"/>
    <mergeCell ref="L31:L32"/>
    <mergeCell ref="K25:K26"/>
    <mergeCell ref="L25:L26"/>
    <mergeCell ref="K29:K30"/>
    <mergeCell ref="C29:C30"/>
    <mergeCell ref="D29:D30"/>
    <mergeCell ref="C21:D21"/>
    <mergeCell ref="E21:E22"/>
    <mergeCell ref="F21:F22"/>
    <mergeCell ref="G21:G22"/>
    <mergeCell ref="H21:H22"/>
    <mergeCell ref="A2:A19"/>
    <mergeCell ref="B2:B19"/>
    <mergeCell ref="C2:D2"/>
    <mergeCell ref="J2:J19"/>
    <mergeCell ref="K2:L2"/>
    <mergeCell ref="M2:M3"/>
    <mergeCell ref="E18:E19"/>
    <mergeCell ref="F18:F19"/>
    <mergeCell ref="G18:G19"/>
    <mergeCell ref="H18:H19"/>
    <mergeCell ref="I18:I19"/>
    <mergeCell ref="C16:C17"/>
    <mergeCell ref="D16:D17"/>
    <mergeCell ref="K16:K17"/>
    <mergeCell ref="L16:L17"/>
    <mergeCell ref="C10:C11"/>
    <mergeCell ref="D10:D11"/>
    <mergeCell ref="K8:K9"/>
    <mergeCell ref="L8:L9"/>
    <mergeCell ref="K4:K5"/>
    <mergeCell ref="L4:L5"/>
    <mergeCell ref="K6:K7"/>
    <mergeCell ref="L6:L7"/>
    <mergeCell ref="C51:C52"/>
    <mergeCell ref="D51:D52"/>
    <mergeCell ref="K51:K52"/>
    <mergeCell ref="L51:L52"/>
    <mergeCell ref="K44:K45"/>
    <mergeCell ref="L38:L39"/>
    <mergeCell ref="K42:K43"/>
    <mergeCell ref="L42:L43"/>
    <mergeCell ref="L29:L30"/>
    <mergeCell ref="A47:A58"/>
    <mergeCell ref="C25:C26"/>
    <mergeCell ref="D25:D26"/>
    <mergeCell ref="C36:C37"/>
    <mergeCell ref="D36:D37"/>
    <mergeCell ref="C38:C39"/>
    <mergeCell ref="D38:D39"/>
    <mergeCell ref="C55:C56"/>
    <mergeCell ref="A21:A32"/>
    <mergeCell ref="B21:B32"/>
    <mergeCell ref="K27:K28"/>
    <mergeCell ref="A46:M46"/>
    <mergeCell ref="L36:L37"/>
    <mergeCell ref="C44:C45"/>
    <mergeCell ref="D44:D45"/>
    <mergeCell ref="C42:C43"/>
    <mergeCell ref="D42:D43"/>
    <mergeCell ref="K36:K37"/>
    <mergeCell ref="K38:K39"/>
    <mergeCell ref="J21:J32"/>
    <mergeCell ref="K21:L21"/>
    <mergeCell ref="E44:E45"/>
    <mergeCell ref="F44:F45"/>
    <mergeCell ref="G44:G45"/>
    <mergeCell ref="H44:H45"/>
    <mergeCell ref="I44:I45"/>
    <mergeCell ref="C66:C67"/>
    <mergeCell ref="D66:D67"/>
    <mergeCell ref="C27:C28"/>
    <mergeCell ref="D27:D28"/>
    <mergeCell ref="A59:M59"/>
    <mergeCell ref="C57:C58"/>
    <mergeCell ref="D57:D58"/>
    <mergeCell ref="L66:L67"/>
    <mergeCell ref="K55:K56"/>
    <mergeCell ref="L55:L56"/>
    <mergeCell ref="C23:C24"/>
    <mergeCell ref="D23:D24"/>
    <mergeCell ref="K10:K11"/>
    <mergeCell ref="C14:C15"/>
    <mergeCell ref="D14:D15"/>
    <mergeCell ref="K14:K15"/>
    <mergeCell ref="I21:I22"/>
    <mergeCell ref="L10:L11"/>
    <mergeCell ref="C18:C19"/>
    <mergeCell ref="A1:M1"/>
    <mergeCell ref="A20:M20"/>
    <mergeCell ref="K23:K24"/>
    <mergeCell ref="L23:L24"/>
    <mergeCell ref="C12:C13"/>
    <mergeCell ref="D12:D13"/>
    <mergeCell ref="K12:K13"/>
    <mergeCell ref="L12:L13"/>
    <mergeCell ref="E2:E3"/>
    <mergeCell ref="F2:F3"/>
    <mergeCell ref="G2:G3"/>
    <mergeCell ref="H2:H3"/>
    <mergeCell ref="I2:I3"/>
    <mergeCell ref="K18:K19"/>
    <mergeCell ref="L18:L19"/>
    <mergeCell ref="L14:L15"/>
    <mergeCell ref="L27:L28"/>
    <mergeCell ref="D18:D19"/>
    <mergeCell ref="L44:L45"/>
    <mergeCell ref="C40:C41"/>
    <mergeCell ref="D40:D41"/>
    <mergeCell ref="K40:K41"/>
    <mergeCell ref="L40:L41"/>
    <mergeCell ref="A33:M33"/>
    <mergeCell ref="A34:A45"/>
    <mergeCell ref="B34:B45"/>
    <mergeCell ref="C34:D34"/>
    <mergeCell ref="E34:E35"/>
    <mergeCell ref="F34:F35"/>
    <mergeCell ref="G34:G35"/>
    <mergeCell ref="H34:H35"/>
    <mergeCell ref="I34:I35"/>
    <mergeCell ref="M34:M35"/>
    <mergeCell ref="J34:J45"/>
    <mergeCell ref="K34:L34"/>
    <mergeCell ref="B47:B58"/>
    <mergeCell ref="C47:D47"/>
    <mergeCell ref="E47:E48"/>
    <mergeCell ref="F47:F48"/>
    <mergeCell ref="G47:G48"/>
    <mergeCell ref="H47:H48"/>
    <mergeCell ref="I47:I48"/>
    <mergeCell ref="J47:J58"/>
    <mergeCell ref="K47:L47"/>
    <mergeCell ref="E57:E58"/>
    <mergeCell ref="F57:F58"/>
    <mergeCell ref="G57:G58"/>
    <mergeCell ref="H57:H58"/>
    <mergeCell ref="I57:I58"/>
    <mergeCell ref="D53:D54"/>
    <mergeCell ref="K53:K54"/>
    <mergeCell ref="L53:L54"/>
    <mergeCell ref="M47:M48"/>
    <mergeCell ref="C49:C50"/>
    <mergeCell ref="D49:D50"/>
    <mergeCell ref="K49:K50"/>
    <mergeCell ref="L49:L50"/>
    <mergeCell ref="D55:D56"/>
    <mergeCell ref="K68:K69"/>
    <mergeCell ref="L68:L69"/>
    <mergeCell ref="C70:C71"/>
    <mergeCell ref="D70:D71"/>
    <mergeCell ref="K70:K71"/>
    <mergeCell ref="L70:L71"/>
    <mergeCell ref="H70:H71"/>
    <mergeCell ref="I70:I71"/>
    <mergeCell ref="C68:C69"/>
    <mergeCell ref="K66:K67"/>
    <mergeCell ref="K57:K58"/>
    <mergeCell ref="L57:L58"/>
    <mergeCell ref="A60:A71"/>
    <mergeCell ref="C81:C82"/>
    <mergeCell ref="D81:D82"/>
    <mergeCell ref="K81:K82"/>
    <mergeCell ref="L81:L82"/>
    <mergeCell ref="C83:C84"/>
    <mergeCell ref="D83:D84"/>
    <mergeCell ref="K83:K84"/>
    <mergeCell ref="L83:L84"/>
    <mergeCell ref="C79:C80"/>
    <mergeCell ref="D79:D80"/>
    <mergeCell ref="L64:L65"/>
    <mergeCell ref="C64:C65"/>
    <mergeCell ref="F83:F84"/>
    <mergeCell ref="G83:G84"/>
    <mergeCell ref="H83:H84"/>
    <mergeCell ref="I83:I84"/>
    <mergeCell ref="A72:M72"/>
    <mergeCell ref="A73:A84"/>
    <mergeCell ref="B73:B84"/>
    <mergeCell ref="L77:L78"/>
    <mergeCell ref="M73:M74"/>
    <mergeCell ref="L75:L76"/>
    <mergeCell ref="I73:I74"/>
    <mergeCell ref="J73:J84"/>
    <mergeCell ref="K73:L73"/>
    <mergeCell ref="K79:K80"/>
    <mergeCell ref="L79:L80"/>
    <mergeCell ref="E83:E84"/>
  </mergeCells>
  <pageMargins left="0.511811024" right="0.511811024" top="0.78740157499999996" bottom="0.78740157499999996" header="0.31496062000000002" footer="0.31496062000000002"/>
  <pageSetup paperSize="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'RC'!$B$20:$B$29</xm:f>
          </x14:formula1>
          <xm:sqref>E14:I14 E16:I16 M8 M10 M4 F10:H10 M6 F12:H12</xm:sqref>
        </x14:dataValidation>
        <x14:dataValidation type="list" allowBlank="1" showInputMessage="1" showErrorMessage="1">
          <x14:formula1>
            <xm:f>'RC'!$E$20:$E$29</xm:f>
          </x14:formula1>
          <xm:sqref>M55 E49:I49 E53:I53 E55:I55 M49 M51 M53 E51:I51 M57</xm:sqref>
        </x14:dataValidation>
        <x14:dataValidation type="list" allowBlank="1" showInputMessage="1" showErrorMessage="1">
          <x14:formula1>
            <xm:f>'RC'!$F$20:$F$29</xm:f>
          </x14:formula1>
          <xm:sqref>E62:I62 E64:I64 E66:I66 M70 M64 M62 M66 M68 E68:I68</xm:sqref>
        </x14:dataValidation>
        <x14:dataValidation type="list" allowBlank="1" showInputMessage="1" showErrorMessage="1">
          <x14:formula1>
            <xm:f>'RC'!$C$20:$C$29</xm:f>
          </x14:formula1>
          <xm:sqref>E23:I23 E25:I25 E27:I27 E29:I29 M23 M25 M27 M29 M31</xm:sqref>
        </x14:dataValidation>
        <x14:dataValidation type="list" allowBlank="1" showInputMessage="1" showErrorMessage="1">
          <x14:formula1>
            <xm:f>'RC'!$D$20:$D$29</xm:f>
          </x14:formula1>
          <xm:sqref>E36:I36 M36 E42:I42 E40:I40 E38:I38 M44 M42 M40 M38</xm:sqref>
        </x14:dataValidation>
        <x14:dataValidation type="list" allowBlank="1" showInputMessage="1" showErrorMessage="1">
          <x14:formula1>
            <xm:f>'RC'!$B$20:$B$28</xm:f>
          </x14:formula1>
          <xm:sqref>M18 M16 M14 M12</xm:sqref>
        </x14:dataValidation>
        <x14:dataValidation type="list" allowBlank="1" showInputMessage="1" showErrorMessage="1">
          <x14:formula1>
            <xm:f>'RC'!$G$20:$G$29</xm:f>
          </x14:formula1>
          <xm:sqref>M75 M77 M79 M81 M83 E81:I81 E79:I79 E77:I77 E75:I75</xm:sqref>
        </x14:dataValidation>
        <x14:dataValidation type="list" allowBlank="1" showInputMessage="1" showErrorMessage="1">
          <x14:formula1>
            <xm:f>'PROFESSORES (WORD)'!$E$2:$E$115</xm:f>
          </x14:formula1>
          <xm:sqref>E11:I11 E13:I13 E15:I15 E17:I17 M19 M17 M15 M13 M11 M9 E24:I24 E26:I26 E28:I28 E30:I30 M32 M30 M28 M26 M24 E78:I78 E76:I76 E43:I43 M37 E37:I37 E39:I39 E41:I41 E50:I50 E52:I52 E54:I54 E56:I56 M58 M56 M54 M52 M50 E63:I63 E65:I65 E67:I67 E69:I69 M71 M69 M67 M65 M63 M76 M78 M80 M82 M84 E82:I82 E80:I80 M45 M43 M41 M39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8"/>
  <sheetViews>
    <sheetView workbookViewId="0">
      <pane xSplit="5" ySplit="5" topLeftCell="F6" activePane="bottomRight" state="frozen"/>
      <selection pane="topRight" activeCell="E13" sqref="E13"/>
      <selection pane="bottomLeft" activeCell="E13" sqref="E13"/>
      <selection pane="bottomRight" activeCell="D22" sqref="D22"/>
    </sheetView>
  </sheetViews>
  <sheetFormatPr defaultRowHeight="15" x14ac:dyDescent="0.25"/>
  <cols>
    <col min="1" max="1" width="16.140625" style="8" bestFit="1" customWidth="1"/>
    <col min="2" max="2" width="15.28515625" bestFit="1" customWidth="1"/>
    <col min="3" max="3" width="13.5703125" customWidth="1"/>
    <col min="4" max="4" width="69" style="26" bestFit="1" customWidth="1"/>
    <col min="5" max="5" width="41.42578125" bestFit="1" customWidth="1"/>
    <col min="6" max="6" width="31.140625" style="7" bestFit="1" customWidth="1"/>
    <col min="7" max="7" width="16.28515625" style="7" customWidth="1"/>
    <col min="8" max="8" width="10.7109375" style="4" hidden="1" customWidth="1"/>
    <col min="9" max="9" width="15.140625" style="4" hidden="1" customWidth="1"/>
    <col min="10" max="10" width="10.5703125" style="4" hidden="1" customWidth="1"/>
    <col min="11" max="11" width="19.28515625" style="4" hidden="1" customWidth="1"/>
    <col min="12" max="13" width="14.7109375" style="4" hidden="1" customWidth="1"/>
    <col min="14" max="14" width="14.42578125" style="4" hidden="1" customWidth="1"/>
    <col min="15" max="15" width="11.140625" style="4" hidden="1" customWidth="1"/>
    <col min="16" max="16" width="13.140625" style="4" hidden="1" customWidth="1"/>
    <col min="17" max="17" width="12.7109375" style="4" hidden="1" customWidth="1"/>
    <col min="18" max="18" width="11" style="4" hidden="1" customWidth="1"/>
    <col min="19" max="19" width="13" style="4" hidden="1" customWidth="1"/>
  </cols>
  <sheetData>
    <row r="1" spans="1:19" x14ac:dyDescent="0.25">
      <c r="D1" s="5"/>
    </row>
    <row r="2" spans="1:19" x14ac:dyDescent="0.25">
      <c r="B2" s="5" t="s">
        <v>373</v>
      </c>
      <c r="C2" s="5" t="s">
        <v>374</v>
      </c>
      <c r="D2" s="5" t="s">
        <v>375</v>
      </c>
      <c r="E2" s="5" t="s">
        <v>376</v>
      </c>
    </row>
    <row r="3" spans="1:19" x14ac:dyDescent="0.25">
      <c r="B3" s="5" t="str">
        <f>IF(OR(C3=SEMANA!D15,PROFESSORES!C3=SEMANA!D14,PROFESSORES!C3=SEMANA!D13,PROFESSORES!C3=SEMANA!D12,PROFESSORES!C3=SEMANA!D11,PROFESSORES!C3=SEMANA!D10),"2","1")</f>
        <v>1</v>
      </c>
      <c r="C3" s="5" t="s">
        <v>377</v>
      </c>
      <c r="D3" s="5">
        <v>2024</v>
      </c>
      <c r="E3" s="5" t="str">
        <f>IF(OR(C3=SEMANA!D15,PROFESSORES!C3=SEMANA!D14,PROFESSORES!C3=SEMANA!D13,PROFESSORES!C3=SEMANA!D12,PROFESSORES!C3=SEMANA!D11),"AGO-DEZ","FEV-JUL")</f>
        <v>FEV-JUL</v>
      </c>
    </row>
    <row r="4" spans="1:19" x14ac:dyDescent="0.25">
      <c r="D4" s="5"/>
    </row>
    <row r="5" spans="1:19" s="31" customFormat="1" ht="30" x14ac:dyDescent="0.25">
      <c r="A5" s="48" t="s">
        <v>378</v>
      </c>
      <c r="B5" s="49" t="s">
        <v>379</v>
      </c>
      <c r="C5" s="49" t="s">
        <v>380</v>
      </c>
      <c r="D5" s="48" t="s">
        <v>381</v>
      </c>
      <c r="E5" s="48" t="s">
        <v>382</v>
      </c>
      <c r="F5" s="49" t="s">
        <v>383</v>
      </c>
      <c r="G5" s="49" t="s">
        <v>384</v>
      </c>
      <c r="H5" s="49" t="s">
        <v>2</v>
      </c>
      <c r="I5" s="49" t="s">
        <v>385</v>
      </c>
      <c r="J5" s="49" t="s">
        <v>386</v>
      </c>
      <c r="K5" s="49" t="s">
        <v>387</v>
      </c>
      <c r="L5" s="49" t="s">
        <v>388</v>
      </c>
      <c r="M5" s="49" t="s">
        <v>389</v>
      </c>
      <c r="N5" s="49" t="s">
        <v>390</v>
      </c>
      <c r="O5" s="49" t="s">
        <v>391</v>
      </c>
      <c r="P5" s="49" t="s">
        <v>392</v>
      </c>
      <c r="Q5" s="49" t="s">
        <v>393</v>
      </c>
      <c r="R5" s="49" t="s">
        <v>394</v>
      </c>
      <c r="S5" s="49" t="s">
        <v>395</v>
      </c>
    </row>
    <row r="6" spans="1:19" s="31" customFormat="1" ht="17.100000000000001" customHeight="1" x14ac:dyDescent="0.25">
      <c r="A6" s="60" t="s">
        <v>100</v>
      </c>
      <c r="B6" s="61" t="s">
        <v>100</v>
      </c>
      <c r="C6" s="62" t="s">
        <v>100</v>
      </c>
      <c r="D6" s="63" t="s">
        <v>100</v>
      </c>
      <c r="E6" s="64" t="s">
        <v>100</v>
      </c>
      <c r="F6" s="29" t="s">
        <v>396</v>
      </c>
      <c r="G6" s="29" t="s">
        <v>100</v>
      </c>
      <c r="H6" s="59" t="s">
        <v>100</v>
      </c>
      <c r="I6" s="59" t="s">
        <v>100</v>
      </c>
      <c r="J6" s="59" t="s">
        <v>100</v>
      </c>
      <c r="K6" s="59" t="s">
        <v>100</v>
      </c>
      <c r="L6" s="59" t="s">
        <v>100</v>
      </c>
      <c r="M6" s="59" t="s">
        <v>100</v>
      </c>
      <c r="N6" s="59" t="s">
        <v>100</v>
      </c>
      <c r="O6" s="59" t="s">
        <v>100</v>
      </c>
      <c r="P6" s="59" t="s">
        <v>100</v>
      </c>
      <c r="Q6" s="59" t="s">
        <v>100</v>
      </c>
      <c r="R6" s="59" t="s">
        <v>100</v>
      </c>
      <c r="S6" s="59" t="s">
        <v>100</v>
      </c>
    </row>
    <row r="7" spans="1:19" s="62" customFormat="1" ht="17.100000000000001" customHeight="1" x14ac:dyDescent="0.2">
      <c r="A7" s="62">
        <v>58524</v>
      </c>
      <c r="B7" s="61">
        <v>41746</v>
      </c>
      <c r="C7" s="62">
        <v>216</v>
      </c>
      <c r="D7" s="65" t="s">
        <v>397</v>
      </c>
      <c r="E7" s="30" t="s">
        <v>43</v>
      </c>
      <c r="F7" s="29" t="s">
        <v>396</v>
      </c>
      <c r="G7" s="29" t="s">
        <v>398</v>
      </c>
      <c r="H7" s="59">
        <v>22</v>
      </c>
      <c r="I7" s="59">
        <v>11</v>
      </c>
      <c r="J7" s="59" t="s">
        <v>100</v>
      </c>
      <c r="K7" s="59" t="s">
        <v>100</v>
      </c>
      <c r="L7" s="59" t="s">
        <v>100</v>
      </c>
      <c r="M7" s="59" t="s">
        <v>100</v>
      </c>
      <c r="N7" s="59">
        <f>IFERROR(MATCH($E7,Tabela3[Segunda],0),"")</f>
        <v>264</v>
      </c>
      <c r="O7" s="59">
        <f>IFERROR(MATCH($E7,Tabela3[Terça],0),"")</f>
        <v>130</v>
      </c>
      <c r="P7" s="59">
        <f>IFERROR(MATCH($E7,Tabela3[Quarta],0),"")</f>
        <v>53</v>
      </c>
      <c r="Q7" s="59">
        <f>IFERROR(MATCH($E7,Tabela3[Quinta],0),"")</f>
        <v>130</v>
      </c>
      <c r="R7" s="59" t="str">
        <f>IFERROR(MATCH($E7,Tabela3[Sexta],0),"")</f>
        <v/>
      </c>
      <c r="S7" s="59" t="str">
        <f>IFERROR(MATCH($E7,Tabela3[Sábado],0),"")</f>
        <v/>
      </c>
    </row>
    <row r="8" spans="1:19" s="62" customFormat="1" ht="17.100000000000001" customHeight="1" x14ac:dyDescent="0.2">
      <c r="A8" s="62">
        <v>39690</v>
      </c>
      <c r="B8" s="61">
        <v>40376</v>
      </c>
      <c r="C8" s="62">
        <v>216</v>
      </c>
      <c r="D8" s="65" t="s">
        <v>397</v>
      </c>
      <c r="E8" s="30" t="s">
        <v>313</v>
      </c>
      <c r="F8" s="29" t="s">
        <v>396</v>
      </c>
      <c r="G8" s="29" t="s">
        <v>398</v>
      </c>
      <c r="H8" s="59">
        <v>14</v>
      </c>
      <c r="I8" s="59">
        <v>2</v>
      </c>
      <c r="J8" s="59" t="s">
        <v>100</v>
      </c>
      <c r="K8" s="59" t="s">
        <v>100</v>
      </c>
      <c r="L8" s="59" t="s">
        <v>100</v>
      </c>
      <c r="M8" s="59" t="s">
        <v>100</v>
      </c>
      <c r="N8" s="59">
        <f>IFERROR(MATCH($E8,Tabela3[Segunda],0),"")</f>
        <v>181</v>
      </c>
      <c r="O8" s="59" t="str">
        <f>IFERROR(MATCH($E8,Tabela3[Terça],0),"")</f>
        <v/>
      </c>
      <c r="P8" s="59" t="str">
        <f>IFERROR(MATCH($E8,Tabela3[Quarta],0),"")</f>
        <v/>
      </c>
      <c r="Q8" s="59">
        <f>IFERROR(MATCH($E8,Tabela3[Quinta],0),"")</f>
        <v>51</v>
      </c>
      <c r="R8" s="59" t="str">
        <f>IFERROR(MATCH($E8,Tabela3[Sexta],0),"")</f>
        <v/>
      </c>
      <c r="S8" s="59" t="str">
        <f>IFERROR(MATCH($E8,Tabela3[Sábado],0),"")</f>
        <v/>
      </c>
    </row>
    <row r="9" spans="1:19" s="62" customFormat="1" ht="17.100000000000001" customHeight="1" x14ac:dyDescent="0.2">
      <c r="A9" s="62">
        <v>46592</v>
      </c>
      <c r="B9" s="61">
        <v>41003</v>
      </c>
      <c r="C9" s="62">
        <v>137</v>
      </c>
      <c r="D9" s="65" t="s">
        <v>399</v>
      </c>
      <c r="E9" s="30" t="s">
        <v>400</v>
      </c>
      <c r="F9" s="29" t="s">
        <v>396</v>
      </c>
      <c r="G9" s="29" t="s">
        <v>398</v>
      </c>
      <c r="H9" s="59" t="s">
        <v>100</v>
      </c>
      <c r="I9" s="59" t="s">
        <v>100</v>
      </c>
      <c r="J9" s="59" t="s">
        <v>100</v>
      </c>
      <c r="K9" s="59" t="s">
        <v>100</v>
      </c>
      <c r="L9" s="59" t="s">
        <v>100</v>
      </c>
      <c r="M9" s="59" t="s">
        <v>100</v>
      </c>
      <c r="N9" s="59" t="str">
        <f>IFERROR(MATCH($E9,Tabela3[Segunda],0),"")</f>
        <v/>
      </c>
      <c r="O9" s="59" t="str">
        <f>IFERROR(MATCH($E9,Tabela3[Terça],0),"")</f>
        <v/>
      </c>
      <c r="P9" s="59" t="str">
        <f>IFERROR(MATCH($E9,Tabela3[Quarta],0),"")</f>
        <v/>
      </c>
      <c r="Q9" s="59" t="str">
        <f>IFERROR(MATCH($E9,Tabela3[Quinta],0),"")</f>
        <v/>
      </c>
      <c r="R9" s="59" t="str">
        <f>IFERROR(MATCH($E9,Tabela3[Sexta],0),"")</f>
        <v/>
      </c>
      <c r="S9" s="59" t="str">
        <f>IFERROR(MATCH($E9,Tabela3[Sábado],0),"")</f>
        <v/>
      </c>
    </row>
    <row r="10" spans="1:19" s="62" customFormat="1" ht="17.100000000000001" customHeight="1" x14ac:dyDescent="0.2">
      <c r="A10" s="62" t="s">
        <v>401</v>
      </c>
      <c r="B10" s="61">
        <v>45019</v>
      </c>
      <c r="C10" s="62">
        <v>143</v>
      </c>
      <c r="D10" s="65" t="s">
        <v>402</v>
      </c>
      <c r="E10" s="30" t="s">
        <v>245</v>
      </c>
      <c r="F10" s="29" t="s">
        <v>396</v>
      </c>
      <c r="G10" s="29" t="s">
        <v>398</v>
      </c>
      <c r="H10" s="59">
        <v>4</v>
      </c>
      <c r="I10" s="59" t="s">
        <v>100</v>
      </c>
      <c r="J10" s="59" t="s">
        <v>100</v>
      </c>
      <c r="K10" s="59" t="s">
        <v>100</v>
      </c>
      <c r="L10" s="59" t="s">
        <v>100</v>
      </c>
      <c r="M10" s="59" t="s">
        <v>100</v>
      </c>
      <c r="N10" s="59">
        <f>IFERROR(MATCH($E10,Tabela3[Segunda],0),"")</f>
        <v>51</v>
      </c>
      <c r="O10" s="59" t="str">
        <f>IFERROR(MATCH($E10,Tabela3[Terça],0),"")</f>
        <v/>
      </c>
      <c r="P10" s="59"/>
      <c r="Q10" s="59"/>
      <c r="R10" s="59"/>
      <c r="S10" s="59"/>
    </row>
    <row r="11" spans="1:19" s="62" customFormat="1" ht="17.100000000000001" customHeight="1" x14ac:dyDescent="0.2">
      <c r="A11" s="62">
        <v>49315</v>
      </c>
      <c r="B11" s="61">
        <v>41045</v>
      </c>
      <c r="C11" s="62">
        <v>178</v>
      </c>
      <c r="D11" s="65" t="s">
        <v>403</v>
      </c>
      <c r="E11" s="30" t="s">
        <v>155</v>
      </c>
      <c r="F11" s="29" t="s">
        <v>396</v>
      </c>
      <c r="G11" s="29" t="s">
        <v>398</v>
      </c>
      <c r="H11" s="59" t="s">
        <v>100</v>
      </c>
      <c r="I11" s="59" t="s">
        <v>100</v>
      </c>
      <c r="J11" s="59" t="s">
        <v>100</v>
      </c>
      <c r="K11" s="59" t="s">
        <v>100</v>
      </c>
      <c r="L11" s="59" t="s">
        <v>100</v>
      </c>
      <c r="M11" s="59" t="s">
        <v>100</v>
      </c>
      <c r="N11" s="59" t="str">
        <f>IFERROR(MATCH($E11,Tabela3[Segunda],0),"")</f>
        <v/>
      </c>
      <c r="O11" s="59" t="str">
        <f>IFERROR(MATCH($E11,Tabela3[Terça],0),"")</f>
        <v/>
      </c>
      <c r="P11" s="59" t="str">
        <f>IFERROR(MATCH($E11,Tabela3[Quarta],0),"")</f>
        <v/>
      </c>
      <c r="Q11" s="59" t="str">
        <f>IFERROR(MATCH($E11,Tabela3[Quinta],0),"")</f>
        <v/>
      </c>
      <c r="R11" s="59" t="str">
        <f>IFERROR(MATCH($E11,Tabela3[Sexta],0),"")</f>
        <v/>
      </c>
      <c r="S11" s="59" t="str">
        <f>IFERROR(MATCH($E11,Tabela3[Sábado],0),"")</f>
        <v/>
      </c>
    </row>
    <row r="12" spans="1:19" s="62" customFormat="1" ht="17.100000000000001" customHeight="1" x14ac:dyDescent="0.2">
      <c r="A12" s="62">
        <v>57306</v>
      </c>
      <c r="B12" s="61">
        <v>41372</v>
      </c>
      <c r="C12" s="62">
        <v>137</v>
      </c>
      <c r="D12" s="65" t="s">
        <v>399</v>
      </c>
      <c r="E12" s="30" t="s">
        <v>404</v>
      </c>
      <c r="F12" s="29" t="s">
        <v>396</v>
      </c>
      <c r="G12" s="29" t="s">
        <v>398</v>
      </c>
      <c r="H12" s="59" t="s">
        <v>100</v>
      </c>
      <c r="I12" s="59" t="s">
        <v>100</v>
      </c>
      <c r="J12" s="59" t="s">
        <v>100</v>
      </c>
      <c r="K12" s="59" t="s">
        <v>100</v>
      </c>
      <c r="L12" s="59" t="s">
        <v>100</v>
      </c>
      <c r="M12" s="59" t="s">
        <v>100</v>
      </c>
      <c r="N12" s="59" t="str">
        <f>IFERROR(MATCH($E12,Tabela3[Segunda],0),"")</f>
        <v/>
      </c>
      <c r="O12" s="59" t="str">
        <f>IFERROR(MATCH($E12,Tabela3[Terça],0),"")</f>
        <v/>
      </c>
      <c r="P12" s="59" t="str">
        <f>IFERROR(MATCH($E12,Tabela3[Quarta],0),"")</f>
        <v/>
      </c>
      <c r="Q12" s="59" t="str">
        <f>IFERROR(MATCH($E12,Tabela3[Quinta],0),"")</f>
        <v/>
      </c>
      <c r="R12" s="59" t="str">
        <f>IFERROR(MATCH($E12,Tabela3[Sexta],0),"")</f>
        <v/>
      </c>
      <c r="S12" s="59" t="str">
        <f>IFERROR(MATCH($E12,Tabela3[Sábado],0),"")</f>
        <v/>
      </c>
    </row>
    <row r="13" spans="1:19" s="62" customFormat="1" ht="17.100000000000001" customHeight="1" x14ac:dyDescent="0.2">
      <c r="A13" s="62">
        <v>48217</v>
      </c>
      <c r="B13" s="61">
        <v>40970</v>
      </c>
      <c r="C13" s="62">
        <v>216</v>
      </c>
      <c r="D13" s="65" t="s">
        <v>397</v>
      </c>
      <c r="E13" s="30" t="s">
        <v>405</v>
      </c>
      <c r="F13" s="29" t="s">
        <v>396</v>
      </c>
      <c r="G13" s="29" t="s">
        <v>398</v>
      </c>
      <c r="H13" s="59" t="s">
        <v>100</v>
      </c>
      <c r="I13" s="59">
        <v>40</v>
      </c>
      <c r="J13" s="59" t="s">
        <v>100</v>
      </c>
      <c r="K13" s="59" t="s">
        <v>100</v>
      </c>
      <c r="L13" s="59" t="s">
        <v>100</v>
      </c>
      <c r="M13" s="59" t="s">
        <v>100</v>
      </c>
      <c r="N13" s="59" t="str">
        <f>IFERROR(MATCH($E13,Tabela3[Segunda],0),"")</f>
        <v/>
      </c>
      <c r="O13" s="59" t="str">
        <f>IFERROR(MATCH($E13,Tabela3[Terça],0),"")</f>
        <v/>
      </c>
      <c r="P13" s="59" t="str">
        <f>IFERROR(MATCH($E13,Tabela3[Quarta],0),"")</f>
        <v/>
      </c>
      <c r="Q13" s="59" t="str">
        <f>IFERROR(MATCH($E13,Tabela3[Quinta],0),"")</f>
        <v/>
      </c>
      <c r="R13" s="59" t="str">
        <f>IFERROR(MATCH($E13,Tabela3[Sexta],0),"")</f>
        <v/>
      </c>
      <c r="S13" s="59" t="str">
        <f>IFERROR(MATCH($E13,Tabela3[Sábado],0),"")</f>
        <v/>
      </c>
    </row>
    <row r="14" spans="1:19" s="62" customFormat="1" ht="17.100000000000001" customHeight="1" x14ac:dyDescent="0.2">
      <c r="A14" s="62">
        <v>24000</v>
      </c>
      <c r="B14" s="61">
        <v>39510</v>
      </c>
      <c r="C14" s="62">
        <v>216</v>
      </c>
      <c r="D14" s="65" t="s">
        <v>397</v>
      </c>
      <c r="E14" s="30" t="s">
        <v>35</v>
      </c>
      <c r="F14" s="29" t="s">
        <v>396</v>
      </c>
      <c r="G14" s="29" t="s">
        <v>398</v>
      </c>
      <c r="H14" s="59">
        <v>28</v>
      </c>
      <c r="I14" s="59">
        <v>2</v>
      </c>
      <c r="J14" s="59" t="s">
        <v>100</v>
      </c>
      <c r="K14" s="59" t="s">
        <v>100</v>
      </c>
      <c r="L14" s="59" t="s">
        <v>100</v>
      </c>
      <c r="M14" s="59" t="s">
        <v>100</v>
      </c>
      <c r="N14" s="59" t="str">
        <f>IFERROR(MATCH($E14,Tabela3[Segunda],0),"")</f>
        <v/>
      </c>
      <c r="O14" s="59" t="str">
        <f>IFERROR(MATCH($E14,Tabela3[Terça],0),"")</f>
        <v/>
      </c>
      <c r="P14" s="59" t="str">
        <f>IFERROR(MATCH($E14,Tabela3[Quarta],0),"")</f>
        <v/>
      </c>
      <c r="Q14" s="59" t="str">
        <f>IFERROR(MATCH($E14,Tabela3[Quinta],0),"")</f>
        <v/>
      </c>
      <c r="R14" s="59" t="str">
        <f>IFERROR(MATCH($E14,Tabela3[Sexta],0),"")</f>
        <v/>
      </c>
      <c r="S14" s="59" t="str">
        <f>IFERROR(MATCH($E14,Tabela3[Sábado],0),"")</f>
        <v/>
      </c>
    </row>
    <row r="15" spans="1:19" s="30" customFormat="1" ht="17.100000000000001" customHeight="1" x14ac:dyDescent="0.2">
      <c r="A15" s="62">
        <v>51707</v>
      </c>
      <c r="B15" s="61">
        <v>41180</v>
      </c>
      <c r="C15" s="62">
        <v>216</v>
      </c>
      <c r="D15" s="65" t="s">
        <v>397</v>
      </c>
      <c r="E15" s="30" t="s">
        <v>68</v>
      </c>
      <c r="F15" s="29" t="s">
        <v>396</v>
      </c>
      <c r="G15" s="29" t="s">
        <v>398</v>
      </c>
      <c r="H15" s="59">
        <v>24</v>
      </c>
      <c r="I15" s="59">
        <v>1</v>
      </c>
      <c r="J15" s="59">
        <v>24</v>
      </c>
      <c r="K15" s="59" t="s">
        <v>100</v>
      </c>
      <c r="L15" s="59" t="s">
        <v>100</v>
      </c>
      <c r="M15" s="59" t="s">
        <v>100</v>
      </c>
      <c r="N15" s="59" t="str">
        <f>IFERROR(MATCH($E15,Tabela3[Segunda],0),"")</f>
        <v/>
      </c>
      <c r="O15" s="59" t="str">
        <f>IFERROR(MATCH($E15,Tabela3[Terça],0),"")</f>
        <v/>
      </c>
      <c r="P15" s="59" t="str">
        <f>IFERROR(MATCH($E15,Tabela3[Quarta],0),"")</f>
        <v/>
      </c>
      <c r="Q15" s="59" t="str">
        <f>IFERROR(MATCH($E15,Tabela3[Quinta],0),"")</f>
        <v/>
      </c>
      <c r="R15" s="59" t="str">
        <f>IFERROR(MATCH($E15,Tabela3[Sexta],0),"")</f>
        <v/>
      </c>
      <c r="S15" s="59" t="str">
        <f>IFERROR(MATCH($E15,Tabela3[Sábado],0),"")</f>
        <v/>
      </c>
    </row>
    <row r="16" spans="1:19" s="30" customFormat="1" ht="17.100000000000001" customHeight="1" x14ac:dyDescent="0.2">
      <c r="A16" s="62">
        <v>75212</v>
      </c>
      <c r="B16" s="61">
        <v>44799</v>
      </c>
      <c r="C16" s="62">
        <v>167</v>
      </c>
      <c r="D16" s="65" t="s">
        <v>406</v>
      </c>
      <c r="E16" s="30" t="s">
        <v>286</v>
      </c>
      <c r="F16" s="29" t="s">
        <v>396</v>
      </c>
      <c r="G16" s="29" t="s">
        <v>398</v>
      </c>
      <c r="H16" s="59">
        <v>4</v>
      </c>
      <c r="I16" s="59"/>
      <c r="J16" s="59"/>
      <c r="K16" s="59"/>
      <c r="L16" s="59"/>
      <c r="M16" s="59"/>
      <c r="N16" s="59">
        <f>IFERROR(MATCH($E16,Tabela3[Segunda],0),"")</f>
        <v>78</v>
      </c>
      <c r="O16" s="59" t="str">
        <f>IFERROR(MATCH($E16,Tabela3[Terça],0),"")</f>
        <v/>
      </c>
      <c r="P16" s="59"/>
      <c r="Q16" s="59"/>
      <c r="R16" s="59"/>
      <c r="S16" s="59"/>
    </row>
    <row r="17" spans="1:19" s="30" customFormat="1" ht="17.100000000000001" customHeight="1" x14ac:dyDescent="0.2">
      <c r="A17" s="62">
        <v>78214</v>
      </c>
      <c r="B17" s="61">
        <v>45148</v>
      </c>
      <c r="C17" s="62">
        <v>216</v>
      </c>
      <c r="D17" s="65" t="s">
        <v>397</v>
      </c>
      <c r="E17" s="30" t="s">
        <v>347</v>
      </c>
      <c r="F17" s="29" t="s">
        <v>396</v>
      </c>
      <c r="G17" s="29" t="s">
        <v>407</v>
      </c>
      <c r="H17" s="59">
        <v>8</v>
      </c>
      <c r="I17" s="59" t="s">
        <v>100</v>
      </c>
      <c r="J17" s="59">
        <v>10</v>
      </c>
      <c r="K17" s="59" t="s">
        <v>100</v>
      </c>
      <c r="L17" s="59" t="s">
        <v>100</v>
      </c>
      <c r="M17" s="59" t="s">
        <v>100</v>
      </c>
      <c r="N17" s="59" t="str">
        <f>IFERROR(MATCH($E17,Tabela3[Segunda],0),"")</f>
        <v/>
      </c>
      <c r="O17" s="59" t="str">
        <f>IFERROR(MATCH($E17,Tabela3[Terça],0),"")</f>
        <v/>
      </c>
      <c r="P17" s="59"/>
      <c r="Q17" s="59"/>
      <c r="R17" s="59"/>
      <c r="S17" s="59"/>
    </row>
    <row r="18" spans="1:19" s="30" customFormat="1" ht="17.100000000000001" customHeight="1" x14ac:dyDescent="0.2">
      <c r="A18" s="62">
        <v>76917</v>
      </c>
      <c r="B18" s="61">
        <v>45059</v>
      </c>
      <c r="C18" s="62">
        <v>126</v>
      </c>
      <c r="D18" s="65" t="s">
        <v>408</v>
      </c>
      <c r="E18" s="30" t="s">
        <v>93</v>
      </c>
      <c r="F18" s="29" t="s">
        <v>396</v>
      </c>
      <c r="G18" s="29" t="s">
        <v>398</v>
      </c>
      <c r="H18" s="59" t="s">
        <v>100</v>
      </c>
      <c r="I18" s="59" t="s">
        <v>100</v>
      </c>
      <c r="J18" s="59" t="s">
        <v>100</v>
      </c>
      <c r="K18" s="59" t="s">
        <v>100</v>
      </c>
      <c r="L18" s="59" t="s">
        <v>100</v>
      </c>
      <c r="M18" s="59" t="s">
        <v>100</v>
      </c>
      <c r="N18" s="59" t="str">
        <f>IFERROR(MATCH($E18,Tabela3[Segunda],0),"")</f>
        <v/>
      </c>
      <c r="O18" s="59" t="str">
        <f>IFERROR(MATCH($E18,Tabela3[Terça],0),"")</f>
        <v/>
      </c>
      <c r="P18" s="59"/>
      <c r="Q18" s="59"/>
      <c r="R18" s="59"/>
      <c r="S18" s="59"/>
    </row>
    <row r="19" spans="1:19" s="30" customFormat="1" ht="17.100000000000001" customHeight="1" x14ac:dyDescent="0.2">
      <c r="A19" s="62">
        <v>75594</v>
      </c>
      <c r="B19" s="61">
        <v>44883</v>
      </c>
      <c r="C19" s="62">
        <v>216</v>
      </c>
      <c r="D19" s="65" t="s">
        <v>397</v>
      </c>
      <c r="E19" s="30" t="s">
        <v>409</v>
      </c>
      <c r="F19" s="29" t="s">
        <v>396</v>
      </c>
      <c r="G19" s="29" t="s">
        <v>407</v>
      </c>
      <c r="H19" s="59">
        <v>4</v>
      </c>
      <c r="I19" s="59" t="s">
        <v>100</v>
      </c>
      <c r="J19" s="59" t="s">
        <v>100</v>
      </c>
      <c r="K19" s="59" t="s">
        <v>100</v>
      </c>
      <c r="L19" s="59" t="s">
        <v>100</v>
      </c>
      <c r="M19" s="59" t="s">
        <v>100</v>
      </c>
      <c r="N19" s="59" t="str">
        <f>IFERROR(MATCH($E19,Tabela3[Segunda],0),"")</f>
        <v/>
      </c>
      <c r="O19" s="59" t="str">
        <f>IFERROR(MATCH($E19,Tabela3[Terça],0),"")</f>
        <v/>
      </c>
      <c r="P19" s="59" t="str">
        <f>IFERROR(MATCH($E19,Tabela3[Quarta],0),"")</f>
        <v/>
      </c>
      <c r="Q19" s="59" t="str">
        <f>IFERROR(MATCH($E19,Tabela3[Quinta],0),"")</f>
        <v/>
      </c>
      <c r="R19" s="59" t="str">
        <f>IFERROR(MATCH($E19,Tabela3[Sexta],0),"")</f>
        <v/>
      </c>
      <c r="S19" s="59" t="str">
        <f>IFERROR(MATCH($E19,Tabela3[Sábado],0),"")</f>
        <v/>
      </c>
    </row>
    <row r="20" spans="1:19" s="30" customFormat="1" ht="17.100000000000001" customHeight="1" x14ac:dyDescent="0.2">
      <c r="A20" s="62">
        <v>42962</v>
      </c>
      <c r="B20" s="61">
        <v>40815</v>
      </c>
      <c r="C20" s="62">
        <v>216</v>
      </c>
      <c r="D20" s="65" t="s">
        <v>397</v>
      </c>
      <c r="E20" s="30" t="s">
        <v>109</v>
      </c>
      <c r="F20" s="29" t="s">
        <v>396</v>
      </c>
      <c r="G20" s="29" t="s">
        <v>398</v>
      </c>
      <c r="H20" s="59">
        <v>28</v>
      </c>
      <c r="I20" s="59" t="s">
        <v>100</v>
      </c>
      <c r="J20" s="59">
        <v>2</v>
      </c>
      <c r="K20" s="59" t="s">
        <v>100</v>
      </c>
      <c r="L20" s="59" t="s">
        <v>100</v>
      </c>
      <c r="M20" s="59" t="s">
        <v>100</v>
      </c>
      <c r="N20" s="59" t="str">
        <f>IFERROR(MATCH($E20,Tabela3[Segunda],0),"")</f>
        <v/>
      </c>
      <c r="O20" s="59" t="str">
        <f>IFERROR(MATCH($E20,Tabela3[Terça],0),"")</f>
        <v/>
      </c>
      <c r="P20" s="59" t="str">
        <f>IFERROR(MATCH($E20,Tabela3[Quarta],0),"")</f>
        <v/>
      </c>
      <c r="Q20" s="59" t="str">
        <f>IFERROR(MATCH($E20,Tabela3[Quinta],0),"")</f>
        <v/>
      </c>
      <c r="R20" s="59" t="str">
        <f>IFERROR(MATCH($E20,Tabela3[Sexta],0),"")</f>
        <v/>
      </c>
      <c r="S20" s="59" t="str">
        <f>IFERROR(MATCH($E20,Tabela3[Sábado],0),"")</f>
        <v/>
      </c>
    </row>
    <row r="21" spans="1:19" s="30" customFormat="1" ht="17.100000000000001" customHeight="1" x14ac:dyDescent="0.2">
      <c r="A21" s="62">
        <v>58526</v>
      </c>
      <c r="B21" s="61">
        <v>41743</v>
      </c>
      <c r="C21" s="62">
        <v>216</v>
      </c>
      <c r="D21" s="65" t="s">
        <v>397</v>
      </c>
      <c r="E21" s="30" t="s">
        <v>219</v>
      </c>
      <c r="F21" s="29" t="s">
        <v>396</v>
      </c>
      <c r="G21" s="29" t="s">
        <v>398</v>
      </c>
      <c r="H21" s="59">
        <v>18</v>
      </c>
      <c r="I21" s="59">
        <v>1</v>
      </c>
      <c r="J21" s="59">
        <v>16</v>
      </c>
      <c r="K21" s="59" t="s">
        <v>100</v>
      </c>
      <c r="L21" s="59" t="s">
        <v>100</v>
      </c>
      <c r="M21" s="59" t="s">
        <v>100</v>
      </c>
      <c r="N21" s="59" t="str">
        <f>IFERROR(MATCH($E21,Tabela3[Segunda],0),"")</f>
        <v/>
      </c>
      <c r="O21" s="59" t="str">
        <f>IFERROR(MATCH($E21,Tabela3[Terça],0),"")</f>
        <v/>
      </c>
      <c r="P21" s="59" t="str">
        <f>IFERROR(MATCH($E21,Tabela3[Quarta],0),"")</f>
        <v/>
      </c>
      <c r="Q21" s="59" t="str">
        <f>IFERROR(MATCH($E21,Tabela3[Quinta],0),"")</f>
        <v/>
      </c>
      <c r="R21" s="59" t="str">
        <f>IFERROR(MATCH($E21,Tabela3[Sexta],0),"")</f>
        <v/>
      </c>
      <c r="S21" s="59" t="str">
        <f>IFERROR(MATCH($E21,Tabela3[Sábado],0),"")</f>
        <v/>
      </c>
    </row>
    <row r="22" spans="1:19" s="30" customFormat="1" ht="17.100000000000001" customHeight="1" x14ac:dyDescent="0.2">
      <c r="A22" s="62">
        <v>62825</v>
      </c>
      <c r="B22" s="61">
        <v>42772</v>
      </c>
      <c r="C22" s="62">
        <v>216</v>
      </c>
      <c r="D22" s="65" t="s">
        <v>397</v>
      </c>
      <c r="E22" s="30" t="s">
        <v>207</v>
      </c>
      <c r="F22" s="29" t="s">
        <v>396</v>
      </c>
      <c r="G22" s="29" t="s">
        <v>398</v>
      </c>
      <c r="H22" s="59">
        <v>26</v>
      </c>
      <c r="I22" s="59">
        <v>5</v>
      </c>
      <c r="J22" s="59" t="s">
        <v>100</v>
      </c>
      <c r="K22" s="59" t="s">
        <v>100</v>
      </c>
      <c r="L22" s="59" t="s">
        <v>100</v>
      </c>
      <c r="M22" s="59" t="s">
        <v>100</v>
      </c>
      <c r="N22" s="59" t="str">
        <f>IFERROR(MATCH($E22,Tabela3[Segunda],0),"")</f>
        <v/>
      </c>
      <c r="O22" s="59" t="str">
        <f>IFERROR(MATCH($E22,Tabela3[Terça],0),"")</f>
        <v/>
      </c>
      <c r="P22" s="59">
        <f>IFERROR(MATCH($E22,Tabela3[Quarta],0),"")</f>
        <v>51</v>
      </c>
      <c r="Q22" s="59" t="str">
        <f>IFERROR(MATCH($E22,Tabela3[Quinta],0),"")</f>
        <v/>
      </c>
      <c r="R22" s="59">
        <f>IFERROR(MATCH($E22,Tabela3[Sexta],0),"")</f>
        <v>53</v>
      </c>
      <c r="S22" s="59" t="str">
        <f>IFERROR(MATCH($E22,Tabela3[Sábado],0),"")</f>
        <v/>
      </c>
    </row>
    <row r="23" spans="1:19" s="30" customFormat="1" ht="17.100000000000001" customHeight="1" x14ac:dyDescent="0.2">
      <c r="A23" s="62">
        <v>58528</v>
      </c>
      <c r="B23" s="61">
        <v>41778</v>
      </c>
      <c r="C23" s="62">
        <v>216</v>
      </c>
      <c r="D23" s="65" t="s">
        <v>397</v>
      </c>
      <c r="E23" s="30" t="s">
        <v>239</v>
      </c>
      <c r="F23" s="29" t="s">
        <v>396</v>
      </c>
      <c r="G23" s="29" t="s">
        <v>398</v>
      </c>
      <c r="H23" s="59">
        <v>22</v>
      </c>
      <c r="I23" s="59" t="s">
        <v>100</v>
      </c>
      <c r="J23" s="59" t="s">
        <v>100</v>
      </c>
      <c r="K23" s="59" t="s">
        <v>100</v>
      </c>
      <c r="L23" s="59" t="s">
        <v>100</v>
      </c>
      <c r="M23" s="59" t="s">
        <v>100</v>
      </c>
      <c r="N23" s="59" t="str">
        <f>IFERROR(MATCH($E23,Tabela3[Segunda],0),"")</f>
        <v/>
      </c>
      <c r="O23" s="59" t="str">
        <f>IFERROR(MATCH($E23,Tabela3[Terça],0),"")</f>
        <v/>
      </c>
      <c r="P23" s="59" t="str">
        <f>IFERROR(MATCH($E23,Tabela3[Quarta],0),"")</f>
        <v/>
      </c>
      <c r="Q23" s="59" t="str">
        <f>IFERROR(MATCH($E23,Tabela3[Quinta],0),"")</f>
        <v/>
      </c>
      <c r="R23" s="59" t="str">
        <f>IFERROR(MATCH($E23,Tabela3[Sexta],0),"")</f>
        <v/>
      </c>
      <c r="S23" s="59" t="str">
        <f>IFERROR(MATCH($E23,Tabela3[Sábado],0),"")</f>
        <v/>
      </c>
    </row>
    <row r="24" spans="1:19" s="30" customFormat="1" ht="17.100000000000001" customHeight="1" x14ac:dyDescent="0.2">
      <c r="A24" s="62">
        <v>42951</v>
      </c>
      <c r="B24" s="61">
        <v>40625</v>
      </c>
      <c r="C24" s="62">
        <v>216</v>
      </c>
      <c r="D24" s="65" t="s">
        <v>397</v>
      </c>
      <c r="E24" s="30" t="s">
        <v>131</v>
      </c>
      <c r="F24" s="29" t="s">
        <v>396</v>
      </c>
      <c r="G24" s="29" t="s">
        <v>398</v>
      </c>
      <c r="H24" s="59">
        <v>26</v>
      </c>
      <c r="I24" s="59">
        <v>5</v>
      </c>
      <c r="J24" s="59" t="s">
        <v>100</v>
      </c>
      <c r="K24" s="59" t="s">
        <v>100</v>
      </c>
      <c r="L24" s="59" t="s">
        <v>100</v>
      </c>
      <c r="M24" s="59" t="s">
        <v>100</v>
      </c>
      <c r="N24" s="59" t="str">
        <f>IFERROR(MATCH($E24,Tabela3[Segunda],0),"")</f>
        <v/>
      </c>
      <c r="O24" s="59" t="str">
        <f>IFERROR(MATCH($E24,Tabela3[Terça],0),"")</f>
        <v/>
      </c>
      <c r="P24" s="59" t="str">
        <f>IFERROR(MATCH($E24,Tabela3[Quarta],0),"")</f>
        <v/>
      </c>
      <c r="Q24" s="59" t="str">
        <f>IFERROR(MATCH($E24,Tabela3[Quinta],0),"")</f>
        <v/>
      </c>
      <c r="R24" s="59" t="str">
        <f>IFERROR(MATCH($E24,Tabela3[Sexta],0),"")</f>
        <v/>
      </c>
      <c r="S24" s="59" t="str">
        <f>IFERROR(MATCH($E24,Tabela3[Sábado],0),"")</f>
        <v/>
      </c>
    </row>
    <row r="25" spans="1:19" s="30" customFormat="1" ht="17.100000000000001" customHeight="1" x14ac:dyDescent="0.2">
      <c r="A25" s="62">
        <v>73984</v>
      </c>
      <c r="B25" s="61">
        <v>44714</v>
      </c>
      <c r="C25" s="62">
        <v>209</v>
      </c>
      <c r="D25" s="65" t="s">
        <v>410</v>
      </c>
      <c r="E25" s="30" t="s">
        <v>411</v>
      </c>
      <c r="F25" s="29" t="s">
        <v>396</v>
      </c>
      <c r="G25" s="29" t="s">
        <v>407</v>
      </c>
      <c r="H25" s="59" t="s">
        <v>100</v>
      </c>
      <c r="I25" s="59" t="s">
        <v>100</v>
      </c>
      <c r="J25" s="59" t="s">
        <v>100</v>
      </c>
      <c r="K25" s="59" t="s">
        <v>100</v>
      </c>
      <c r="L25" s="59" t="s">
        <v>100</v>
      </c>
      <c r="M25" s="59" t="s">
        <v>100</v>
      </c>
      <c r="N25" s="59" t="str">
        <f>IFERROR(MATCH($E25,Tabela3[Segunda],0),"")</f>
        <v/>
      </c>
      <c r="O25" s="59" t="str">
        <f>IFERROR(MATCH($E25,Tabela3[Terça],0),"")</f>
        <v/>
      </c>
      <c r="P25" s="59" t="str">
        <f>IFERROR(MATCH($E25,Tabela3[Quarta],0),"")</f>
        <v/>
      </c>
      <c r="Q25" s="59" t="str">
        <f>IFERROR(MATCH($E25,Tabela3[Quinta],0),"")</f>
        <v/>
      </c>
      <c r="R25" s="59" t="str">
        <f>IFERROR(MATCH($E25,Tabela3[Sexta],0),"")</f>
        <v/>
      </c>
      <c r="S25" s="59" t="str">
        <f>IFERROR(MATCH($E25,Tabela3[Sábado],0),"")</f>
        <v/>
      </c>
    </row>
    <row r="26" spans="1:19" s="30" customFormat="1" ht="17.100000000000001" customHeight="1" x14ac:dyDescent="0.2">
      <c r="A26" s="62">
        <v>73343</v>
      </c>
      <c r="B26" s="61">
        <v>44669</v>
      </c>
      <c r="C26" s="62">
        <v>217</v>
      </c>
      <c r="D26" s="65" t="s">
        <v>412</v>
      </c>
      <c r="E26" s="30" t="s">
        <v>413</v>
      </c>
      <c r="F26" s="29" t="s">
        <v>396</v>
      </c>
      <c r="G26" s="29" t="s">
        <v>407</v>
      </c>
      <c r="H26" s="59" t="s">
        <v>100</v>
      </c>
      <c r="I26" s="59" t="s">
        <v>100</v>
      </c>
      <c r="J26" s="59" t="s">
        <v>100</v>
      </c>
      <c r="K26" s="59" t="s">
        <v>100</v>
      </c>
      <c r="L26" s="59" t="s">
        <v>100</v>
      </c>
      <c r="M26" s="59" t="s">
        <v>100</v>
      </c>
      <c r="N26" s="59" t="str">
        <f>IFERROR(MATCH($E26,Tabela3[Segunda],0),"")</f>
        <v/>
      </c>
      <c r="O26" s="59" t="str">
        <f>IFERROR(MATCH($E26,Tabela3[Terça],0),"")</f>
        <v/>
      </c>
      <c r="P26" s="59" t="str">
        <f>IFERROR(MATCH($E26,Tabela3[Quarta],0),"")</f>
        <v/>
      </c>
      <c r="Q26" s="59" t="str">
        <f>IFERROR(MATCH($E26,Tabela3[Quinta],0),"")</f>
        <v/>
      </c>
      <c r="R26" s="59" t="str">
        <f>IFERROR(MATCH($E26,Tabela3[Sexta],0),"")</f>
        <v/>
      </c>
      <c r="S26" s="59" t="str">
        <f>IFERROR(MATCH($E26,Tabela3[Sábado],0),"")</f>
        <v/>
      </c>
    </row>
    <row r="27" spans="1:19" s="30" customFormat="1" ht="17.100000000000001" customHeight="1" x14ac:dyDescent="0.2">
      <c r="A27" s="62">
        <v>75281</v>
      </c>
      <c r="B27" s="61">
        <v>44805</v>
      </c>
      <c r="C27" s="62">
        <v>209</v>
      </c>
      <c r="D27" s="65" t="s">
        <v>410</v>
      </c>
      <c r="E27" s="30" t="s">
        <v>307</v>
      </c>
      <c r="F27" s="29" t="s">
        <v>396</v>
      </c>
      <c r="G27" s="29" t="s">
        <v>407</v>
      </c>
      <c r="H27" s="59" t="s">
        <v>100</v>
      </c>
      <c r="I27" s="59" t="s">
        <v>100</v>
      </c>
      <c r="J27" s="59" t="s">
        <v>100</v>
      </c>
      <c r="K27" s="59" t="s">
        <v>100</v>
      </c>
      <c r="L27" s="59" t="s">
        <v>100</v>
      </c>
      <c r="M27" s="59" t="s">
        <v>100</v>
      </c>
      <c r="N27" s="59">
        <f>IFERROR(MATCH($E27,Tabela3[Segunda],0),"")</f>
        <v>219</v>
      </c>
      <c r="O27" s="59" t="str">
        <f>IFERROR(MATCH($E27,Tabela3[Terça],0),"")</f>
        <v/>
      </c>
      <c r="P27" s="59" t="str">
        <f>IFERROR(MATCH($E27,Tabela3[Quarta],0),"")</f>
        <v/>
      </c>
      <c r="Q27" s="59" t="str">
        <f>IFERROR(MATCH($E27,Tabela3[Quinta],0),"")</f>
        <v/>
      </c>
      <c r="R27" s="59" t="str">
        <f>IFERROR(MATCH($E27,Tabela3[Sexta],0),"")</f>
        <v/>
      </c>
      <c r="S27" s="59" t="str">
        <f>IFERROR(MATCH($E27,Tabela3[Sábado],0),"")</f>
        <v/>
      </c>
    </row>
    <row r="28" spans="1:19" s="30" customFormat="1" ht="17.100000000000001" customHeight="1" x14ac:dyDescent="0.2">
      <c r="A28" s="62">
        <v>42952</v>
      </c>
      <c r="B28" s="61">
        <v>40668</v>
      </c>
      <c r="C28" s="62">
        <v>216</v>
      </c>
      <c r="D28" s="65" t="s">
        <v>397</v>
      </c>
      <c r="E28" s="30" t="s">
        <v>189</v>
      </c>
      <c r="F28" s="29" t="s">
        <v>396</v>
      </c>
      <c r="G28" s="29" t="s">
        <v>398</v>
      </c>
      <c r="H28" s="59">
        <v>8</v>
      </c>
      <c r="I28" s="59">
        <v>32</v>
      </c>
      <c r="J28" s="59" t="s">
        <v>100</v>
      </c>
      <c r="K28" s="59" t="s">
        <v>100</v>
      </c>
      <c r="L28" s="59" t="s">
        <v>100</v>
      </c>
      <c r="M28" s="59" t="s">
        <v>100</v>
      </c>
      <c r="N28" s="59" t="str">
        <f>IFERROR(MATCH($E28,Tabela3[Segunda],0),"")</f>
        <v/>
      </c>
      <c r="O28" s="59" t="str">
        <f>IFERROR(MATCH($E28,Tabela3[Terça],0),"")</f>
        <v/>
      </c>
      <c r="P28" s="59" t="str">
        <f>IFERROR(MATCH($E28,Tabela3[Quarta],0),"")</f>
        <v/>
      </c>
      <c r="Q28" s="59" t="str">
        <f>IFERROR(MATCH($E28,Tabela3[Quinta],0),"")</f>
        <v/>
      </c>
      <c r="R28" s="59" t="str">
        <f>IFERROR(MATCH($E28,Tabela3[Sexta],0),"")</f>
        <v/>
      </c>
      <c r="S28" s="59" t="str">
        <f>IFERROR(MATCH($E28,Tabela3[Sábado],0),"")</f>
        <v/>
      </c>
    </row>
    <row r="29" spans="1:19" s="30" customFormat="1" ht="17.100000000000001" customHeight="1" x14ac:dyDescent="0.2">
      <c r="A29" s="62">
        <v>49312</v>
      </c>
      <c r="B29" s="61">
        <v>41001</v>
      </c>
      <c r="C29" s="62">
        <v>216</v>
      </c>
      <c r="D29" s="65" t="s">
        <v>397</v>
      </c>
      <c r="E29" s="30" t="s">
        <v>47</v>
      </c>
      <c r="F29" s="29" t="s">
        <v>396</v>
      </c>
      <c r="G29" s="29" t="s">
        <v>398</v>
      </c>
      <c r="H29" s="59">
        <v>28</v>
      </c>
      <c r="I29" s="59" t="s">
        <v>100</v>
      </c>
      <c r="J29" s="59" t="s">
        <v>100</v>
      </c>
      <c r="K29" s="59" t="s">
        <v>100</v>
      </c>
      <c r="L29" s="59" t="s">
        <v>100</v>
      </c>
      <c r="M29" s="59" t="s">
        <v>100</v>
      </c>
      <c r="N29" s="59" t="str">
        <f>IFERROR(MATCH($E29,Tabela3[Segunda],0),"")</f>
        <v/>
      </c>
      <c r="O29" s="59" t="str">
        <f>IFERROR(MATCH($E29,Tabela3[Terça],0),"")</f>
        <v/>
      </c>
      <c r="P29" s="59" t="str">
        <f>IFERROR(MATCH($E29,Tabela3[Quarta],0),"")</f>
        <v/>
      </c>
      <c r="Q29" s="59" t="str">
        <f>IFERROR(MATCH($E29,Tabela3[Quinta],0),"")</f>
        <v/>
      </c>
      <c r="R29" s="59" t="str">
        <f>IFERROR(MATCH($E29,Tabela3[Sexta],0),"")</f>
        <v/>
      </c>
      <c r="S29" s="59" t="str">
        <f>IFERROR(MATCH($E29,Tabela3[Sábado],0),"")</f>
        <v/>
      </c>
    </row>
    <row r="30" spans="1:19" s="30" customFormat="1" ht="17.100000000000001" customHeight="1" x14ac:dyDescent="0.2">
      <c r="A30" s="54">
        <v>73811</v>
      </c>
      <c r="B30" s="66">
        <v>44701</v>
      </c>
      <c r="C30" s="54">
        <v>270</v>
      </c>
      <c r="D30" s="65" t="s">
        <v>414</v>
      </c>
      <c r="E30" s="67" t="s">
        <v>316</v>
      </c>
      <c r="F30" s="29" t="s">
        <v>396</v>
      </c>
      <c r="G30" s="32" t="s">
        <v>398</v>
      </c>
      <c r="H30" s="59">
        <v>2</v>
      </c>
      <c r="I30" s="59">
        <v>1</v>
      </c>
      <c r="J30" s="59" t="s">
        <v>100</v>
      </c>
      <c r="K30" s="59" t="s">
        <v>100</v>
      </c>
      <c r="L30" s="59" t="s">
        <v>100</v>
      </c>
      <c r="M30" s="59" t="s">
        <v>100</v>
      </c>
      <c r="N30" s="59" t="str">
        <f>IFERROR(MATCH($E30,Tabela3[Segunda],0),"")</f>
        <v/>
      </c>
      <c r="O30" s="59" t="str">
        <f>IFERROR(MATCH($E30,Tabela3[Terça],0),"")</f>
        <v/>
      </c>
      <c r="P30" s="59"/>
      <c r="Q30" s="59"/>
      <c r="R30" s="59"/>
      <c r="S30" s="59"/>
    </row>
    <row r="31" spans="1:19" s="30" customFormat="1" ht="17.100000000000001" customHeight="1" x14ac:dyDescent="0.2">
      <c r="A31" s="62">
        <v>76268</v>
      </c>
      <c r="B31" s="61">
        <v>45000</v>
      </c>
      <c r="C31" s="62">
        <v>294</v>
      </c>
      <c r="D31" s="65" t="s">
        <v>415</v>
      </c>
      <c r="E31" s="30" t="s">
        <v>416</v>
      </c>
      <c r="F31" s="29" t="s">
        <v>396</v>
      </c>
      <c r="G31" s="29" t="s">
        <v>398</v>
      </c>
      <c r="H31" s="59"/>
      <c r="I31" s="59"/>
      <c r="J31" s="59"/>
      <c r="K31" s="59"/>
      <c r="L31" s="59"/>
      <c r="M31" s="59"/>
      <c r="N31" s="59" t="str">
        <f>IFERROR(MATCH($E31,Tabela3[Segunda],0),"")</f>
        <v/>
      </c>
      <c r="O31" s="59" t="str">
        <f>IFERROR(MATCH($E31,Tabela3[Terça],0),"")</f>
        <v/>
      </c>
      <c r="P31" s="59"/>
      <c r="Q31" s="59"/>
      <c r="R31" s="59"/>
      <c r="S31" s="59"/>
    </row>
    <row r="32" spans="1:19" s="30" customFormat="1" ht="17.100000000000001" customHeight="1" x14ac:dyDescent="0.2">
      <c r="A32" s="62">
        <v>62247</v>
      </c>
      <c r="B32" s="61">
        <v>42993</v>
      </c>
      <c r="C32" s="62">
        <v>209</v>
      </c>
      <c r="D32" s="65" t="s">
        <v>410</v>
      </c>
      <c r="E32" s="30" t="s">
        <v>90</v>
      </c>
      <c r="F32" s="29" t="s">
        <v>396</v>
      </c>
      <c r="G32" s="29" t="s">
        <v>398</v>
      </c>
      <c r="H32" s="59" t="s">
        <v>100</v>
      </c>
      <c r="I32" s="59" t="s">
        <v>100</v>
      </c>
      <c r="J32" s="59" t="s">
        <v>100</v>
      </c>
      <c r="K32" s="59" t="s">
        <v>100</v>
      </c>
      <c r="L32" s="59" t="s">
        <v>100</v>
      </c>
      <c r="M32" s="59" t="s">
        <v>100</v>
      </c>
      <c r="N32" s="59" t="str">
        <f>IFERROR(MATCH($E32,Tabela3[Segunda],0),"")</f>
        <v/>
      </c>
      <c r="O32" s="59" t="str">
        <f>IFERROR(MATCH($E32,Tabela3[Terça],0),"")</f>
        <v/>
      </c>
      <c r="P32" s="59" t="str">
        <f>IFERROR(MATCH($E32,Tabela3[Quarta],0),"")</f>
        <v/>
      </c>
      <c r="Q32" s="59" t="str">
        <f>IFERROR(MATCH($E32,Tabela3[Quinta],0),"")</f>
        <v/>
      </c>
      <c r="R32" s="59" t="str">
        <f>IFERROR(MATCH($E32,Tabela3[Sexta],0),"")</f>
        <v/>
      </c>
      <c r="S32" s="59" t="str">
        <f>IFERROR(MATCH($E32,Tabela3[Sábado],0),"")</f>
        <v/>
      </c>
    </row>
    <row r="33" spans="1:19" s="30" customFormat="1" ht="17.100000000000001" customHeight="1" x14ac:dyDescent="0.2">
      <c r="A33" s="62">
        <v>76095</v>
      </c>
      <c r="B33" s="61">
        <v>44986</v>
      </c>
      <c r="C33" s="62">
        <v>155</v>
      </c>
      <c r="D33" s="65" t="s">
        <v>417</v>
      </c>
      <c r="E33" s="30" t="s">
        <v>371</v>
      </c>
      <c r="F33" s="29" t="s">
        <v>396</v>
      </c>
      <c r="G33" s="29" t="s">
        <v>398</v>
      </c>
      <c r="H33" s="59">
        <v>4</v>
      </c>
      <c r="I33" s="59" t="s">
        <v>100</v>
      </c>
      <c r="J33" s="59" t="s">
        <v>100</v>
      </c>
      <c r="K33" s="59" t="s">
        <v>100</v>
      </c>
      <c r="L33" s="59" t="s">
        <v>100</v>
      </c>
      <c r="M33" s="59" t="s">
        <v>100</v>
      </c>
      <c r="N33" s="59" t="str">
        <f>IFERROR(MATCH($E33,Tabela3[Segunda],0),"")</f>
        <v/>
      </c>
      <c r="O33" s="59" t="str">
        <f>IFERROR(MATCH($E33,Tabela3[Terça],0),"")</f>
        <v/>
      </c>
      <c r="P33" s="59"/>
      <c r="Q33" s="59"/>
      <c r="R33" s="59"/>
      <c r="S33" s="59"/>
    </row>
    <row r="34" spans="1:19" s="30" customFormat="1" ht="17.100000000000001" customHeight="1" x14ac:dyDescent="0.2">
      <c r="A34" s="62">
        <v>71630</v>
      </c>
      <c r="B34" s="61">
        <v>44504</v>
      </c>
      <c r="C34" s="62">
        <v>292</v>
      </c>
      <c r="D34" s="65" t="s">
        <v>418</v>
      </c>
      <c r="E34" s="30" t="s">
        <v>368</v>
      </c>
      <c r="F34" s="29" t="s">
        <v>396</v>
      </c>
      <c r="G34" s="29" t="s">
        <v>398</v>
      </c>
      <c r="H34" s="59">
        <v>4</v>
      </c>
      <c r="I34" s="59" t="s">
        <v>100</v>
      </c>
      <c r="J34" s="59" t="s">
        <v>100</v>
      </c>
      <c r="K34" s="59"/>
      <c r="L34" s="59" t="s">
        <v>100</v>
      </c>
      <c r="M34" s="59" t="s">
        <v>100</v>
      </c>
      <c r="N34" s="59" t="str">
        <f>IFERROR(MATCH($E34,Tabela3[Segunda],0),"")</f>
        <v/>
      </c>
      <c r="O34" s="59" t="str">
        <f>IFERROR(MATCH($E34,Tabela3[Terça],0),"")</f>
        <v/>
      </c>
      <c r="P34" s="59"/>
      <c r="Q34" s="59"/>
      <c r="R34" s="59"/>
      <c r="S34" s="59"/>
    </row>
    <row r="35" spans="1:19" s="30" customFormat="1" ht="17.100000000000001" customHeight="1" x14ac:dyDescent="0.2">
      <c r="A35" s="62">
        <v>73337</v>
      </c>
      <c r="B35" s="61">
        <v>44663</v>
      </c>
      <c r="C35" s="62">
        <v>129</v>
      </c>
      <c r="D35" s="65" t="s">
        <v>419</v>
      </c>
      <c r="E35" s="30" t="s">
        <v>108</v>
      </c>
      <c r="F35" s="29" t="s">
        <v>396</v>
      </c>
      <c r="G35" s="29" t="s">
        <v>398</v>
      </c>
      <c r="H35" s="59" t="s">
        <v>100</v>
      </c>
      <c r="I35" s="59" t="s">
        <v>100</v>
      </c>
      <c r="J35" s="59" t="s">
        <v>100</v>
      </c>
      <c r="K35" s="59" t="s">
        <v>100</v>
      </c>
      <c r="L35" s="59" t="s">
        <v>100</v>
      </c>
      <c r="M35" s="59" t="s">
        <v>100</v>
      </c>
      <c r="N35" s="59" t="str">
        <f>IFERROR(MATCH($E35,Tabela3[Segunda],0),"")</f>
        <v/>
      </c>
      <c r="O35" s="59" t="str">
        <f>IFERROR(MATCH($E35,Tabela3[Terça],0),"")</f>
        <v/>
      </c>
      <c r="P35" s="59" t="str">
        <f>IFERROR(MATCH($E35,Tabela3[Quarta],0),"")</f>
        <v/>
      </c>
      <c r="Q35" s="59" t="str">
        <f>IFERROR(MATCH($E35,Tabela3[Quinta],0),"")</f>
        <v/>
      </c>
      <c r="R35" s="59" t="str">
        <f>IFERROR(MATCH($E35,Tabela3[Sexta],0),"")</f>
        <v/>
      </c>
      <c r="S35" s="59" t="str">
        <f>IFERROR(MATCH($E35,Tabela3[Sábado],0),"")</f>
        <v/>
      </c>
    </row>
    <row r="36" spans="1:19" s="30" customFormat="1" ht="17.100000000000001" customHeight="1" x14ac:dyDescent="0.2">
      <c r="A36" s="62">
        <v>73883</v>
      </c>
      <c r="B36" s="61">
        <v>44713</v>
      </c>
      <c r="C36" s="62">
        <v>183</v>
      </c>
      <c r="D36" s="65" t="s">
        <v>420</v>
      </c>
      <c r="E36" s="30" t="s">
        <v>421</v>
      </c>
      <c r="F36" s="29" t="s">
        <v>396</v>
      </c>
      <c r="G36" s="29" t="s">
        <v>407</v>
      </c>
      <c r="H36" s="59">
        <v>4</v>
      </c>
      <c r="I36" s="59"/>
      <c r="J36" s="59"/>
      <c r="K36" s="59"/>
      <c r="L36" s="59"/>
      <c r="M36" s="59"/>
      <c r="N36" s="59" t="str">
        <f>IFERROR(MATCH($E36,Tabela3[Segunda],0),"")</f>
        <v/>
      </c>
      <c r="O36" s="59" t="str">
        <f>IFERROR(MATCH($E36,Tabela3[Terça],0),"")</f>
        <v/>
      </c>
      <c r="P36" s="59"/>
      <c r="Q36" s="59"/>
      <c r="R36" s="59"/>
      <c r="S36" s="59"/>
    </row>
    <row r="37" spans="1:19" s="30" customFormat="1" ht="17.100000000000001" customHeight="1" x14ac:dyDescent="0.2">
      <c r="A37" s="62">
        <v>71716</v>
      </c>
      <c r="B37" s="61">
        <v>44513</v>
      </c>
      <c r="C37" s="62">
        <v>111</v>
      </c>
      <c r="D37" s="65" t="s">
        <v>422</v>
      </c>
      <c r="E37" s="30" t="s">
        <v>423</v>
      </c>
      <c r="F37" s="29" t="s">
        <v>396</v>
      </c>
      <c r="G37" s="29" t="s">
        <v>407</v>
      </c>
      <c r="H37" s="59" t="s">
        <v>100</v>
      </c>
      <c r="I37" s="59" t="s">
        <v>100</v>
      </c>
      <c r="J37" s="59" t="s">
        <v>100</v>
      </c>
      <c r="K37" s="59" t="s">
        <v>100</v>
      </c>
      <c r="L37" s="59" t="s">
        <v>100</v>
      </c>
      <c r="M37" s="59" t="s">
        <v>100</v>
      </c>
      <c r="N37" s="59" t="str">
        <f>IFERROR(MATCH($E37,Tabela3[Segunda],0),"")</f>
        <v/>
      </c>
      <c r="O37" s="59" t="str">
        <f>IFERROR(MATCH($E37,Tabela3[Terça],0),"")</f>
        <v/>
      </c>
      <c r="P37" s="59" t="str">
        <f>IFERROR(MATCH($E37,Tabela3[Quarta],0),"")</f>
        <v/>
      </c>
      <c r="Q37" s="59" t="str">
        <f>IFERROR(MATCH($E37,Tabela3[Quinta],0),"")</f>
        <v/>
      </c>
      <c r="R37" s="59" t="str">
        <f>IFERROR(MATCH($E37,Tabela3[Sexta],0),"")</f>
        <v/>
      </c>
      <c r="S37" s="59" t="str">
        <f>IFERROR(MATCH($E37,Tabela3[Sábado],0),"")</f>
        <v/>
      </c>
    </row>
    <row r="38" spans="1:19" s="30" customFormat="1" ht="17.100000000000001" customHeight="1" x14ac:dyDescent="0.2">
      <c r="A38" s="62">
        <v>71716</v>
      </c>
      <c r="B38" s="61">
        <v>44513</v>
      </c>
      <c r="C38" s="62">
        <v>111</v>
      </c>
      <c r="D38" s="65" t="s">
        <v>422</v>
      </c>
      <c r="E38" s="30" t="s">
        <v>423</v>
      </c>
      <c r="F38" s="29" t="s">
        <v>396</v>
      </c>
      <c r="G38" s="29" t="s">
        <v>407</v>
      </c>
      <c r="H38" s="59" t="s">
        <v>100</v>
      </c>
      <c r="I38" s="59" t="s">
        <v>100</v>
      </c>
      <c r="J38" s="59" t="s">
        <v>100</v>
      </c>
      <c r="K38" s="59" t="s">
        <v>100</v>
      </c>
      <c r="L38" s="59" t="s">
        <v>100</v>
      </c>
      <c r="M38" s="59" t="s">
        <v>100</v>
      </c>
      <c r="N38" s="59" t="str">
        <f>IFERROR(MATCH($E38,Tabela3[Segunda],0),"")</f>
        <v/>
      </c>
      <c r="O38" s="59" t="str">
        <f>IFERROR(MATCH($E38,Tabela3[Terça],0),"")</f>
        <v/>
      </c>
      <c r="P38" s="59" t="str">
        <f>IFERROR(MATCH($E38,Tabela3[Quarta],0),"")</f>
        <v/>
      </c>
      <c r="Q38" s="59" t="str">
        <f>IFERROR(MATCH($E38,Tabela3[Quinta],0),"")</f>
        <v/>
      </c>
      <c r="R38" s="59" t="str">
        <f>IFERROR(MATCH($E38,Tabela3[Sexta],0),"")</f>
        <v/>
      </c>
      <c r="S38" s="59" t="str">
        <f>IFERROR(MATCH($E38,Tabela3[Sábado],0),"")</f>
        <v/>
      </c>
    </row>
    <row r="39" spans="1:19" s="30" customFormat="1" ht="17.100000000000001" customHeight="1" x14ac:dyDescent="0.2">
      <c r="A39" s="54">
        <v>75930</v>
      </c>
      <c r="B39" s="66">
        <v>44970</v>
      </c>
      <c r="C39" s="54">
        <v>111</v>
      </c>
      <c r="D39" s="65" t="s">
        <v>422</v>
      </c>
      <c r="E39" s="67" t="s">
        <v>369</v>
      </c>
      <c r="F39" s="29" t="s">
        <v>396</v>
      </c>
      <c r="G39" s="29" t="s">
        <v>398</v>
      </c>
      <c r="H39" s="59">
        <v>4</v>
      </c>
      <c r="I39" s="59" t="s">
        <v>100</v>
      </c>
      <c r="J39" s="59" t="s">
        <v>100</v>
      </c>
      <c r="K39" s="59" t="s">
        <v>100</v>
      </c>
      <c r="L39" s="59" t="s">
        <v>100</v>
      </c>
      <c r="M39" s="59" t="s">
        <v>100</v>
      </c>
      <c r="N39" s="59" t="str">
        <f>IFERROR(MATCH($E39,Tabela3[Segunda],0),"")</f>
        <v/>
      </c>
      <c r="O39" s="59" t="str">
        <f>IFERROR(MATCH($E39,Tabela3[Terça],0),"")</f>
        <v/>
      </c>
      <c r="P39" s="59"/>
      <c r="Q39" s="59"/>
      <c r="R39" s="59"/>
      <c r="S39" s="59"/>
    </row>
    <row r="40" spans="1:19" s="30" customFormat="1" ht="17.100000000000001" customHeight="1" x14ac:dyDescent="0.2">
      <c r="A40" s="62">
        <v>51709</v>
      </c>
      <c r="B40" s="61">
        <v>41187</v>
      </c>
      <c r="C40" s="62">
        <v>216</v>
      </c>
      <c r="D40" s="65" t="s">
        <v>397</v>
      </c>
      <c r="E40" s="30" t="s">
        <v>139</v>
      </c>
      <c r="F40" s="29" t="s">
        <v>396</v>
      </c>
      <c r="G40" s="29" t="s">
        <v>398</v>
      </c>
      <c r="H40" s="59">
        <v>8</v>
      </c>
      <c r="I40" s="59">
        <v>32</v>
      </c>
      <c r="J40" s="59" t="s">
        <v>100</v>
      </c>
      <c r="K40" s="59" t="s">
        <v>100</v>
      </c>
      <c r="L40" s="59" t="s">
        <v>100</v>
      </c>
      <c r="M40" s="59" t="s">
        <v>100</v>
      </c>
      <c r="N40" s="59" t="str">
        <f>IFERROR(MATCH($E40,Tabela3[Segunda],0),"")</f>
        <v/>
      </c>
      <c r="O40" s="59" t="str">
        <f>IFERROR(MATCH($E40,Tabela3[Terça],0),"")</f>
        <v/>
      </c>
      <c r="P40" s="59" t="str">
        <f>IFERROR(MATCH($E40,Tabela3[Quarta],0),"")</f>
        <v/>
      </c>
      <c r="Q40" s="59" t="str">
        <f>IFERROR(MATCH($E40,Tabela3[Quinta],0),"")</f>
        <v/>
      </c>
      <c r="R40" s="59" t="str">
        <f>IFERROR(MATCH($E40,Tabela3[Sexta],0),"")</f>
        <v/>
      </c>
      <c r="S40" s="59" t="str">
        <f>IFERROR(MATCH($E40,Tabela3[Sábado],0),"")</f>
        <v/>
      </c>
    </row>
    <row r="41" spans="1:19" s="30" customFormat="1" ht="17.100000000000001" customHeight="1" x14ac:dyDescent="0.2">
      <c r="A41" s="62">
        <v>73070</v>
      </c>
      <c r="B41" s="61">
        <v>44655</v>
      </c>
      <c r="C41" s="62">
        <v>204</v>
      </c>
      <c r="D41" s="65" t="s">
        <v>424</v>
      </c>
      <c r="E41" s="30" t="s">
        <v>425</v>
      </c>
      <c r="F41" s="29" t="s">
        <v>396</v>
      </c>
      <c r="G41" s="29" t="s">
        <v>407</v>
      </c>
      <c r="H41" s="59" t="s">
        <v>100</v>
      </c>
      <c r="I41" s="59" t="s">
        <v>100</v>
      </c>
      <c r="J41" s="59" t="s">
        <v>100</v>
      </c>
      <c r="K41" s="59" t="s">
        <v>100</v>
      </c>
      <c r="L41" s="59" t="s">
        <v>100</v>
      </c>
      <c r="M41" s="59" t="s">
        <v>100</v>
      </c>
      <c r="N41" s="59" t="str">
        <f>IFERROR(MATCH($E41,Tabela3[Segunda],0),"")</f>
        <v/>
      </c>
      <c r="O41" s="59" t="str">
        <f>IFERROR(MATCH($E41,Tabela3[Terça],0),"")</f>
        <v/>
      </c>
      <c r="P41" s="59" t="str">
        <f>IFERROR(MATCH($E41,Tabela3[Quarta],0),"")</f>
        <v/>
      </c>
      <c r="Q41" s="59" t="str">
        <f>IFERROR(MATCH($E41,Tabela3[Quinta],0),"")</f>
        <v/>
      </c>
      <c r="R41" s="59" t="str">
        <f>IFERROR(MATCH($E41,Tabela3[Sexta],0),"")</f>
        <v/>
      </c>
      <c r="S41" s="59" t="str">
        <f>IFERROR(MATCH($E41,Tabela3[Sábado],0),"")</f>
        <v/>
      </c>
    </row>
    <row r="42" spans="1:19" s="30" customFormat="1" ht="17.100000000000001" customHeight="1" x14ac:dyDescent="0.2">
      <c r="A42" s="62">
        <v>72986</v>
      </c>
      <c r="B42" s="61">
        <v>44648</v>
      </c>
      <c r="C42" s="62">
        <v>216</v>
      </c>
      <c r="D42" s="65" t="s">
        <v>397</v>
      </c>
      <c r="E42" s="30" t="s">
        <v>180</v>
      </c>
      <c r="F42" s="29" t="s">
        <v>396</v>
      </c>
      <c r="G42" s="29" t="s">
        <v>407</v>
      </c>
      <c r="H42" s="59">
        <v>4</v>
      </c>
      <c r="I42" s="59" t="s">
        <v>100</v>
      </c>
      <c r="J42" s="59" t="s">
        <v>100</v>
      </c>
      <c r="K42" s="59" t="s">
        <v>100</v>
      </c>
      <c r="L42" s="59" t="s">
        <v>100</v>
      </c>
      <c r="M42" s="59" t="s">
        <v>100</v>
      </c>
      <c r="N42" s="59" t="str">
        <f>IFERROR(MATCH($E42,Tabela3[Segunda],0),"")</f>
        <v/>
      </c>
      <c r="O42" s="59" t="str">
        <f>IFERROR(MATCH($E42,Tabela3[Terça],0),"")</f>
        <v/>
      </c>
      <c r="P42" s="59" t="str">
        <f>IFERROR(MATCH($E42,Tabela3[Quarta],0),"")</f>
        <v/>
      </c>
      <c r="Q42" s="59" t="str">
        <f>IFERROR(MATCH($E42,Tabela3[Quinta],0),"")</f>
        <v/>
      </c>
      <c r="R42" s="59" t="str">
        <f>IFERROR(MATCH($E42,Tabela3[Sexta],0),"")</f>
        <v/>
      </c>
      <c r="S42" s="59" t="str">
        <f>IFERROR(MATCH($E42,Tabela3[Sábado],0),"")</f>
        <v/>
      </c>
    </row>
    <row r="43" spans="1:19" s="30" customFormat="1" ht="17.100000000000001" customHeight="1" x14ac:dyDescent="0.2">
      <c r="A43" s="62">
        <v>44305</v>
      </c>
      <c r="B43" s="61">
        <v>40757</v>
      </c>
      <c r="C43" s="62">
        <v>2</v>
      </c>
      <c r="D43" s="65" t="s">
        <v>426</v>
      </c>
      <c r="E43" s="30" t="s">
        <v>145</v>
      </c>
      <c r="F43" s="29" t="s">
        <v>396</v>
      </c>
      <c r="G43" s="29" t="s">
        <v>398</v>
      </c>
      <c r="H43" s="59" t="s">
        <v>100</v>
      </c>
      <c r="I43" s="59" t="s">
        <v>100</v>
      </c>
      <c r="J43" s="59" t="s">
        <v>100</v>
      </c>
      <c r="K43" s="59" t="s">
        <v>100</v>
      </c>
      <c r="L43" s="59" t="s">
        <v>100</v>
      </c>
      <c r="M43" s="59" t="s">
        <v>100</v>
      </c>
      <c r="N43" s="59" t="str">
        <f>IFERROR(MATCH($E43,Tabela3[Segunda],0),"")</f>
        <v/>
      </c>
      <c r="O43" s="59" t="str">
        <f>IFERROR(MATCH($E43,Tabela3[Terça],0),"")</f>
        <v/>
      </c>
      <c r="P43" s="59" t="str">
        <f>IFERROR(MATCH($E43,Tabela3[Quarta],0),"")</f>
        <v/>
      </c>
      <c r="Q43" s="59" t="str">
        <f>IFERROR(MATCH($E43,Tabela3[Quinta],0),"")</f>
        <v/>
      </c>
      <c r="R43" s="59" t="str">
        <f>IFERROR(MATCH($E43,Tabela3[Sexta],0),"")</f>
        <v/>
      </c>
      <c r="S43" s="59" t="str">
        <f>IFERROR(MATCH($E43,Tabela3[Sábado],0),"")</f>
        <v/>
      </c>
    </row>
    <row r="44" spans="1:19" s="30" customFormat="1" ht="17.100000000000001" customHeight="1" x14ac:dyDescent="0.2">
      <c r="A44" s="62">
        <v>54420</v>
      </c>
      <c r="B44" s="61">
        <v>41696</v>
      </c>
      <c r="C44" s="62">
        <v>250</v>
      </c>
      <c r="D44" s="65" t="s">
        <v>427</v>
      </c>
      <c r="E44" s="30" t="s">
        <v>63</v>
      </c>
      <c r="F44" s="29" t="s">
        <v>396</v>
      </c>
      <c r="G44" s="29" t="s">
        <v>398</v>
      </c>
      <c r="H44" s="59" t="s">
        <v>100</v>
      </c>
      <c r="I44" s="59" t="s">
        <v>100</v>
      </c>
      <c r="J44" s="59" t="s">
        <v>100</v>
      </c>
      <c r="K44" s="59" t="s">
        <v>100</v>
      </c>
      <c r="L44" s="59" t="s">
        <v>100</v>
      </c>
      <c r="M44" s="59" t="s">
        <v>100</v>
      </c>
      <c r="N44" s="59" t="str">
        <f>IFERROR(MATCH($E44,Tabela3[Segunda],0),"")</f>
        <v/>
      </c>
      <c r="O44" s="59" t="str">
        <f>IFERROR(MATCH($E44,Tabela3[Terça],0),"")</f>
        <v/>
      </c>
      <c r="P44" s="59" t="str">
        <f>IFERROR(MATCH($E44,Tabela3[Quarta],0),"")</f>
        <v/>
      </c>
      <c r="Q44" s="59" t="str">
        <f>IFERROR(MATCH($E44,Tabela3[Quinta],0),"")</f>
        <v/>
      </c>
      <c r="R44" s="59" t="str">
        <f>IFERROR(MATCH($E44,Tabela3[Sexta],0),"")</f>
        <v/>
      </c>
      <c r="S44" s="59" t="str">
        <f>IFERROR(MATCH($E44,Tabela3[Sábado],0),"")</f>
        <v/>
      </c>
    </row>
    <row r="45" spans="1:19" s="30" customFormat="1" ht="17.100000000000001" customHeight="1" x14ac:dyDescent="0.2">
      <c r="A45" s="62">
        <v>58532</v>
      </c>
      <c r="B45" s="61">
        <v>41801</v>
      </c>
      <c r="C45" s="62">
        <v>216</v>
      </c>
      <c r="D45" s="65" t="s">
        <v>397</v>
      </c>
      <c r="E45" s="30" t="s">
        <v>206</v>
      </c>
      <c r="F45" s="29" t="s">
        <v>396</v>
      </c>
      <c r="G45" s="29" t="s">
        <v>398</v>
      </c>
      <c r="H45" s="59">
        <v>28</v>
      </c>
      <c r="I45" s="59" t="s">
        <v>100</v>
      </c>
      <c r="J45" s="59" t="s">
        <v>100</v>
      </c>
      <c r="K45" s="59" t="s">
        <v>100</v>
      </c>
      <c r="L45" s="59" t="s">
        <v>100</v>
      </c>
      <c r="M45" s="59" t="s">
        <v>100</v>
      </c>
      <c r="N45" s="59" t="str">
        <f>IFERROR(MATCH($E45,Tabela3[Segunda],0),"")</f>
        <v/>
      </c>
      <c r="O45" s="59" t="str">
        <f>IFERROR(MATCH($E45,Tabela3[Terça],0),"")</f>
        <v/>
      </c>
      <c r="P45" s="59" t="str">
        <f>IFERROR(MATCH($E45,Tabela3[Quarta],0),"")</f>
        <v/>
      </c>
      <c r="Q45" s="59" t="str">
        <f>IFERROR(MATCH($E45,Tabela3[Quinta],0),"")</f>
        <v/>
      </c>
      <c r="R45" s="59" t="str">
        <f>IFERROR(MATCH($E45,Tabela3[Sexta],0),"")</f>
        <v/>
      </c>
      <c r="S45" s="59" t="str">
        <f>IFERROR(MATCH($E45,Tabela3[Sábado],0),"")</f>
        <v/>
      </c>
    </row>
    <row r="46" spans="1:19" s="30" customFormat="1" ht="17.100000000000001" customHeight="1" x14ac:dyDescent="0.2">
      <c r="A46" s="62">
        <v>77155</v>
      </c>
      <c r="B46" s="61">
        <v>45083</v>
      </c>
      <c r="C46" s="62">
        <v>209</v>
      </c>
      <c r="D46" s="65" t="s">
        <v>428</v>
      </c>
      <c r="E46" s="30" t="s">
        <v>81</v>
      </c>
      <c r="F46" s="29" t="s">
        <v>396</v>
      </c>
      <c r="G46" s="29" t="s">
        <v>407</v>
      </c>
      <c r="H46" s="59">
        <v>2</v>
      </c>
      <c r="I46" s="59"/>
      <c r="J46" s="59"/>
      <c r="K46" s="59"/>
      <c r="L46" s="59"/>
      <c r="M46" s="59"/>
      <c r="N46" s="59">
        <f>IFERROR(MATCH($E46,Tabela3[Segunda],0),"")</f>
        <v>130</v>
      </c>
      <c r="O46" s="59" t="str">
        <f>IFERROR(MATCH($E46,Tabela3[Terça],0),"")</f>
        <v/>
      </c>
      <c r="P46" s="59"/>
      <c r="Q46" s="59"/>
      <c r="R46" s="59"/>
      <c r="S46" s="59"/>
    </row>
    <row r="47" spans="1:19" s="30" customFormat="1" ht="17.100000000000001" customHeight="1" x14ac:dyDescent="0.2">
      <c r="A47" s="62">
        <v>45907</v>
      </c>
      <c r="B47" s="61">
        <v>40808</v>
      </c>
      <c r="C47" s="62">
        <v>216</v>
      </c>
      <c r="D47" s="65" t="s">
        <v>397</v>
      </c>
      <c r="E47" s="30" t="s">
        <v>317</v>
      </c>
      <c r="F47" s="29" t="s">
        <v>396</v>
      </c>
      <c r="G47" s="29" t="s">
        <v>398</v>
      </c>
      <c r="H47" s="59">
        <v>25</v>
      </c>
      <c r="I47" s="59" t="s">
        <v>100</v>
      </c>
      <c r="J47" s="59" t="s">
        <v>100</v>
      </c>
      <c r="K47" s="59" t="s">
        <v>100</v>
      </c>
      <c r="L47" s="59" t="s">
        <v>100</v>
      </c>
      <c r="M47" s="59" t="s">
        <v>100</v>
      </c>
      <c r="N47" s="59" t="str">
        <f>IFERROR(MATCH($E47,Tabela3[Segunda],0),"")</f>
        <v/>
      </c>
      <c r="O47" s="59" t="str">
        <f>IFERROR(MATCH($E47,Tabela3[Terça],0),"")</f>
        <v/>
      </c>
      <c r="P47" s="59" t="str">
        <f>IFERROR(MATCH($E47,Tabela3[Quarta],0),"")</f>
        <v/>
      </c>
      <c r="Q47" s="59" t="str">
        <f>IFERROR(MATCH($E47,Tabela3[Quinta],0),"")</f>
        <v/>
      </c>
      <c r="R47" s="59" t="str">
        <f>IFERROR(MATCH($E47,Tabela3[Sexta],0),"")</f>
        <v/>
      </c>
      <c r="S47" s="59" t="str">
        <f>IFERROR(MATCH($E47,Tabela3[Sábado],0),"")</f>
        <v/>
      </c>
    </row>
    <row r="48" spans="1:19" s="30" customFormat="1" ht="17.100000000000001" customHeight="1" x14ac:dyDescent="0.2">
      <c r="A48" s="62">
        <v>53404</v>
      </c>
      <c r="B48" s="61">
        <v>41535</v>
      </c>
      <c r="C48" s="62">
        <v>216</v>
      </c>
      <c r="D48" s="65" t="s">
        <v>397</v>
      </c>
      <c r="E48" s="30" t="s">
        <v>146</v>
      </c>
      <c r="F48" s="29" t="s">
        <v>396</v>
      </c>
      <c r="G48" s="29" t="s">
        <v>398</v>
      </c>
      <c r="H48" s="59">
        <v>26</v>
      </c>
      <c r="I48" s="59">
        <v>5</v>
      </c>
      <c r="J48" s="59"/>
      <c r="K48" s="59" t="s">
        <v>100</v>
      </c>
      <c r="L48" s="59" t="s">
        <v>100</v>
      </c>
      <c r="M48" s="59" t="s">
        <v>100</v>
      </c>
      <c r="N48" s="59" t="str">
        <f>IFERROR(MATCH($E48,Tabela3[Segunda],0),"")</f>
        <v/>
      </c>
      <c r="O48" s="59" t="str">
        <f>IFERROR(MATCH($E48,Tabela3[Terça],0),"")</f>
        <v/>
      </c>
      <c r="P48" s="59" t="str">
        <f>IFERROR(MATCH($E48,Tabela3[Quarta],0),"")</f>
        <v/>
      </c>
      <c r="Q48" s="59" t="str">
        <f>IFERROR(MATCH($E48,Tabela3[Quinta],0),"")</f>
        <v/>
      </c>
      <c r="R48" s="59" t="str">
        <f>IFERROR(MATCH($E48,Tabela3[Sexta],0),"")</f>
        <v/>
      </c>
      <c r="S48" s="59" t="str">
        <f>IFERROR(MATCH($E48,Tabela3[Sábado],0),"")</f>
        <v/>
      </c>
    </row>
    <row r="49" spans="1:19" s="30" customFormat="1" ht="17.100000000000001" customHeight="1" x14ac:dyDescent="0.2">
      <c r="A49" s="62">
        <v>58537</v>
      </c>
      <c r="B49" s="61">
        <v>41849</v>
      </c>
      <c r="C49" s="62">
        <v>216</v>
      </c>
      <c r="D49" s="65" t="s">
        <v>397</v>
      </c>
      <c r="E49" s="30" t="s">
        <v>132</v>
      </c>
      <c r="F49" s="29" t="s">
        <v>396</v>
      </c>
      <c r="G49" s="29" t="s">
        <v>398</v>
      </c>
      <c r="H49" s="59">
        <v>12</v>
      </c>
      <c r="I49" s="59" t="s">
        <v>100</v>
      </c>
      <c r="J49" s="59" t="s">
        <v>100</v>
      </c>
      <c r="K49" s="59" t="s">
        <v>100</v>
      </c>
      <c r="L49" s="59" t="s">
        <v>100</v>
      </c>
      <c r="M49" s="59" t="s">
        <v>100</v>
      </c>
      <c r="N49" s="59" t="str">
        <f>IFERROR(MATCH($E49,Tabela3[Segunda],0),"")</f>
        <v/>
      </c>
      <c r="O49" s="59" t="str">
        <f>IFERROR(MATCH($E49,Tabela3[Terça],0),"")</f>
        <v/>
      </c>
      <c r="P49" s="59" t="str">
        <f>IFERROR(MATCH($E49,Tabela3[Quarta],0),"")</f>
        <v/>
      </c>
      <c r="Q49" s="59" t="str">
        <f>IFERROR(MATCH($E49,Tabela3[Quinta],0),"")</f>
        <v/>
      </c>
      <c r="R49" s="59" t="str">
        <f>IFERROR(MATCH($E49,Tabela3[Sexta],0),"")</f>
        <v/>
      </c>
      <c r="S49" s="59" t="str">
        <f>IFERROR(MATCH($E49,Tabela3[Sábado],0),"")</f>
        <v/>
      </c>
    </row>
    <row r="50" spans="1:19" s="30" customFormat="1" ht="17.100000000000001" customHeight="1" x14ac:dyDescent="0.2">
      <c r="A50" s="62">
        <v>43639</v>
      </c>
      <c r="B50" s="61">
        <v>40756</v>
      </c>
      <c r="C50" s="62">
        <v>105</v>
      </c>
      <c r="D50" s="65" t="s">
        <v>429</v>
      </c>
      <c r="E50" s="30" t="s">
        <v>199</v>
      </c>
      <c r="F50" s="29" t="s">
        <v>396</v>
      </c>
      <c r="G50" s="29" t="s">
        <v>398</v>
      </c>
      <c r="H50" s="59">
        <v>6</v>
      </c>
      <c r="I50" s="59" t="s">
        <v>100</v>
      </c>
      <c r="J50" s="59" t="s">
        <v>100</v>
      </c>
      <c r="K50" s="59" t="s">
        <v>100</v>
      </c>
      <c r="L50" s="59" t="s">
        <v>100</v>
      </c>
      <c r="M50" s="59" t="s">
        <v>100</v>
      </c>
      <c r="N50" s="59" t="str">
        <f>IFERROR(MATCH($E50,Tabela3[Segunda],0),"")</f>
        <v/>
      </c>
      <c r="O50" s="59" t="str">
        <f>IFERROR(MATCH($E50,Tabela3[Terça],0),"")</f>
        <v/>
      </c>
      <c r="P50" s="59"/>
      <c r="Q50" s="59"/>
      <c r="R50" s="59"/>
      <c r="S50" s="59"/>
    </row>
    <row r="51" spans="1:19" s="30" customFormat="1" ht="17.100000000000001" customHeight="1" x14ac:dyDescent="0.2">
      <c r="A51" s="62">
        <v>75402</v>
      </c>
      <c r="B51" s="61">
        <v>44825</v>
      </c>
      <c r="C51" s="62">
        <v>283</v>
      </c>
      <c r="D51" s="65" t="s">
        <v>430</v>
      </c>
      <c r="E51" s="30" t="s">
        <v>273</v>
      </c>
      <c r="F51" s="29" t="s">
        <v>396</v>
      </c>
      <c r="G51" s="29" t="s">
        <v>398</v>
      </c>
      <c r="H51" s="59" t="s">
        <v>100</v>
      </c>
      <c r="I51" s="59" t="s">
        <v>100</v>
      </c>
      <c r="J51" s="59" t="s">
        <v>100</v>
      </c>
      <c r="K51" s="59" t="s">
        <v>100</v>
      </c>
      <c r="L51" s="59" t="s">
        <v>100</v>
      </c>
      <c r="M51" s="59" t="s">
        <v>100</v>
      </c>
      <c r="N51" s="59">
        <f>IFERROR(MATCH($E51,Tabela3[Segunda],0),"")</f>
        <v>304</v>
      </c>
      <c r="O51" s="59">
        <f>IFERROR(MATCH($E51,Tabela3[Terça],0),"")</f>
        <v>302</v>
      </c>
      <c r="P51" s="59" t="str">
        <f>IFERROR(MATCH($E51,Tabela3[Quarta],0),"")</f>
        <v/>
      </c>
      <c r="Q51" s="59" t="str">
        <f>IFERROR(MATCH($E51,Tabela3[Quinta],0),"")</f>
        <v/>
      </c>
      <c r="R51" s="59" t="str">
        <f>IFERROR(MATCH($E51,Tabela3[Sexta],0),"")</f>
        <v/>
      </c>
      <c r="S51" s="59" t="str">
        <f>IFERROR(MATCH($E51,Tabela3[Sábado],0),"")</f>
        <v/>
      </c>
    </row>
    <row r="52" spans="1:19" s="30" customFormat="1" ht="17.100000000000001" customHeight="1" x14ac:dyDescent="0.2">
      <c r="A52" s="62">
        <v>65408</v>
      </c>
      <c r="B52" s="61">
        <v>42681</v>
      </c>
      <c r="C52" s="62">
        <v>283</v>
      </c>
      <c r="D52" s="65" t="s">
        <v>430</v>
      </c>
      <c r="E52" s="30" t="s">
        <v>253</v>
      </c>
      <c r="F52" s="29" t="s">
        <v>396</v>
      </c>
      <c r="G52" s="29" t="s">
        <v>398</v>
      </c>
      <c r="H52" s="59" t="s">
        <v>100</v>
      </c>
      <c r="I52" s="59" t="s">
        <v>100</v>
      </c>
      <c r="J52" s="59" t="s">
        <v>100</v>
      </c>
      <c r="K52" s="59" t="s">
        <v>100</v>
      </c>
      <c r="L52" s="59" t="s">
        <v>100</v>
      </c>
      <c r="M52" s="59" t="s">
        <v>100</v>
      </c>
      <c r="N52" s="59" t="str">
        <f>IFERROR(MATCH($E52,Tabela3[Segunda],0),"")</f>
        <v/>
      </c>
      <c r="O52" s="59">
        <f>IFERROR(MATCH($E52,Tabela3[Terça],0),"")</f>
        <v>268</v>
      </c>
      <c r="P52" s="59" t="str">
        <f>IFERROR(MATCH($E52,Tabela3[Quarta],0),"")</f>
        <v/>
      </c>
      <c r="Q52" s="59" t="str">
        <f>IFERROR(MATCH($E52,Tabela3[Quinta],0),"")</f>
        <v/>
      </c>
      <c r="R52" s="59" t="str">
        <f>IFERROR(MATCH($E52,Tabela3[Sexta],0),"")</f>
        <v/>
      </c>
      <c r="S52" s="59" t="str">
        <f>IFERROR(MATCH($E52,Tabela3[Sábado],0),"")</f>
        <v/>
      </c>
    </row>
    <row r="53" spans="1:19" s="30" customFormat="1" ht="17.100000000000001" customHeight="1" x14ac:dyDescent="0.2">
      <c r="A53" s="62">
        <v>78998</v>
      </c>
      <c r="B53" s="61">
        <v>45203</v>
      </c>
      <c r="C53" s="62">
        <v>283</v>
      </c>
      <c r="D53" s="65" t="s">
        <v>431</v>
      </c>
      <c r="E53" s="30" t="s">
        <v>274</v>
      </c>
      <c r="F53" s="29" t="s">
        <v>396</v>
      </c>
      <c r="G53" s="29" t="s">
        <v>398</v>
      </c>
      <c r="H53" s="59"/>
      <c r="I53" s="59"/>
      <c r="J53" s="59"/>
      <c r="K53" s="59"/>
      <c r="L53" s="59"/>
      <c r="M53" s="59"/>
      <c r="N53" s="59" t="str">
        <f>IFERROR(MATCH($E53,Tabela3[Segunda],0),"")</f>
        <v/>
      </c>
      <c r="O53" s="59">
        <f>IFERROR(MATCH($E53,Tabela3[Terça],0),"")</f>
        <v>304</v>
      </c>
      <c r="P53" s="59"/>
      <c r="Q53" s="59"/>
      <c r="R53" s="59"/>
      <c r="S53" s="59"/>
    </row>
    <row r="54" spans="1:19" s="30" customFormat="1" ht="17.100000000000001" customHeight="1" x14ac:dyDescent="0.2">
      <c r="A54" s="62">
        <v>77122</v>
      </c>
      <c r="B54" s="61">
        <v>45092</v>
      </c>
      <c r="C54" s="62">
        <v>270</v>
      </c>
      <c r="D54" s="65" t="s">
        <v>414</v>
      </c>
      <c r="E54" s="30" t="s">
        <v>320</v>
      </c>
      <c r="F54" s="29" t="s">
        <v>396</v>
      </c>
      <c r="G54" s="29" t="s">
        <v>398</v>
      </c>
      <c r="H54" s="59"/>
      <c r="I54" s="59"/>
      <c r="J54" s="59"/>
      <c r="K54" s="59" t="s">
        <v>100</v>
      </c>
      <c r="L54" s="59" t="s">
        <v>100</v>
      </c>
      <c r="M54" s="59" t="s">
        <v>100</v>
      </c>
      <c r="N54" s="59" t="str">
        <f>IFERROR(MATCH($E54,Tabela3[Segunda],0),"")</f>
        <v/>
      </c>
      <c r="O54" s="59" t="str">
        <f>IFERROR(MATCH($E54,Tabela3[Terça],0),"")</f>
        <v/>
      </c>
      <c r="P54" s="59"/>
      <c r="Q54" s="59"/>
      <c r="R54" s="59"/>
      <c r="S54" s="59"/>
    </row>
    <row r="55" spans="1:19" s="30" customFormat="1" ht="17.100000000000001" customHeight="1" x14ac:dyDescent="0.2">
      <c r="A55" s="62">
        <v>74963</v>
      </c>
      <c r="B55" s="61">
        <v>44785</v>
      </c>
      <c r="C55" s="62">
        <v>216</v>
      </c>
      <c r="D55" s="65" t="s">
        <v>397</v>
      </c>
      <c r="E55" s="30" t="s">
        <v>335</v>
      </c>
      <c r="F55" s="29" t="s">
        <v>396</v>
      </c>
      <c r="G55" s="29" t="s">
        <v>407</v>
      </c>
      <c r="H55" s="59">
        <v>20</v>
      </c>
      <c r="I55" s="59">
        <v>2</v>
      </c>
      <c r="J55" s="59" t="s">
        <v>100</v>
      </c>
      <c r="K55" s="59" t="s">
        <v>100</v>
      </c>
      <c r="L55" s="59" t="s">
        <v>100</v>
      </c>
      <c r="M55" s="59" t="s">
        <v>100</v>
      </c>
      <c r="N55" s="59" t="str">
        <f>IFERROR(MATCH($E55,Tabela3[Segunda],0),"")</f>
        <v/>
      </c>
      <c r="O55" s="59" t="str">
        <f>IFERROR(MATCH($E55,Tabela3[Terça],0),"")</f>
        <v/>
      </c>
      <c r="P55" s="59" t="str">
        <f>IFERROR(MATCH($E55,Tabela3[Quarta],0),"")</f>
        <v/>
      </c>
      <c r="Q55" s="59" t="str">
        <f>IFERROR(MATCH($E55,Tabela3[Quinta],0),"")</f>
        <v/>
      </c>
      <c r="R55" s="59" t="str">
        <f>IFERROR(MATCH($E55,Tabela3[Sexta],0),"")</f>
        <v/>
      </c>
      <c r="S55" s="59" t="str">
        <f>IFERROR(MATCH($E55,Tabela3[Sábado],0),"")</f>
        <v/>
      </c>
    </row>
    <row r="56" spans="1:19" s="30" customFormat="1" ht="17.100000000000001" customHeight="1" x14ac:dyDescent="0.2">
      <c r="A56" s="62">
        <v>43913</v>
      </c>
      <c r="B56" s="61">
        <v>40809</v>
      </c>
      <c r="C56" s="62">
        <v>216</v>
      </c>
      <c r="D56" s="65" t="s">
        <v>397</v>
      </c>
      <c r="E56" s="30" t="s">
        <v>263</v>
      </c>
      <c r="F56" s="29" t="s">
        <v>396</v>
      </c>
      <c r="G56" s="29" t="s">
        <v>398</v>
      </c>
      <c r="H56" s="59">
        <v>8</v>
      </c>
      <c r="I56" s="59">
        <v>32</v>
      </c>
      <c r="J56" s="59" t="s">
        <v>100</v>
      </c>
      <c r="K56" s="59" t="s">
        <v>100</v>
      </c>
      <c r="L56" s="59" t="s">
        <v>100</v>
      </c>
      <c r="M56" s="59" t="s">
        <v>100</v>
      </c>
      <c r="N56" s="59" t="str">
        <f>IFERROR(MATCH($E56,Tabela3[Segunda],0),"")</f>
        <v/>
      </c>
      <c r="O56" s="59">
        <f>IFERROR(MATCH($E56,Tabela3[Terça],0),"")</f>
        <v>37</v>
      </c>
      <c r="P56" s="59" t="str">
        <f>IFERROR(MATCH($E56,Tabela3[Quarta],0),"")</f>
        <v/>
      </c>
      <c r="Q56" s="59" t="str">
        <f>IFERROR(MATCH($E56,Tabela3[Quinta],0),"")</f>
        <v/>
      </c>
      <c r="R56" s="59">
        <f>IFERROR(MATCH($E56,Tabela3[Sexta],0),"")</f>
        <v>43</v>
      </c>
      <c r="S56" s="59" t="str">
        <f>IFERROR(MATCH($E56,Tabela3[Sábado],0),"")</f>
        <v/>
      </c>
    </row>
    <row r="57" spans="1:19" s="30" customFormat="1" ht="17.100000000000001" customHeight="1" x14ac:dyDescent="0.2">
      <c r="A57" s="62">
        <v>39700</v>
      </c>
      <c r="B57" s="61">
        <v>40625</v>
      </c>
      <c r="C57" s="62">
        <v>216</v>
      </c>
      <c r="D57" s="65" t="s">
        <v>397</v>
      </c>
      <c r="E57" s="30" t="s">
        <v>34</v>
      </c>
      <c r="F57" s="29" t="s">
        <v>396</v>
      </c>
      <c r="G57" s="29" t="s">
        <v>398</v>
      </c>
      <c r="H57" s="59">
        <v>28</v>
      </c>
      <c r="I57" s="59">
        <v>2</v>
      </c>
      <c r="J57" s="59" t="s">
        <v>100</v>
      </c>
      <c r="K57" s="59" t="s">
        <v>100</v>
      </c>
      <c r="L57" s="59" t="s">
        <v>100</v>
      </c>
      <c r="M57" s="59" t="s">
        <v>100</v>
      </c>
      <c r="N57" s="59" t="str">
        <f>IFERROR(MATCH($E57,Tabela3[Segunda],0),"")</f>
        <v/>
      </c>
      <c r="O57" s="59" t="str">
        <f>IFERROR(MATCH($E57,Tabela3[Terça],0),"")</f>
        <v/>
      </c>
      <c r="P57" s="59" t="str">
        <f>IFERROR(MATCH($E57,Tabela3[Quarta],0),"")</f>
        <v/>
      </c>
      <c r="Q57" s="59" t="str">
        <f>IFERROR(MATCH($E57,Tabela3[Quinta],0),"")</f>
        <v/>
      </c>
      <c r="R57" s="59" t="str">
        <f>IFERROR(MATCH($E57,Tabela3[Sexta],0),"")</f>
        <v/>
      </c>
      <c r="S57" s="59" t="str">
        <f>IFERROR(MATCH($E57,Tabela3[Sábado],0),"")</f>
        <v/>
      </c>
    </row>
    <row r="58" spans="1:19" s="30" customFormat="1" ht="17.100000000000001" customHeight="1" x14ac:dyDescent="0.2">
      <c r="A58" s="62">
        <v>71779</v>
      </c>
      <c r="B58" s="61">
        <v>44531</v>
      </c>
      <c r="C58" s="62">
        <v>257</v>
      </c>
      <c r="D58" s="65" t="s">
        <v>432</v>
      </c>
      <c r="E58" s="30" t="s">
        <v>103</v>
      </c>
      <c r="F58" s="29" t="s">
        <v>396</v>
      </c>
      <c r="G58" s="29" t="s">
        <v>398</v>
      </c>
      <c r="H58" s="59" t="s">
        <v>100</v>
      </c>
      <c r="I58" s="59" t="s">
        <v>100</v>
      </c>
      <c r="J58" s="59" t="s">
        <v>100</v>
      </c>
      <c r="K58" s="59" t="s">
        <v>100</v>
      </c>
      <c r="L58" s="59" t="s">
        <v>100</v>
      </c>
      <c r="M58" s="59" t="s">
        <v>100</v>
      </c>
      <c r="N58" s="59" t="str">
        <f>IFERROR(MATCH($E58,Tabela3[Segunda],0),"")</f>
        <v/>
      </c>
      <c r="O58" s="59" t="str">
        <f>IFERROR(MATCH($E58,Tabela3[Terça],0),"")</f>
        <v/>
      </c>
      <c r="P58" s="59" t="str">
        <f>IFERROR(MATCH($E58,Tabela3[Quarta],0),"")</f>
        <v/>
      </c>
      <c r="Q58" s="59" t="str">
        <f>IFERROR(MATCH($E58,Tabela3[Quinta],0),"")</f>
        <v/>
      </c>
      <c r="R58" s="59" t="str">
        <f>IFERROR(MATCH($E58,Tabela3[Sexta],0),"")</f>
        <v/>
      </c>
      <c r="S58" s="59" t="str">
        <f>IFERROR(MATCH($E58,Tabela3[Sábado],0),"")</f>
        <v/>
      </c>
    </row>
    <row r="59" spans="1:19" s="30" customFormat="1" ht="17.100000000000001" customHeight="1" x14ac:dyDescent="0.2">
      <c r="A59" s="62">
        <v>53399</v>
      </c>
      <c r="B59" s="61">
        <v>41460</v>
      </c>
      <c r="C59" s="62">
        <v>216</v>
      </c>
      <c r="D59" s="65" t="s">
        <v>397</v>
      </c>
      <c r="E59" s="30" t="s">
        <v>240</v>
      </c>
      <c r="F59" s="29" t="s">
        <v>396</v>
      </c>
      <c r="G59" s="29" t="s">
        <v>398</v>
      </c>
      <c r="H59" s="59">
        <v>26</v>
      </c>
      <c r="I59" s="59">
        <v>5</v>
      </c>
      <c r="J59" s="59" t="s">
        <v>100</v>
      </c>
      <c r="K59" s="59" t="s">
        <v>100</v>
      </c>
      <c r="L59" s="59" t="s">
        <v>100</v>
      </c>
      <c r="M59" s="59" t="s">
        <v>100</v>
      </c>
      <c r="N59" s="59" t="str">
        <f>IFERROR(MATCH($E59,Tabela3[Segunda],0),"")</f>
        <v/>
      </c>
      <c r="O59" s="59" t="str">
        <f>IFERROR(MATCH($E59,Tabela3[Terça],0),"")</f>
        <v/>
      </c>
      <c r="P59" s="59" t="str">
        <f>IFERROR(MATCH($E59,Tabela3[Quarta],0),"")</f>
        <v/>
      </c>
      <c r="Q59" s="59" t="str">
        <f>IFERROR(MATCH($E59,Tabela3[Quinta],0),"")</f>
        <v/>
      </c>
      <c r="R59" s="59" t="str">
        <f>IFERROR(MATCH($E59,Tabela3[Sexta],0),"")</f>
        <v/>
      </c>
      <c r="S59" s="59" t="str">
        <f>IFERROR(MATCH($E59,Tabela3[Sábado],0),"")</f>
        <v/>
      </c>
    </row>
    <row r="60" spans="1:19" s="30" customFormat="1" ht="17.100000000000001" customHeight="1" x14ac:dyDescent="0.2">
      <c r="A60" s="62">
        <v>61874</v>
      </c>
      <c r="B60" s="61">
        <v>42315</v>
      </c>
      <c r="C60" s="62">
        <v>257</v>
      </c>
      <c r="D60" s="65" t="s">
        <v>432</v>
      </c>
      <c r="E60" s="30" t="s">
        <v>433</v>
      </c>
      <c r="F60" s="29" t="s">
        <v>396</v>
      </c>
      <c r="G60" s="29" t="s">
        <v>398</v>
      </c>
      <c r="H60" s="59" t="s">
        <v>100</v>
      </c>
      <c r="I60" s="59" t="s">
        <v>100</v>
      </c>
      <c r="J60" s="59" t="s">
        <v>100</v>
      </c>
      <c r="K60" s="59" t="s">
        <v>100</v>
      </c>
      <c r="L60" s="59" t="s">
        <v>100</v>
      </c>
      <c r="M60" s="59" t="s">
        <v>100</v>
      </c>
      <c r="N60" s="59" t="str">
        <f>IFERROR(MATCH($E60,Tabela3[Segunda],0),"")</f>
        <v/>
      </c>
      <c r="O60" s="59" t="str">
        <f>IFERROR(MATCH($E60,Tabela3[Terça],0),"")</f>
        <v/>
      </c>
      <c r="P60" s="59" t="str">
        <f>IFERROR(MATCH($E60,Tabela3[Quarta],0),"")</f>
        <v/>
      </c>
      <c r="Q60" s="59" t="str">
        <f>IFERROR(MATCH($E60,Tabela3[Quinta],0),"")</f>
        <v/>
      </c>
      <c r="R60" s="59" t="str">
        <f>IFERROR(MATCH($E60,Tabela3[Sexta],0),"")</f>
        <v/>
      </c>
      <c r="S60" s="59" t="str">
        <f>IFERROR(MATCH($E60,Tabela3[Sábado],0),"")</f>
        <v/>
      </c>
    </row>
    <row r="61" spans="1:19" s="30" customFormat="1" ht="17.100000000000001" customHeight="1" x14ac:dyDescent="0.2">
      <c r="A61" s="62">
        <v>66197</v>
      </c>
      <c r="B61" s="61">
        <v>42952</v>
      </c>
      <c r="C61" s="62">
        <v>2</v>
      </c>
      <c r="D61" s="65" t="s">
        <v>426</v>
      </c>
      <c r="E61" s="30" t="s">
        <v>315</v>
      </c>
      <c r="F61" s="29" t="s">
        <v>396</v>
      </c>
      <c r="G61" s="29" t="s">
        <v>398</v>
      </c>
      <c r="H61" s="59" t="s">
        <v>100</v>
      </c>
      <c r="I61" s="59" t="s">
        <v>100</v>
      </c>
      <c r="J61" s="59" t="s">
        <v>100</v>
      </c>
      <c r="K61" s="59" t="s">
        <v>100</v>
      </c>
      <c r="L61" s="59" t="s">
        <v>100</v>
      </c>
      <c r="M61" s="59" t="s">
        <v>100</v>
      </c>
      <c r="N61" s="59" t="str">
        <f>IFERROR(MATCH($E61,Tabela3[Segunda],0),"")</f>
        <v/>
      </c>
      <c r="O61" s="59" t="str">
        <f>IFERROR(MATCH($E61,Tabela3[Terça],0),"")</f>
        <v/>
      </c>
      <c r="P61" s="59" t="str">
        <f>IFERROR(MATCH($E61,Tabela3[Quarta],0),"")</f>
        <v/>
      </c>
      <c r="Q61" s="59" t="str">
        <f>IFERROR(MATCH($E61,Tabela3[Quinta],0),"")</f>
        <v/>
      </c>
      <c r="R61" s="59" t="str">
        <f>IFERROR(MATCH($E61,Tabela3[Sexta],0),"")</f>
        <v/>
      </c>
      <c r="S61" s="59" t="str">
        <f>IFERROR(MATCH($E61,Tabela3[Sábado],0),"")</f>
        <v/>
      </c>
    </row>
    <row r="62" spans="1:19" s="30" customFormat="1" ht="17.100000000000001" customHeight="1" x14ac:dyDescent="0.2">
      <c r="A62" s="62">
        <v>45910</v>
      </c>
      <c r="B62" s="61">
        <v>40819</v>
      </c>
      <c r="C62" s="62">
        <v>216</v>
      </c>
      <c r="D62" s="65" t="s">
        <v>397</v>
      </c>
      <c r="E62" s="30" t="s">
        <v>37</v>
      </c>
      <c r="F62" s="29" t="s">
        <v>396</v>
      </c>
      <c r="G62" s="29" t="s">
        <v>398</v>
      </c>
      <c r="H62" s="59">
        <v>24</v>
      </c>
      <c r="I62" s="59">
        <v>8</v>
      </c>
      <c r="J62" s="59" t="s">
        <v>100</v>
      </c>
      <c r="K62" s="59" t="s">
        <v>100</v>
      </c>
      <c r="L62" s="59" t="s">
        <v>100</v>
      </c>
      <c r="M62" s="59" t="s">
        <v>100</v>
      </c>
      <c r="N62" s="59" t="str">
        <f>IFERROR(MATCH($E62,Tabela3[Segunda],0),"")</f>
        <v/>
      </c>
      <c r="O62" s="59" t="str">
        <f>IFERROR(MATCH($E62,Tabela3[Terça],0),"")</f>
        <v/>
      </c>
      <c r="P62" s="59" t="str">
        <f>IFERROR(MATCH($E62,Tabela3[Quarta],0),"")</f>
        <v/>
      </c>
      <c r="Q62" s="59" t="str">
        <f>IFERROR(MATCH($E62,Tabela3[Quinta],0),"")</f>
        <v/>
      </c>
      <c r="R62" s="59" t="str">
        <f>IFERROR(MATCH($E62,Tabela3[Sexta],0),"")</f>
        <v/>
      </c>
      <c r="S62" s="59" t="str">
        <f>IFERROR(MATCH($E62,Tabela3[Sábado],0),"")</f>
        <v/>
      </c>
    </row>
    <row r="63" spans="1:19" s="30" customFormat="1" ht="17.100000000000001" customHeight="1" x14ac:dyDescent="0.2">
      <c r="A63" s="62">
        <v>48219</v>
      </c>
      <c r="B63" s="61">
        <v>40969</v>
      </c>
      <c r="C63" s="62">
        <v>216</v>
      </c>
      <c r="D63" s="65" t="s">
        <v>397</v>
      </c>
      <c r="E63" s="30" t="s">
        <v>291</v>
      </c>
      <c r="F63" s="29" t="s">
        <v>396</v>
      </c>
      <c r="G63" s="29" t="s">
        <v>398</v>
      </c>
      <c r="H63" s="59">
        <v>16</v>
      </c>
      <c r="I63" s="59" t="s">
        <v>100</v>
      </c>
      <c r="J63" s="59">
        <v>20</v>
      </c>
      <c r="K63" s="59" t="s">
        <v>100</v>
      </c>
      <c r="L63" s="59" t="s">
        <v>100</v>
      </c>
      <c r="M63" s="59" t="s">
        <v>100</v>
      </c>
      <c r="N63" s="59" t="str">
        <f>IFERROR(MATCH($E63,Tabela3[Segunda],0),"")</f>
        <v/>
      </c>
      <c r="O63" s="59" t="str">
        <f>IFERROR(MATCH($E63,Tabela3[Terça],0),"")</f>
        <v/>
      </c>
      <c r="P63" s="59">
        <f>IFERROR(MATCH($E63,Tabela3[Quarta],0),"")</f>
        <v>43</v>
      </c>
      <c r="Q63" s="59" t="str">
        <f>IFERROR(MATCH($E63,Tabela3[Quinta],0),"")</f>
        <v/>
      </c>
      <c r="R63" s="59" t="str">
        <f>IFERROR(MATCH($E63,Tabela3[Sexta],0),"")</f>
        <v/>
      </c>
      <c r="S63" s="59" t="str">
        <f>IFERROR(MATCH($E63,Tabela3[Sábado],0),"")</f>
        <v/>
      </c>
    </row>
    <row r="64" spans="1:19" s="30" customFormat="1" ht="17.100000000000001" customHeight="1" x14ac:dyDescent="0.2">
      <c r="A64" s="62">
        <v>73256</v>
      </c>
      <c r="B64" s="61">
        <v>44658</v>
      </c>
      <c r="C64" s="62">
        <v>216</v>
      </c>
      <c r="D64" s="65" t="s">
        <v>397</v>
      </c>
      <c r="E64" s="30" t="s">
        <v>312</v>
      </c>
      <c r="F64" s="29" t="s">
        <v>396</v>
      </c>
      <c r="G64" s="29" t="s">
        <v>407</v>
      </c>
      <c r="H64" s="59">
        <v>14</v>
      </c>
      <c r="I64" s="59">
        <v>5</v>
      </c>
      <c r="J64" s="59">
        <v>1</v>
      </c>
      <c r="K64" s="59" t="s">
        <v>100</v>
      </c>
      <c r="L64" s="59" t="s">
        <v>100</v>
      </c>
      <c r="M64" s="59" t="s">
        <v>100</v>
      </c>
      <c r="N64" s="59" t="str">
        <f>IFERROR(MATCH($E64,Tabela3[Segunda],0),"")</f>
        <v/>
      </c>
      <c r="O64" s="59" t="str">
        <f>IFERROR(MATCH($E64,Tabela3[Terça],0),"")</f>
        <v/>
      </c>
      <c r="P64" s="59" t="str">
        <f>IFERROR(MATCH($E64,Tabela3[Quarta],0),"")</f>
        <v/>
      </c>
      <c r="Q64" s="59" t="str">
        <f>IFERROR(MATCH($E64,Tabela3[Quinta],0),"")</f>
        <v/>
      </c>
      <c r="R64" s="59" t="str">
        <f>IFERROR(MATCH($E64,Tabela3[Sexta],0),"")</f>
        <v/>
      </c>
      <c r="S64" s="59" t="str">
        <f>IFERROR(MATCH($E64,Tabela3[Sábado],0),"")</f>
        <v/>
      </c>
    </row>
    <row r="65" spans="1:19" s="30" customFormat="1" ht="17.100000000000001" customHeight="1" x14ac:dyDescent="0.2">
      <c r="A65" s="62">
        <v>58534</v>
      </c>
      <c r="B65" s="61">
        <v>41820</v>
      </c>
      <c r="C65" s="62">
        <v>216</v>
      </c>
      <c r="D65" s="65" t="s">
        <v>397</v>
      </c>
      <c r="E65" s="30" t="s">
        <v>66</v>
      </c>
      <c r="F65" s="29" t="s">
        <v>396</v>
      </c>
      <c r="G65" s="29" t="s">
        <v>398</v>
      </c>
      <c r="H65" s="59">
        <v>28</v>
      </c>
      <c r="I65" s="59">
        <v>2</v>
      </c>
      <c r="J65" s="59" t="s">
        <v>100</v>
      </c>
      <c r="K65" s="59" t="s">
        <v>100</v>
      </c>
      <c r="L65" s="59" t="s">
        <v>100</v>
      </c>
      <c r="M65" s="59" t="s">
        <v>100</v>
      </c>
      <c r="N65" s="59">
        <f>IFERROR(MATCH($E65,Tabela3[Segunda],0),"")</f>
        <v>300</v>
      </c>
      <c r="O65" s="59">
        <f>IFERROR(MATCH($E65,Tabela3[Terça],0),"")</f>
        <v>53</v>
      </c>
      <c r="P65" s="59">
        <f>IFERROR(MATCH($E65,Tabela3[Quarta],0),"")</f>
        <v>183</v>
      </c>
      <c r="Q65" s="59">
        <f>IFERROR(MATCH($E65,Tabela3[Quinta],0),"")</f>
        <v>219</v>
      </c>
      <c r="R65" s="59" t="str">
        <f>IFERROR(MATCH($E65,Tabela3[Sexta],0),"")</f>
        <v/>
      </c>
      <c r="S65" s="59" t="str">
        <f>IFERROR(MATCH($E65,Tabela3[Sábado],0),"")</f>
        <v/>
      </c>
    </row>
    <row r="66" spans="1:19" s="30" customFormat="1" ht="17.100000000000001" customHeight="1" x14ac:dyDescent="0.2">
      <c r="A66" s="62">
        <v>45915</v>
      </c>
      <c r="B66" s="61">
        <v>40941</v>
      </c>
      <c r="C66" s="62">
        <v>216</v>
      </c>
      <c r="D66" s="65" t="s">
        <v>397</v>
      </c>
      <c r="E66" s="30" t="s">
        <v>333</v>
      </c>
      <c r="F66" s="29" t="s">
        <v>396</v>
      </c>
      <c r="G66" s="29" t="s">
        <v>398</v>
      </c>
      <c r="H66" s="59">
        <v>8</v>
      </c>
      <c r="I66" s="59">
        <v>32</v>
      </c>
      <c r="J66" s="59" t="s">
        <v>100</v>
      </c>
      <c r="K66" s="59" t="s">
        <v>100</v>
      </c>
      <c r="L66" s="59" t="s">
        <v>100</v>
      </c>
      <c r="M66" s="59" t="s">
        <v>100</v>
      </c>
      <c r="N66" s="59" t="str">
        <f>IFERROR(MATCH($E66,Tabela3[Segunda],0),"")</f>
        <v/>
      </c>
      <c r="O66" s="59" t="str">
        <f>IFERROR(MATCH($E66,Tabela3[Terça],0),"")</f>
        <v/>
      </c>
      <c r="P66" s="59" t="str">
        <f>IFERROR(MATCH($E66,Tabela3[Quarta],0),"")</f>
        <v/>
      </c>
      <c r="Q66" s="59" t="str">
        <f>IFERROR(MATCH($E66,Tabela3[Quinta],0),"")</f>
        <v/>
      </c>
      <c r="R66" s="59" t="str">
        <f>IFERROR(MATCH($E66,Tabela3[Sexta],0),"")</f>
        <v/>
      </c>
      <c r="S66" s="59" t="str">
        <f>IFERROR(MATCH($E66,Tabela3[Sábado],0),"")</f>
        <v/>
      </c>
    </row>
    <row r="67" spans="1:19" s="30" customFormat="1" ht="17.100000000000001" customHeight="1" x14ac:dyDescent="0.2">
      <c r="A67" s="62">
        <v>37959</v>
      </c>
      <c r="B67" s="61">
        <v>40578</v>
      </c>
      <c r="C67" s="62">
        <v>184</v>
      </c>
      <c r="D67" s="65" t="s">
        <v>434</v>
      </c>
      <c r="E67" s="30" t="s">
        <v>356</v>
      </c>
      <c r="F67" s="29" t="s">
        <v>396</v>
      </c>
      <c r="G67" s="29" t="s">
        <v>407</v>
      </c>
      <c r="H67" s="59">
        <v>4</v>
      </c>
      <c r="I67" s="59" t="s">
        <v>100</v>
      </c>
      <c r="J67" s="59" t="s">
        <v>100</v>
      </c>
      <c r="K67" s="59" t="s">
        <v>100</v>
      </c>
      <c r="L67" s="59" t="s">
        <v>100</v>
      </c>
      <c r="M67" s="59" t="s">
        <v>100</v>
      </c>
      <c r="N67" s="59" t="str">
        <f>IFERROR(MATCH($E67,Tabela3[Segunda],0),"")</f>
        <v/>
      </c>
      <c r="O67" s="59" t="str">
        <f>IFERROR(MATCH($E67,Tabela3[Terça],0),"")</f>
        <v/>
      </c>
      <c r="P67" s="59"/>
      <c r="Q67" s="59"/>
      <c r="R67" s="59"/>
      <c r="S67" s="59"/>
    </row>
    <row r="68" spans="1:19" s="30" customFormat="1" ht="17.100000000000001" customHeight="1" x14ac:dyDescent="0.2">
      <c r="A68" s="62">
        <v>49316</v>
      </c>
      <c r="B68" s="61">
        <v>41052</v>
      </c>
      <c r="C68" s="62">
        <v>216</v>
      </c>
      <c r="D68" s="65" t="s">
        <v>397</v>
      </c>
      <c r="E68" s="30" t="s">
        <v>50</v>
      </c>
      <c r="F68" s="29" t="s">
        <v>396</v>
      </c>
      <c r="G68" s="29" t="s">
        <v>398</v>
      </c>
      <c r="H68" s="59">
        <v>24</v>
      </c>
      <c r="I68" s="59">
        <v>8</v>
      </c>
      <c r="J68" s="59" t="s">
        <v>100</v>
      </c>
      <c r="K68" s="59" t="s">
        <v>100</v>
      </c>
      <c r="L68" s="59" t="s">
        <v>100</v>
      </c>
      <c r="M68" s="59" t="s">
        <v>100</v>
      </c>
      <c r="N68" s="59" t="str">
        <f>IFERROR(MATCH($E68,Tabela3[Segunda],0),"")</f>
        <v/>
      </c>
      <c r="O68" s="59">
        <f>IFERROR(MATCH($E68,Tabela3[Terça],0),"")</f>
        <v>80</v>
      </c>
      <c r="P68" s="59" t="str">
        <f>IFERROR(MATCH($E68,Tabela3[Quarta],0),"")</f>
        <v/>
      </c>
      <c r="Q68" s="59" t="str">
        <f>IFERROR(MATCH($E68,Tabela3[Quinta],0),"")</f>
        <v/>
      </c>
      <c r="R68" s="59" t="str">
        <f>IFERROR(MATCH($E68,Tabela3[Sexta],0),"")</f>
        <v/>
      </c>
      <c r="S68" s="59" t="str">
        <f>IFERROR(MATCH($E68,Tabela3[Sábado],0),"")</f>
        <v/>
      </c>
    </row>
    <row r="69" spans="1:19" s="30" customFormat="1" ht="17.100000000000001" customHeight="1" x14ac:dyDescent="0.2">
      <c r="A69" s="62">
        <v>72558</v>
      </c>
      <c r="B69" s="61">
        <v>44624</v>
      </c>
      <c r="C69" s="62">
        <v>113</v>
      </c>
      <c r="D69" s="65" t="s">
        <v>435</v>
      </c>
      <c r="E69" s="30" t="s">
        <v>436</v>
      </c>
      <c r="F69" s="29" t="s">
        <v>396</v>
      </c>
      <c r="G69" s="29" t="s">
        <v>407</v>
      </c>
      <c r="H69" s="59" t="s">
        <v>100</v>
      </c>
      <c r="I69" s="59" t="s">
        <v>100</v>
      </c>
      <c r="J69" s="59" t="s">
        <v>100</v>
      </c>
      <c r="K69" s="59" t="s">
        <v>100</v>
      </c>
      <c r="L69" s="59" t="s">
        <v>100</v>
      </c>
      <c r="M69" s="59" t="s">
        <v>100</v>
      </c>
      <c r="N69" s="59" t="str">
        <f>IFERROR(MATCH($E69,Tabela3[Segunda],0),"")</f>
        <v/>
      </c>
      <c r="O69" s="59" t="str">
        <f>IFERROR(MATCH($E69,Tabela3[Terça],0),"")</f>
        <v/>
      </c>
      <c r="P69" s="59" t="str">
        <f>IFERROR(MATCH($E69,Tabela3[Quarta],0),"")</f>
        <v/>
      </c>
      <c r="Q69" s="59" t="str">
        <f>IFERROR(MATCH($E69,Tabela3[Quinta],0),"")</f>
        <v/>
      </c>
      <c r="R69" s="59" t="str">
        <f>IFERROR(MATCH($E69,Tabela3[Sexta],0),"")</f>
        <v/>
      </c>
      <c r="S69" s="59" t="str">
        <f>IFERROR(MATCH($E69,Tabela3[Sábado],0),"")</f>
        <v/>
      </c>
    </row>
    <row r="70" spans="1:19" s="30" customFormat="1" ht="17.100000000000001" customHeight="1" x14ac:dyDescent="0.2">
      <c r="A70" s="62">
        <v>70296</v>
      </c>
      <c r="B70" s="61">
        <v>44354</v>
      </c>
      <c r="C70" s="62">
        <v>270</v>
      </c>
      <c r="D70" s="65" t="s">
        <v>414</v>
      </c>
      <c r="E70" s="30" t="s">
        <v>437</v>
      </c>
      <c r="F70" s="29" t="s">
        <v>396</v>
      </c>
      <c r="G70" s="29" t="s">
        <v>407</v>
      </c>
      <c r="H70" s="59"/>
      <c r="I70" s="59"/>
      <c r="J70" s="59"/>
      <c r="K70" s="59"/>
      <c r="L70" s="59"/>
      <c r="M70" s="59"/>
      <c r="N70" s="59" t="str">
        <f>IFERROR(MATCH($E70,Tabela3[Segunda],0),"")</f>
        <v/>
      </c>
      <c r="O70" s="59" t="str">
        <f>IFERROR(MATCH($E70,Tabela3[Terça],0),"")</f>
        <v/>
      </c>
      <c r="P70" s="59"/>
      <c r="Q70" s="59"/>
      <c r="R70" s="59"/>
      <c r="S70" s="59"/>
    </row>
    <row r="71" spans="1:19" s="30" customFormat="1" ht="17.100000000000001" customHeight="1" x14ac:dyDescent="0.2">
      <c r="A71" s="62">
        <v>49321</v>
      </c>
      <c r="B71" s="61">
        <v>41155</v>
      </c>
      <c r="C71" s="62">
        <v>216</v>
      </c>
      <c r="D71" s="65" t="s">
        <v>397</v>
      </c>
      <c r="E71" s="30" t="s">
        <v>17</v>
      </c>
      <c r="F71" s="29" t="s">
        <v>396</v>
      </c>
      <c r="G71" s="29" t="s">
        <v>398</v>
      </c>
      <c r="H71" s="59">
        <v>28</v>
      </c>
      <c r="I71" s="59" t="s">
        <v>100</v>
      </c>
      <c r="J71" s="59" t="s">
        <v>100</v>
      </c>
      <c r="K71" s="59" t="s">
        <v>100</v>
      </c>
      <c r="L71" s="59" t="s">
        <v>100</v>
      </c>
      <c r="M71" s="59" t="s">
        <v>100</v>
      </c>
      <c r="N71" s="59" t="str">
        <f>IFERROR(MATCH($E71,Tabela3[Segunda],0),"")</f>
        <v/>
      </c>
      <c r="O71" s="59" t="str">
        <f>IFERROR(MATCH($E71,Tabela3[Terça],0),"")</f>
        <v/>
      </c>
      <c r="P71" s="59" t="str">
        <f>IFERROR(MATCH($E71,Tabela3[Quarta],0),"")</f>
        <v/>
      </c>
      <c r="Q71" s="59" t="str">
        <f>IFERROR(MATCH($E71,Tabela3[Quinta],0),"")</f>
        <v/>
      </c>
      <c r="R71" s="59" t="str">
        <f>IFERROR(MATCH($E71,Tabela3[Sexta],0),"")</f>
        <v/>
      </c>
      <c r="S71" s="59" t="str">
        <f>IFERROR(MATCH($E71,Tabela3[Sábado],0),"")</f>
        <v/>
      </c>
    </row>
    <row r="72" spans="1:19" s="30" customFormat="1" ht="17.100000000000001" customHeight="1" x14ac:dyDescent="0.2">
      <c r="A72" s="62">
        <v>70472</v>
      </c>
      <c r="B72" s="61">
        <v>44380</v>
      </c>
      <c r="C72" s="62">
        <v>126</v>
      </c>
      <c r="D72" s="65" t="s">
        <v>438</v>
      </c>
      <c r="E72" s="30" t="s">
        <v>326</v>
      </c>
      <c r="F72" s="29" t="s">
        <v>396</v>
      </c>
      <c r="G72" s="29" t="s">
        <v>398</v>
      </c>
      <c r="H72" s="59" t="s">
        <v>100</v>
      </c>
      <c r="I72" s="59" t="s">
        <v>100</v>
      </c>
      <c r="J72" s="59" t="s">
        <v>100</v>
      </c>
      <c r="K72" s="59" t="s">
        <v>100</v>
      </c>
      <c r="L72" s="59" t="s">
        <v>100</v>
      </c>
      <c r="M72" s="59" t="s">
        <v>100</v>
      </c>
      <c r="N72" s="59" t="str">
        <f>IFERROR(MATCH($E72,Tabela3[Segunda],0),"")</f>
        <v/>
      </c>
      <c r="O72" s="59" t="str">
        <f>IFERROR(MATCH($E72,Tabela3[Terça],0),"")</f>
        <v/>
      </c>
      <c r="P72" s="59" t="str">
        <f>IFERROR(MATCH($E72,Tabela3[Quarta],0),"")</f>
        <v/>
      </c>
      <c r="Q72" s="59" t="str">
        <f>IFERROR(MATCH($E72,Tabela3[Quinta],0),"")</f>
        <v/>
      </c>
      <c r="R72" s="59" t="str">
        <f>IFERROR(MATCH($E72,Tabela3[Sexta],0),"")</f>
        <v/>
      </c>
      <c r="S72" s="59" t="str">
        <f>IFERROR(MATCH($E72,Tabela3[Sábado],0),"")</f>
        <v/>
      </c>
    </row>
    <row r="73" spans="1:19" s="30" customFormat="1" ht="17.100000000000001" customHeight="1" x14ac:dyDescent="0.2">
      <c r="A73" s="62">
        <v>53405</v>
      </c>
      <c r="B73" s="61">
        <v>41548</v>
      </c>
      <c r="C73" s="62">
        <v>216</v>
      </c>
      <c r="D73" s="65" t="s">
        <v>397</v>
      </c>
      <c r="E73" s="30" t="s">
        <v>28</v>
      </c>
      <c r="F73" s="29" t="s">
        <v>396</v>
      </c>
      <c r="G73" s="29" t="s">
        <v>398</v>
      </c>
      <c r="H73" s="59">
        <v>26</v>
      </c>
      <c r="I73" s="59" t="s">
        <v>100</v>
      </c>
      <c r="J73" s="59" t="s">
        <v>100</v>
      </c>
      <c r="K73" s="59" t="s">
        <v>100</v>
      </c>
      <c r="L73" s="59" t="s">
        <v>100</v>
      </c>
      <c r="M73" s="59" t="s">
        <v>100</v>
      </c>
      <c r="N73" s="59" t="str">
        <f>IFERROR(MATCH($E73,Tabela3[Segunda],0),"")</f>
        <v/>
      </c>
      <c r="O73" s="59" t="str">
        <f>IFERROR(MATCH($E73,Tabela3[Terça],0),"")</f>
        <v/>
      </c>
      <c r="P73" s="59" t="str">
        <f>IFERROR(MATCH($E73,Tabela3[Quarta],0),"")</f>
        <v/>
      </c>
      <c r="Q73" s="59" t="str">
        <f>IFERROR(MATCH($E73,Tabela3[Quinta],0),"")</f>
        <v/>
      </c>
      <c r="R73" s="59" t="str">
        <f>IFERROR(MATCH($E73,Tabela3[Sexta],0),"")</f>
        <v/>
      </c>
      <c r="S73" s="59" t="str">
        <f>IFERROR(MATCH($E73,Tabela3[Sábado],0),"")</f>
        <v/>
      </c>
    </row>
    <row r="74" spans="1:19" s="30" customFormat="1" ht="17.100000000000001" customHeight="1" x14ac:dyDescent="0.2">
      <c r="A74" s="62">
        <v>60348</v>
      </c>
      <c r="B74" s="61">
        <v>43014</v>
      </c>
      <c r="C74" s="62">
        <v>257</v>
      </c>
      <c r="D74" s="65" t="s">
        <v>432</v>
      </c>
      <c r="E74" s="30" t="s">
        <v>121</v>
      </c>
      <c r="F74" s="29" t="s">
        <v>396</v>
      </c>
      <c r="G74" s="29" t="s">
        <v>398</v>
      </c>
      <c r="H74" s="59" t="s">
        <v>100</v>
      </c>
      <c r="I74" s="59" t="s">
        <v>100</v>
      </c>
      <c r="J74" s="59" t="s">
        <v>100</v>
      </c>
      <c r="K74" s="59" t="s">
        <v>100</v>
      </c>
      <c r="L74" s="59" t="s">
        <v>100</v>
      </c>
      <c r="M74" s="59" t="s">
        <v>100</v>
      </c>
      <c r="N74" s="59" t="str">
        <f>IFERROR(MATCH($E74,Tabela3[Segunda],0),"")</f>
        <v/>
      </c>
      <c r="O74" s="59" t="str">
        <f>IFERROR(MATCH($E74,Tabela3[Terça],0),"")</f>
        <v/>
      </c>
      <c r="P74" s="59" t="str">
        <f>IFERROR(MATCH($E74,Tabela3[Quarta],0),"")</f>
        <v/>
      </c>
      <c r="Q74" s="59" t="str">
        <f>IFERROR(MATCH($E74,Tabela3[Quinta],0),"")</f>
        <v/>
      </c>
      <c r="R74" s="59" t="str">
        <f>IFERROR(MATCH($E74,Tabela3[Sexta],0),"")</f>
        <v/>
      </c>
      <c r="S74" s="59">
        <f>IFERROR(MATCH($E74,Tabela3[Sábado],0),"")</f>
        <v>256</v>
      </c>
    </row>
    <row r="75" spans="1:19" s="30" customFormat="1" ht="17.100000000000001" customHeight="1" x14ac:dyDescent="0.2">
      <c r="A75" s="62">
        <v>76261</v>
      </c>
      <c r="B75" s="61">
        <v>45001</v>
      </c>
      <c r="C75" s="62">
        <v>283</v>
      </c>
      <c r="D75" s="65" t="s">
        <v>431</v>
      </c>
      <c r="E75" s="30" t="s">
        <v>277</v>
      </c>
      <c r="F75" s="29" t="s">
        <v>396</v>
      </c>
      <c r="G75" s="29" t="s">
        <v>398</v>
      </c>
      <c r="H75" s="59"/>
      <c r="I75" s="59"/>
      <c r="J75" s="59"/>
      <c r="K75" s="59" t="s">
        <v>100</v>
      </c>
      <c r="L75" s="59" t="s">
        <v>100</v>
      </c>
      <c r="M75" s="59" t="s">
        <v>100</v>
      </c>
      <c r="N75" s="59" t="str">
        <f>IFERROR(MATCH($E75,Tabela3[Segunda],0),"")</f>
        <v/>
      </c>
      <c r="O75" s="59" t="str">
        <f>IFERROR(MATCH($E75,Tabela3[Terça],0),"")</f>
        <v/>
      </c>
      <c r="P75" s="59"/>
      <c r="Q75" s="59"/>
      <c r="R75" s="59"/>
      <c r="S75" s="59"/>
    </row>
    <row r="76" spans="1:19" s="30" customFormat="1" ht="17.100000000000001" customHeight="1" x14ac:dyDescent="0.2">
      <c r="A76" s="62">
        <v>69276</v>
      </c>
      <c r="B76" s="61">
        <v>44237</v>
      </c>
      <c r="C76" s="62">
        <v>163</v>
      </c>
      <c r="D76" s="65" t="s">
        <v>439</v>
      </c>
      <c r="E76" s="30" t="s">
        <v>440</v>
      </c>
      <c r="F76" s="29" t="s">
        <v>396</v>
      </c>
      <c r="G76" s="29" t="s">
        <v>398</v>
      </c>
      <c r="H76" s="59">
        <v>4</v>
      </c>
      <c r="I76" s="59" t="s">
        <v>100</v>
      </c>
      <c r="J76" s="59" t="s">
        <v>100</v>
      </c>
      <c r="K76" s="59" t="s">
        <v>100</v>
      </c>
      <c r="L76" s="59" t="s">
        <v>100</v>
      </c>
      <c r="M76" s="59" t="s">
        <v>100</v>
      </c>
      <c r="N76" s="59" t="str">
        <f>IFERROR(MATCH($E76,Tabela3[Segunda],0),"")</f>
        <v/>
      </c>
      <c r="O76" s="59" t="str">
        <f>IFERROR(MATCH($E76,Tabela3[Terça],0),"")</f>
        <v/>
      </c>
      <c r="P76" s="59" t="str">
        <f>IFERROR(MATCH($E76,Tabela3[Quarta],0),"")</f>
        <v/>
      </c>
      <c r="Q76" s="59" t="str">
        <f>IFERROR(MATCH($E76,Tabela3[Quinta],0),"")</f>
        <v/>
      </c>
      <c r="R76" s="59" t="str">
        <f>IFERROR(MATCH($E76,Tabela3[Sexta],0),"")</f>
        <v/>
      </c>
      <c r="S76" s="59" t="str">
        <f>IFERROR(MATCH($E76,Tabela3[Sábado],0),"")</f>
        <v/>
      </c>
    </row>
    <row r="77" spans="1:19" s="30" customFormat="1" ht="17.100000000000001" customHeight="1" x14ac:dyDescent="0.2">
      <c r="A77" s="62">
        <v>51131</v>
      </c>
      <c r="B77" s="61">
        <v>41138</v>
      </c>
      <c r="C77" s="62">
        <v>2</v>
      </c>
      <c r="D77" s="65" t="s">
        <v>426</v>
      </c>
      <c r="E77" s="30" t="s">
        <v>154</v>
      </c>
      <c r="F77" s="29" t="s">
        <v>396</v>
      </c>
      <c r="G77" s="29" t="s">
        <v>398</v>
      </c>
      <c r="H77" s="59" t="s">
        <v>100</v>
      </c>
      <c r="I77" s="59" t="s">
        <v>100</v>
      </c>
      <c r="J77" s="59" t="s">
        <v>100</v>
      </c>
      <c r="K77" s="59" t="s">
        <v>100</v>
      </c>
      <c r="L77" s="59" t="s">
        <v>100</v>
      </c>
      <c r="M77" s="59" t="s">
        <v>100</v>
      </c>
      <c r="N77" s="59" t="str">
        <f>IFERROR(MATCH($E77,Tabela3[Segunda],0),"")</f>
        <v/>
      </c>
      <c r="O77" s="59" t="str">
        <f>IFERROR(MATCH($E77,Tabela3[Terça],0),"")</f>
        <v/>
      </c>
      <c r="P77" s="59" t="str">
        <f>IFERROR(MATCH($E77,Tabela3[Quarta],0),"")</f>
        <v/>
      </c>
      <c r="Q77" s="59" t="str">
        <f>IFERROR(MATCH($E77,Tabela3[Quinta],0),"")</f>
        <v/>
      </c>
      <c r="R77" s="59" t="str">
        <f>IFERROR(MATCH($E77,Tabela3[Sexta],0),"")</f>
        <v/>
      </c>
      <c r="S77" s="59" t="str">
        <f>IFERROR(MATCH($E77,Tabela3[Sábado],0),"")</f>
        <v/>
      </c>
    </row>
    <row r="78" spans="1:19" s="30" customFormat="1" ht="17.100000000000001" customHeight="1" x14ac:dyDescent="0.2">
      <c r="A78" s="62">
        <v>55303</v>
      </c>
      <c r="B78" s="61">
        <v>41696</v>
      </c>
      <c r="C78" s="62">
        <v>209</v>
      </c>
      <c r="D78" s="65" t="s">
        <v>410</v>
      </c>
      <c r="E78" s="30" t="s">
        <v>325</v>
      </c>
      <c r="F78" s="29" t="s">
        <v>396</v>
      </c>
      <c r="G78" s="29" t="s">
        <v>398</v>
      </c>
      <c r="H78" s="59" t="s">
        <v>100</v>
      </c>
      <c r="I78" s="59" t="s">
        <v>100</v>
      </c>
      <c r="J78" s="59" t="s">
        <v>100</v>
      </c>
      <c r="K78" s="59" t="s">
        <v>100</v>
      </c>
      <c r="L78" s="59" t="s">
        <v>100</v>
      </c>
      <c r="M78" s="59" t="s">
        <v>100</v>
      </c>
      <c r="N78" s="59" t="str">
        <f>IFERROR(MATCH($E78,Tabela3[Segunda],0),"")</f>
        <v/>
      </c>
      <c r="O78" s="59">
        <f>IFERROR(MATCH($E78,Tabela3[Terça],0),"")</f>
        <v>43</v>
      </c>
      <c r="P78" s="59" t="str">
        <f>IFERROR(MATCH($E78,Tabela3[Quarta],0),"")</f>
        <v/>
      </c>
      <c r="Q78" s="59" t="str">
        <f>IFERROR(MATCH($E78,Tabela3[Quinta],0),"")</f>
        <v/>
      </c>
      <c r="R78" s="59" t="str">
        <f>IFERROR(MATCH($E78,Tabela3[Sexta],0),"")</f>
        <v/>
      </c>
      <c r="S78" s="59" t="str">
        <f>IFERROR(MATCH($E78,Tabela3[Sábado],0),"")</f>
        <v/>
      </c>
    </row>
    <row r="79" spans="1:19" s="30" customFormat="1" ht="17.100000000000001" customHeight="1" x14ac:dyDescent="0.2">
      <c r="A79" s="62">
        <v>31326</v>
      </c>
      <c r="B79" s="61">
        <v>40215</v>
      </c>
      <c r="C79" s="62">
        <v>216</v>
      </c>
      <c r="D79" s="65" t="s">
        <v>397</v>
      </c>
      <c r="E79" s="30" t="s">
        <v>74</v>
      </c>
      <c r="F79" s="29" t="s">
        <v>396</v>
      </c>
      <c r="G79" s="29" t="s">
        <v>398</v>
      </c>
      <c r="H79" s="59">
        <v>28</v>
      </c>
      <c r="I79" s="59">
        <v>2</v>
      </c>
      <c r="J79" s="59" t="s">
        <v>100</v>
      </c>
      <c r="K79" s="59" t="s">
        <v>100</v>
      </c>
      <c r="L79" s="59" t="s">
        <v>100</v>
      </c>
      <c r="M79" s="59" t="s">
        <v>100</v>
      </c>
      <c r="N79" s="59" t="str">
        <f>IFERROR(MATCH($E79,Tabela3[Segunda],0),"")</f>
        <v/>
      </c>
      <c r="O79" s="59" t="str">
        <f>IFERROR(MATCH($E79,Tabela3[Terça],0),"")</f>
        <v/>
      </c>
      <c r="P79" s="59" t="str">
        <f>IFERROR(MATCH($E79,Tabela3[Quarta],0),"")</f>
        <v/>
      </c>
      <c r="Q79" s="59" t="str">
        <f>IFERROR(MATCH($E79,Tabela3[Quinta],0),"")</f>
        <v/>
      </c>
      <c r="R79" s="59">
        <f>IFERROR(MATCH($E79,Tabela3[Sexta],0),"")</f>
        <v>181</v>
      </c>
      <c r="S79" s="59" t="str">
        <f>IFERROR(MATCH($E79,Tabela3[Sábado],0),"")</f>
        <v/>
      </c>
    </row>
    <row r="80" spans="1:19" s="30" customFormat="1" ht="17.100000000000001" customHeight="1" x14ac:dyDescent="0.2">
      <c r="A80" s="60">
        <v>79417</v>
      </c>
      <c r="B80" s="61">
        <v>42319</v>
      </c>
      <c r="C80" s="62">
        <v>242</v>
      </c>
      <c r="D80" s="65" t="s">
        <v>397</v>
      </c>
      <c r="E80" s="67" t="s">
        <v>276</v>
      </c>
      <c r="F80" s="29" t="s">
        <v>396</v>
      </c>
      <c r="G80" s="29" t="s">
        <v>407</v>
      </c>
      <c r="H80" s="59">
        <v>4</v>
      </c>
      <c r="I80" s="59">
        <v>2</v>
      </c>
      <c r="J80" s="59" t="s">
        <v>100</v>
      </c>
      <c r="K80" s="59" t="s">
        <v>100</v>
      </c>
      <c r="L80" s="59" t="s">
        <v>100</v>
      </c>
      <c r="M80" s="59" t="s">
        <v>100</v>
      </c>
      <c r="N80" s="59">
        <f>IFERROR(MATCH($E80,Tabela3[Segunda],0),"")</f>
        <v>53</v>
      </c>
      <c r="O80" s="59" t="str">
        <f>IFERROR(MATCH($E80,Tabela3[Terça],0),"")</f>
        <v/>
      </c>
      <c r="P80" s="59"/>
      <c r="Q80" s="59"/>
      <c r="R80" s="59"/>
      <c r="S80" s="59"/>
    </row>
    <row r="81" spans="1:19" s="30" customFormat="1" ht="17.100000000000001" customHeight="1" x14ac:dyDescent="0.2">
      <c r="A81" s="62">
        <v>73225</v>
      </c>
      <c r="B81" s="61">
        <v>44659</v>
      </c>
      <c r="C81" s="62">
        <v>216</v>
      </c>
      <c r="D81" s="65" t="s">
        <v>397</v>
      </c>
      <c r="E81" s="30" t="s">
        <v>161</v>
      </c>
      <c r="F81" s="29" t="s">
        <v>396</v>
      </c>
      <c r="G81" s="29" t="s">
        <v>398</v>
      </c>
      <c r="H81" s="59">
        <v>4</v>
      </c>
      <c r="I81" s="59" t="s">
        <v>100</v>
      </c>
      <c r="J81" s="59" t="s">
        <v>100</v>
      </c>
      <c r="K81" s="59" t="s">
        <v>100</v>
      </c>
      <c r="L81" s="59" t="s">
        <v>100</v>
      </c>
      <c r="M81" s="59" t="s">
        <v>100</v>
      </c>
      <c r="N81" s="59" t="str">
        <f>IFERROR(MATCH($E81,Tabela3[Segunda],0),"")</f>
        <v/>
      </c>
      <c r="O81" s="59" t="str">
        <f>IFERROR(MATCH($E81,Tabela3[Terça],0),"")</f>
        <v/>
      </c>
      <c r="P81" s="59" t="str">
        <f>IFERROR(MATCH($E81,Tabela3[Quarta],0),"")</f>
        <v/>
      </c>
      <c r="Q81" s="59" t="str">
        <f>IFERROR(MATCH($E81,Tabela3[Quinta],0),"")</f>
        <v/>
      </c>
      <c r="R81" s="59" t="str">
        <f>IFERROR(MATCH($E81,Tabela3[Sexta],0),"")</f>
        <v/>
      </c>
      <c r="S81" s="59" t="str">
        <f>IFERROR(MATCH($E81,Tabela3[Sábado],0),"")</f>
        <v/>
      </c>
    </row>
    <row r="82" spans="1:19" s="30" customFormat="1" ht="17.100000000000001" customHeight="1" x14ac:dyDescent="0.2">
      <c r="A82" s="62">
        <v>75583</v>
      </c>
      <c r="B82" s="61">
        <v>44876</v>
      </c>
      <c r="C82" s="62">
        <v>216</v>
      </c>
      <c r="D82" s="65" t="s">
        <v>397</v>
      </c>
      <c r="E82" s="30" t="s">
        <v>441</v>
      </c>
      <c r="F82" s="29" t="s">
        <v>396</v>
      </c>
      <c r="G82" s="29" t="s">
        <v>407</v>
      </c>
      <c r="H82" s="59">
        <v>2</v>
      </c>
      <c r="I82" s="59">
        <v>2</v>
      </c>
      <c r="J82" s="59" t="s">
        <v>100</v>
      </c>
      <c r="K82" s="59" t="s">
        <v>100</v>
      </c>
      <c r="L82" s="59" t="s">
        <v>100</v>
      </c>
      <c r="M82" s="59" t="s">
        <v>100</v>
      </c>
      <c r="N82" s="59" t="str">
        <f>IFERROR(MATCH($E82,Tabela3[Segunda],0),"")</f>
        <v/>
      </c>
      <c r="O82" s="59" t="str">
        <f>IFERROR(MATCH($E82,Tabela3[Terça],0),"")</f>
        <v/>
      </c>
      <c r="P82" s="59" t="str">
        <f>IFERROR(MATCH($E82,Tabela3[Quarta],0),"")</f>
        <v/>
      </c>
      <c r="Q82" s="59" t="str">
        <f>IFERROR(MATCH($E82,Tabela3[Quinta],0),"")</f>
        <v/>
      </c>
      <c r="R82" s="59" t="str">
        <f>IFERROR(MATCH($E82,Tabela3[Sexta],0),"")</f>
        <v/>
      </c>
      <c r="S82" s="59" t="str">
        <f>IFERROR(MATCH($E82,Tabela3[Sábado],0),"")</f>
        <v/>
      </c>
    </row>
    <row r="83" spans="1:19" s="30" customFormat="1" ht="17.100000000000001" customHeight="1" x14ac:dyDescent="0.2">
      <c r="A83" s="54">
        <v>75867</v>
      </c>
      <c r="B83" s="66">
        <v>44967</v>
      </c>
      <c r="C83" s="54">
        <v>184</v>
      </c>
      <c r="D83" s="65" t="s">
        <v>434</v>
      </c>
      <c r="E83" s="67" t="s">
        <v>442</v>
      </c>
      <c r="F83" s="29" t="s">
        <v>396</v>
      </c>
      <c r="G83" s="29" t="s">
        <v>398</v>
      </c>
      <c r="H83" s="59">
        <v>0</v>
      </c>
      <c r="I83" s="59" t="s">
        <v>100</v>
      </c>
      <c r="J83" s="59" t="s">
        <v>100</v>
      </c>
      <c r="K83" s="59" t="s">
        <v>100</v>
      </c>
      <c r="L83" s="59" t="s">
        <v>100</v>
      </c>
      <c r="M83" s="59" t="s">
        <v>100</v>
      </c>
      <c r="N83" s="59" t="str">
        <f>IFERROR(MATCH($E83,Tabela3[Segunda],0),"")</f>
        <v/>
      </c>
      <c r="O83" s="59" t="str">
        <f>IFERROR(MATCH($E83,Tabela3[Terça],0),"")</f>
        <v/>
      </c>
      <c r="P83" s="59"/>
      <c r="Q83" s="59"/>
      <c r="R83" s="59"/>
      <c r="S83" s="59"/>
    </row>
    <row r="84" spans="1:19" s="30" customFormat="1" ht="17.100000000000001" customHeight="1" x14ac:dyDescent="0.2">
      <c r="A84" s="62">
        <v>48220</v>
      </c>
      <c r="B84" s="61">
        <v>40973</v>
      </c>
      <c r="C84" s="62">
        <v>216</v>
      </c>
      <c r="D84" s="65" t="s">
        <v>397</v>
      </c>
      <c r="E84" s="30" t="s">
        <v>275</v>
      </c>
      <c r="F84" s="29" t="s">
        <v>396</v>
      </c>
      <c r="G84" s="29" t="s">
        <v>398</v>
      </c>
      <c r="H84" s="59">
        <v>24</v>
      </c>
      <c r="I84" s="59">
        <v>2</v>
      </c>
      <c r="J84" s="59" t="s">
        <v>100</v>
      </c>
      <c r="K84" s="59" t="s">
        <v>100</v>
      </c>
      <c r="L84" s="59" t="s">
        <v>100</v>
      </c>
      <c r="M84" s="59" t="s">
        <v>100</v>
      </c>
      <c r="N84" s="59">
        <f>IFERROR(MATCH($E84,Tabela3[Segunda],0),"")</f>
        <v>256</v>
      </c>
      <c r="O84" s="59">
        <f>IFERROR(MATCH($E84,Tabela3[Terça],0),"")</f>
        <v>51</v>
      </c>
      <c r="P84" s="59">
        <f>IFERROR(MATCH($E84,Tabela3[Quarta],0),"")</f>
        <v>130</v>
      </c>
      <c r="Q84" s="59">
        <f>IFERROR(MATCH($E84,Tabela3[Quinta],0),"")</f>
        <v>43</v>
      </c>
      <c r="R84" s="59" t="str">
        <f>IFERROR(MATCH($E84,Tabela3[Sexta],0),"")</f>
        <v/>
      </c>
      <c r="S84" s="59" t="str">
        <f>IFERROR(MATCH($E84,Tabela3[Sábado],0),"")</f>
        <v/>
      </c>
    </row>
    <row r="85" spans="1:19" s="30" customFormat="1" ht="17.100000000000001" customHeight="1" x14ac:dyDescent="0.2">
      <c r="A85" s="62">
        <v>58546</v>
      </c>
      <c r="B85" s="61">
        <v>42522</v>
      </c>
      <c r="C85" s="62">
        <v>216</v>
      </c>
      <c r="D85" s="65" t="s">
        <v>397</v>
      </c>
      <c r="E85" s="30" t="s">
        <v>76</v>
      </c>
      <c r="F85" s="29" t="s">
        <v>396</v>
      </c>
      <c r="G85" s="29" t="s">
        <v>398</v>
      </c>
      <c r="H85" s="59">
        <v>12</v>
      </c>
      <c r="I85" s="59">
        <v>8</v>
      </c>
      <c r="J85" s="59" t="s">
        <v>100</v>
      </c>
      <c r="K85" s="59" t="s">
        <v>100</v>
      </c>
      <c r="L85" s="59" t="s">
        <v>100</v>
      </c>
      <c r="M85" s="59" t="s">
        <v>100</v>
      </c>
      <c r="N85" s="59" t="str">
        <f>IFERROR(MATCH($E85,Tabela3[Segunda],0),"")</f>
        <v/>
      </c>
      <c r="O85" s="59" t="str">
        <f>IFERROR(MATCH($E85,Tabela3[Terça],0),"")</f>
        <v/>
      </c>
      <c r="P85" s="59" t="str">
        <f>IFERROR(MATCH($E85,Tabela3[Quarta],0),"")</f>
        <v/>
      </c>
      <c r="Q85" s="59" t="str">
        <f>IFERROR(MATCH($E85,Tabela3[Quinta],0),"")</f>
        <v/>
      </c>
      <c r="R85" s="59" t="str">
        <f>IFERROR(MATCH($E85,Tabela3[Sexta],0),"")</f>
        <v/>
      </c>
      <c r="S85" s="59" t="str">
        <f>IFERROR(MATCH($E85,Tabela3[Sábado],0),"")</f>
        <v/>
      </c>
    </row>
    <row r="86" spans="1:19" s="30" customFormat="1" ht="17.100000000000001" customHeight="1" x14ac:dyDescent="0.2">
      <c r="A86" s="62">
        <v>48229</v>
      </c>
      <c r="B86" s="61">
        <v>40998</v>
      </c>
      <c r="C86" s="62">
        <v>216</v>
      </c>
      <c r="D86" s="65" t="s">
        <v>397</v>
      </c>
      <c r="E86" s="30" t="s">
        <v>86</v>
      </c>
      <c r="F86" s="29" t="s">
        <v>396</v>
      </c>
      <c r="G86" s="29" t="s">
        <v>398</v>
      </c>
      <c r="H86" s="59">
        <v>16</v>
      </c>
      <c r="I86" s="59" t="s">
        <v>100</v>
      </c>
      <c r="J86" s="59">
        <v>20</v>
      </c>
      <c r="K86" s="59" t="s">
        <v>100</v>
      </c>
      <c r="L86" s="59" t="s">
        <v>100</v>
      </c>
      <c r="M86" s="59" t="s">
        <v>100</v>
      </c>
      <c r="N86" s="59" t="str">
        <f>IFERROR(MATCH($E86,Tabela3[Segunda],0),"")</f>
        <v/>
      </c>
      <c r="O86" s="59" t="str">
        <f>IFERROR(MATCH($E86,Tabela3[Terça],0),"")</f>
        <v/>
      </c>
      <c r="P86" s="59"/>
      <c r="Q86" s="59"/>
      <c r="R86" s="59"/>
      <c r="S86" s="59"/>
    </row>
    <row r="87" spans="1:19" s="30" customFormat="1" ht="17.100000000000001" customHeight="1" x14ac:dyDescent="0.2">
      <c r="A87" s="62">
        <v>52445</v>
      </c>
      <c r="B87" s="61">
        <v>41416</v>
      </c>
      <c r="C87" s="62">
        <v>257</v>
      </c>
      <c r="D87" s="65" t="s">
        <v>432</v>
      </c>
      <c r="E87" s="30" t="s">
        <v>443</v>
      </c>
      <c r="F87" s="29" t="s">
        <v>396</v>
      </c>
      <c r="G87" s="29" t="s">
        <v>398</v>
      </c>
      <c r="H87" s="59" t="s">
        <v>100</v>
      </c>
      <c r="I87" s="59" t="s">
        <v>100</v>
      </c>
      <c r="J87" s="59" t="s">
        <v>100</v>
      </c>
      <c r="K87" s="59" t="s">
        <v>100</v>
      </c>
      <c r="L87" s="59" t="s">
        <v>100</v>
      </c>
      <c r="M87" s="59" t="s">
        <v>100</v>
      </c>
      <c r="N87" s="59" t="str">
        <f>IFERROR(MATCH($E87,Tabela3[Segunda],0),"")</f>
        <v/>
      </c>
      <c r="O87" s="59" t="str">
        <f>IFERROR(MATCH($E87,Tabela3[Terça],0),"")</f>
        <v/>
      </c>
      <c r="P87" s="59" t="str">
        <f>IFERROR(MATCH($E87,Tabela3[Quarta],0),"")</f>
        <v/>
      </c>
      <c r="Q87" s="59" t="str">
        <f>IFERROR(MATCH($E87,Tabela3[Quinta],0),"")</f>
        <v/>
      </c>
      <c r="R87" s="59" t="str">
        <f>IFERROR(MATCH($E87,Tabela3[Sexta],0),"")</f>
        <v/>
      </c>
      <c r="S87" s="59" t="str">
        <f>IFERROR(MATCH($E87,Tabela3[Sábado],0),"")</f>
        <v/>
      </c>
    </row>
    <row r="88" spans="1:19" s="30" customFormat="1" ht="17.100000000000001" customHeight="1" x14ac:dyDescent="0.2">
      <c r="A88" s="62">
        <v>70413</v>
      </c>
      <c r="B88" s="61">
        <v>44378</v>
      </c>
      <c r="C88" s="62">
        <v>216</v>
      </c>
      <c r="D88" s="65" t="s">
        <v>397</v>
      </c>
      <c r="E88" s="30" t="s">
        <v>75</v>
      </c>
      <c r="F88" s="29" t="s">
        <v>396</v>
      </c>
      <c r="G88" s="29" t="s">
        <v>398</v>
      </c>
      <c r="H88" s="59">
        <v>24</v>
      </c>
      <c r="I88" s="59">
        <v>2</v>
      </c>
      <c r="J88" s="59" t="s">
        <v>100</v>
      </c>
      <c r="K88" s="59" t="s">
        <v>100</v>
      </c>
      <c r="L88" s="59" t="s">
        <v>100</v>
      </c>
      <c r="M88" s="59" t="s">
        <v>100</v>
      </c>
      <c r="N88" s="59" t="str">
        <f>IFERROR(MATCH($E88,Tabela3[Segunda],0),"")</f>
        <v/>
      </c>
      <c r="O88" s="59" t="str">
        <f>IFERROR(MATCH($E88,Tabela3[Terça],0),"")</f>
        <v/>
      </c>
      <c r="P88" s="59" t="str">
        <f>IFERROR(MATCH($E88,Tabela3[Quarta],0),"")</f>
        <v/>
      </c>
      <c r="Q88" s="59" t="str">
        <f>IFERROR(MATCH($E88,Tabela3[Quinta],0),"")</f>
        <v/>
      </c>
      <c r="R88" s="59" t="str">
        <f>IFERROR(MATCH($E88,Tabela3[Sexta],0),"")</f>
        <v/>
      </c>
      <c r="S88" s="59">
        <f>IFERROR(MATCH($E88,Tabela3[Sábado],0),"")</f>
        <v>264</v>
      </c>
    </row>
    <row r="89" spans="1:19" s="30" customFormat="1" ht="17.100000000000001" customHeight="1" x14ac:dyDescent="0.2">
      <c r="A89" s="62">
        <v>76601</v>
      </c>
      <c r="B89" s="61">
        <v>45030</v>
      </c>
      <c r="C89" s="62">
        <v>283</v>
      </c>
      <c r="D89" s="65" t="s">
        <v>431</v>
      </c>
      <c r="E89" s="30" t="s">
        <v>444</v>
      </c>
      <c r="F89" s="29" t="s">
        <v>396</v>
      </c>
      <c r="G89" s="29" t="s">
        <v>398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s="30" customFormat="1" ht="17.100000000000001" customHeight="1" x14ac:dyDescent="0.2">
      <c r="A90" s="62">
        <v>21433</v>
      </c>
      <c r="B90" s="61">
        <v>39500</v>
      </c>
      <c r="C90" s="62">
        <v>143</v>
      </c>
      <c r="D90" s="65" t="s">
        <v>445</v>
      </c>
      <c r="E90" s="30" t="s">
        <v>169</v>
      </c>
      <c r="F90" s="29" t="s">
        <v>396</v>
      </c>
      <c r="G90" s="29" t="s">
        <v>398</v>
      </c>
      <c r="H90" s="59" t="s">
        <v>100</v>
      </c>
      <c r="I90" s="59" t="s">
        <v>100</v>
      </c>
      <c r="J90" s="59" t="s">
        <v>100</v>
      </c>
      <c r="K90" s="59" t="s">
        <v>100</v>
      </c>
      <c r="L90" s="59" t="s">
        <v>100</v>
      </c>
      <c r="M90" s="59" t="s">
        <v>100</v>
      </c>
      <c r="N90" s="59" t="str">
        <f>IFERROR(MATCH($E90,Tabela3[Segunda],0),"")</f>
        <v/>
      </c>
      <c r="O90" s="59">
        <f>IFERROR(MATCH($E90,Tabela3[Terça],0),"")</f>
        <v>219</v>
      </c>
      <c r="P90" s="59" t="str">
        <f>IFERROR(MATCH($E90,Tabela3[Quarta],0),"")</f>
        <v/>
      </c>
      <c r="Q90" s="59">
        <f>IFERROR(MATCH($E90,Tabela3[Quinta],0),"")</f>
        <v>37</v>
      </c>
      <c r="R90" s="59" t="str">
        <f>IFERROR(MATCH($E90,Tabela3[Sexta],0),"")</f>
        <v/>
      </c>
      <c r="S90" s="59" t="str">
        <f>IFERROR(MATCH($E90,Tabela3[Sábado],0),"")</f>
        <v/>
      </c>
    </row>
    <row r="91" spans="1:19" s="30" customFormat="1" ht="17.100000000000001" customHeight="1" x14ac:dyDescent="0.2">
      <c r="A91" s="62">
        <v>49513</v>
      </c>
      <c r="B91" s="61">
        <v>41170</v>
      </c>
      <c r="C91" s="62">
        <v>257</v>
      </c>
      <c r="D91" s="65" t="s">
        <v>432</v>
      </c>
      <c r="E91" s="30" t="s">
        <v>122</v>
      </c>
      <c r="F91" s="29" t="s">
        <v>396</v>
      </c>
      <c r="G91" s="29" t="s">
        <v>398</v>
      </c>
      <c r="H91" s="59" t="s">
        <v>100</v>
      </c>
      <c r="I91" s="59" t="s">
        <v>100</v>
      </c>
      <c r="J91" s="59" t="s">
        <v>100</v>
      </c>
      <c r="K91" s="59" t="s">
        <v>100</v>
      </c>
      <c r="L91" s="59" t="s">
        <v>100</v>
      </c>
      <c r="M91" s="59" t="s">
        <v>100</v>
      </c>
      <c r="N91" s="59" t="str">
        <f>IFERROR(MATCH($E91,Tabela3[Segunda],0),"")</f>
        <v/>
      </c>
      <c r="O91" s="59" t="str">
        <f>IFERROR(MATCH($E91,Tabela3[Terça],0),"")</f>
        <v/>
      </c>
      <c r="P91" s="59" t="str">
        <f>IFERROR(MATCH($E91,Tabela3[Quarta],0),"")</f>
        <v/>
      </c>
      <c r="Q91" s="59" t="str">
        <f>IFERROR(MATCH($E91,Tabela3[Quinta],0),"")</f>
        <v/>
      </c>
      <c r="R91" s="59" t="str">
        <f>IFERROR(MATCH($E91,Tabela3[Sexta],0),"")</f>
        <v/>
      </c>
      <c r="S91" s="59" t="str">
        <f>IFERROR(MATCH($E91,Tabela3[Sábado],0),"")</f>
        <v/>
      </c>
    </row>
    <row r="92" spans="1:19" s="30" customFormat="1" ht="17.100000000000001" customHeight="1" x14ac:dyDescent="0.2">
      <c r="A92" s="62">
        <v>53397</v>
      </c>
      <c r="B92" s="61">
        <v>41460</v>
      </c>
      <c r="C92" s="62">
        <v>216</v>
      </c>
      <c r="D92" s="65" t="s">
        <v>397</v>
      </c>
      <c r="E92" s="30" t="s">
        <v>14</v>
      </c>
      <c r="F92" s="29" t="s">
        <v>396</v>
      </c>
      <c r="G92" s="29" t="s">
        <v>398</v>
      </c>
      <c r="H92" s="59">
        <v>18</v>
      </c>
      <c r="I92" s="59">
        <v>10</v>
      </c>
      <c r="J92" s="59" t="s">
        <v>100</v>
      </c>
      <c r="K92" s="59" t="s">
        <v>100</v>
      </c>
      <c r="L92" s="59" t="s">
        <v>100</v>
      </c>
      <c r="M92" s="59" t="s">
        <v>100</v>
      </c>
      <c r="N92" s="59" t="str">
        <f>IFERROR(MATCH($E92,Tabela3[Segunda],0),"")</f>
        <v/>
      </c>
      <c r="O92" s="59" t="str">
        <f>IFERROR(MATCH($E92,Tabela3[Terça],0),"")</f>
        <v/>
      </c>
      <c r="P92" s="59" t="str">
        <f>IFERROR(MATCH($E92,Tabela3[Quarta],0),"")</f>
        <v/>
      </c>
      <c r="Q92" s="59" t="str">
        <f>IFERROR(MATCH($E92,Tabela3[Quinta],0),"")</f>
        <v/>
      </c>
      <c r="R92" s="59" t="str">
        <f>IFERROR(MATCH($E92,Tabela3[Sexta],0),"")</f>
        <v/>
      </c>
      <c r="S92" s="59" t="str">
        <f>IFERROR(MATCH($E92,Tabela3[Sábado],0),"")</f>
        <v/>
      </c>
    </row>
    <row r="93" spans="1:19" s="30" customFormat="1" ht="17.100000000000001" customHeight="1" x14ac:dyDescent="0.2">
      <c r="A93" s="62">
        <v>73418</v>
      </c>
      <c r="B93" s="61">
        <v>44676</v>
      </c>
      <c r="C93" s="62">
        <v>209</v>
      </c>
      <c r="D93" s="65" t="s">
        <v>410</v>
      </c>
      <c r="E93" s="30" t="s">
        <v>446</v>
      </c>
      <c r="F93" s="29" t="s">
        <v>396</v>
      </c>
      <c r="G93" s="29" t="s">
        <v>407</v>
      </c>
      <c r="H93" s="59" t="s">
        <v>100</v>
      </c>
      <c r="I93" s="59" t="s">
        <v>100</v>
      </c>
      <c r="J93" s="59" t="s">
        <v>100</v>
      </c>
      <c r="K93" s="59" t="s">
        <v>100</v>
      </c>
      <c r="L93" s="59" t="s">
        <v>100</v>
      </c>
      <c r="M93" s="59" t="s">
        <v>100</v>
      </c>
      <c r="N93" s="59" t="str">
        <f>IFERROR(MATCH($E93,Tabela3[Segunda],0),"")</f>
        <v/>
      </c>
      <c r="O93" s="59" t="str">
        <f>IFERROR(MATCH($E93,Tabela3[Terça],0),"")</f>
        <v/>
      </c>
      <c r="P93" s="59" t="str">
        <f>IFERROR(MATCH($E93,Tabela3[Quarta],0),"")</f>
        <v/>
      </c>
      <c r="Q93" s="59" t="str">
        <f>IFERROR(MATCH($E93,Tabela3[Quinta],0),"")</f>
        <v/>
      </c>
      <c r="R93" s="59" t="str">
        <f>IFERROR(MATCH($E93,Tabela3[Sexta],0),"")</f>
        <v/>
      </c>
      <c r="S93" s="59" t="str">
        <f>IFERROR(MATCH($E93,Tabela3[Sábado],0),"")</f>
        <v/>
      </c>
    </row>
    <row r="94" spans="1:19" s="30" customFormat="1" ht="17.100000000000001" customHeight="1" x14ac:dyDescent="0.2">
      <c r="A94" s="62">
        <v>51706</v>
      </c>
      <c r="B94" s="61">
        <v>41179</v>
      </c>
      <c r="C94" s="62">
        <v>216</v>
      </c>
      <c r="D94" s="65" t="s">
        <v>397</v>
      </c>
      <c r="E94" s="30" t="s">
        <v>211</v>
      </c>
      <c r="F94" s="29" t="s">
        <v>396</v>
      </c>
      <c r="G94" s="29" t="s">
        <v>398</v>
      </c>
      <c r="H94" s="59">
        <v>24</v>
      </c>
      <c r="I94" s="59" t="s">
        <v>100</v>
      </c>
      <c r="J94" s="59">
        <v>8</v>
      </c>
      <c r="K94" s="59" t="s">
        <v>100</v>
      </c>
      <c r="L94" s="59" t="s">
        <v>100</v>
      </c>
      <c r="M94" s="59" t="s">
        <v>100</v>
      </c>
      <c r="N94" s="59" t="str">
        <f>IFERROR(MATCH($E94,Tabela3[Segunda],0),"")</f>
        <v/>
      </c>
      <c r="O94" s="59" t="str">
        <f>IFERROR(MATCH($E94,Tabela3[Terça],0),"")</f>
        <v/>
      </c>
      <c r="P94" s="59" t="str">
        <f>IFERROR(MATCH($E94,Tabela3[Quarta],0),"")</f>
        <v/>
      </c>
      <c r="Q94" s="59" t="str">
        <f>IFERROR(MATCH($E94,Tabela3[Quinta],0),"")</f>
        <v/>
      </c>
      <c r="R94" s="59" t="str">
        <f>IFERROR(MATCH($E94,Tabela3[Sexta],0),"")</f>
        <v/>
      </c>
      <c r="S94" s="59" t="str">
        <f>IFERROR(MATCH($E94,Tabela3[Sábado],0),"")</f>
        <v/>
      </c>
    </row>
    <row r="95" spans="1:19" s="30" customFormat="1" ht="17.100000000000001" customHeight="1" x14ac:dyDescent="0.2">
      <c r="A95" s="62">
        <v>72988</v>
      </c>
      <c r="B95" s="61">
        <v>44645</v>
      </c>
      <c r="C95" s="62">
        <v>216</v>
      </c>
      <c r="D95" s="65" t="s">
        <v>397</v>
      </c>
      <c r="E95" s="30" t="s">
        <v>181</v>
      </c>
      <c r="F95" s="29" t="s">
        <v>396</v>
      </c>
      <c r="G95" s="29" t="s">
        <v>407</v>
      </c>
      <c r="H95" s="59">
        <v>4</v>
      </c>
      <c r="I95" s="59" t="s">
        <v>100</v>
      </c>
      <c r="J95" s="59" t="s">
        <v>100</v>
      </c>
      <c r="K95" s="59" t="s">
        <v>100</v>
      </c>
      <c r="L95" s="59" t="s">
        <v>100</v>
      </c>
      <c r="M95" s="59" t="s">
        <v>100</v>
      </c>
      <c r="N95" s="59" t="str">
        <f>IFERROR(MATCH($E95,Tabela3[Segunda],0),"")</f>
        <v/>
      </c>
      <c r="O95" s="59" t="str">
        <f>IFERROR(MATCH($E95,Tabela3[Terça],0),"")</f>
        <v/>
      </c>
      <c r="P95" s="59" t="str">
        <f>IFERROR(MATCH($E95,Tabela3[Quarta],0),"")</f>
        <v/>
      </c>
      <c r="Q95" s="59" t="str">
        <f>IFERROR(MATCH($E95,Tabela3[Quinta],0),"")</f>
        <v/>
      </c>
      <c r="R95" s="59" t="str">
        <f>IFERROR(MATCH($E95,Tabela3[Sexta],0),"")</f>
        <v/>
      </c>
      <c r="S95" s="59" t="str">
        <f>IFERROR(MATCH($E95,Tabela3[Sábado],0),"")</f>
        <v/>
      </c>
    </row>
    <row r="96" spans="1:19" s="30" customFormat="1" ht="17.100000000000001" customHeight="1" x14ac:dyDescent="0.2">
      <c r="A96" s="62">
        <v>21397</v>
      </c>
      <c r="B96" s="61">
        <v>39335</v>
      </c>
      <c r="C96" s="62">
        <v>21</v>
      </c>
      <c r="D96" s="65" t="s">
        <v>447</v>
      </c>
      <c r="E96" s="30" t="s">
        <v>265</v>
      </c>
      <c r="F96" s="29" t="s">
        <v>396</v>
      </c>
      <c r="G96" s="29" t="s">
        <v>407</v>
      </c>
      <c r="H96" s="59" t="s">
        <v>100</v>
      </c>
      <c r="I96" s="59" t="s">
        <v>100</v>
      </c>
      <c r="J96" s="59" t="s">
        <v>100</v>
      </c>
      <c r="K96" s="59" t="s">
        <v>100</v>
      </c>
      <c r="L96" s="59" t="s">
        <v>100</v>
      </c>
      <c r="M96" s="59" t="s">
        <v>100</v>
      </c>
      <c r="N96" s="59" t="str">
        <f>IFERROR(MATCH($E96,Tabela3[Segunda],0),"")</f>
        <v/>
      </c>
      <c r="O96" s="59" t="str">
        <f>IFERROR(MATCH($E96,Tabela3[Terça],0),"")</f>
        <v/>
      </c>
      <c r="P96" s="59"/>
      <c r="Q96" s="59"/>
      <c r="R96" s="59"/>
      <c r="S96" s="59"/>
    </row>
    <row r="97" spans="1:19" s="30" customFormat="1" ht="17.100000000000001" customHeight="1" x14ac:dyDescent="0.2">
      <c r="A97" s="62">
        <v>48227</v>
      </c>
      <c r="B97" s="61">
        <v>41002</v>
      </c>
      <c r="C97" s="62">
        <v>216</v>
      </c>
      <c r="D97" s="65" t="s">
        <v>397</v>
      </c>
      <c r="E97" s="30" t="s">
        <v>23</v>
      </c>
      <c r="F97" s="29" t="s">
        <v>396</v>
      </c>
      <c r="G97" s="29" t="s">
        <v>398</v>
      </c>
      <c r="H97" s="59">
        <v>22</v>
      </c>
      <c r="I97" s="59">
        <v>6</v>
      </c>
      <c r="J97" s="59" t="s">
        <v>100</v>
      </c>
      <c r="K97" s="59" t="s">
        <v>100</v>
      </c>
      <c r="L97" s="59" t="s">
        <v>100</v>
      </c>
      <c r="M97" s="59" t="s">
        <v>100</v>
      </c>
      <c r="N97" s="59" t="str">
        <f>IFERROR(MATCH($E97,Tabela3[Segunda],0),"")</f>
        <v/>
      </c>
      <c r="O97" s="59" t="str">
        <f>IFERROR(MATCH($E97,Tabela3[Terça],0),"")</f>
        <v/>
      </c>
      <c r="P97" s="59" t="str">
        <f>IFERROR(MATCH($E97,Tabela3[Quarta],0),"")</f>
        <v/>
      </c>
      <c r="Q97" s="59" t="str">
        <f>IFERROR(MATCH($E97,Tabela3[Quinta],0),"")</f>
        <v/>
      </c>
      <c r="R97" s="59" t="str">
        <f>IFERROR(MATCH($E97,Tabela3[Sexta],0),"")</f>
        <v/>
      </c>
      <c r="S97" s="59" t="str">
        <f>IFERROR(MATCH($E97,Tabela3[Sábado],0),"")</f>
        <v/>
      </c>
    </row>
    <row r="98" spans="1:19" s="30" customFormat="1" ht="17.100000000000001" customHeight="1" x14ac:dyDescent="0.2">
      <c r="A98" s="62">
        <v>48225</v>
      </c>
      <c r="B98" s="61">
        <v>41001</v>
      </c>
      <c r="C98" s="62">
        <v>216</v>
      </c>
      <c r="D98" s="65" t="s">
        <v>397</v>
      </c>
      <c r="E98" s="30" t="s">
        <v>362</v>
      </c>
      <c r="F98" s="29" t="s">
        <v>396</v>
      </c>
      <c r="G98" s="29" t="s">
        <v>398</v>
      </c>
      <c r="H98" s="59">
        <v>20</v>
      </c>
      <c r="I98" s="59">
        <v>6</v>
      </c>
      <c r="J98" s="59" t="s">
        <v>100</v>
      </c>
      <c r="K98" s="59" t="s">
        <v>100</v>
      </c>
      <c r="L98" s="59" t="s">
        <v>100</v>
      </c>
      <c r="M98" s="59" t="s">
        <v>100</v>
      </c>
      <c r="N98" s="59" t="str">
        <f>IFERROR(MATCH($E98,Tabela3[Segunda],0),"")</f>
        <v/>
      </c>
      <c r="O98" s="59" t="str">
        <f>IFERROR(MATCH($E98,Tabela3[Terça],0),"")</f>
        <v/>
      </c>
      <c r="P98" s="59" t="str">
        <f>IFERROR(MATCH($E98,Tabela3[Quarta],0),"")</f>
        <v/>
      </c>
      <c r="Q98" s="59" t="str">
        <f>IFERROR(MATCH($E98,Tabela3[Quinta],0),"")</f>
        <v/>
      </c>
      <c r="R98" s="59" t="str">
        <f>IFERROR(MATCH($E98,Tabela3[Sexta],0),"")</f>
        <v/>
      </c>
      <c r="S98" s="59" t="str">
        <f>IFERROR(MATCH($E98,Tabela3[Sábado],0),"")</f>
        <v/>
      </c>
    </row>
    <row r="99" spans="1:19" s="30" customFormat="1" ht="17.100000000000001" customHeight="1" x14ac:dyDescent="0.2">
      <c r="A99" s="62">
        <v>45904</v>
      </c>
      <c r="B99" s="61">
        <v>40819</v>
      </c>
      <c r="C99" s="62">
        <v>216</v>
      </c>
      <c r="D99" s="65" t="s">
        <v>397</v>
      </c>
      <c r="E99" s="30" t="s">
        <v>30</v>
      </c>
      <c r="F99" s="29" t="s">
        <v>396</v>
      </c>
      <c r="G99" s="29" t="s">
        <v>398</v>
      </c>
      <c r="H99" s="59">
        <v>26</v>
      </c>
      <c r="I99" s="59" t="s">
        <v>100</v>
      </c>
      <c r="J99" s="59" t="s">
        <v>100</v>
      </c>
      <c r="K99" s="59" t="s">
        <v>100</v>
      </c>
      <c r="L99" s="59" t="s">
        <v>100</v>
      </c>
      <c r="M99" s="59" t="s">
        <v>100</v>
      </c>
      <c r="N99" s="59" t="str">
        <f>IFERROR(MATCH($E99,Tabela3[Segunda],0),"")</f>
        <v/>
      </c>
      <c r="O99" s="59" t="str">
        <f>IFERROR(MATCH($E99,Tabela3[Terça],0),"")</f>
        <v/>
      </c>
      <c r="P99" s="59" t="str">
        <f>IFERROR(MATCH($E99,Tabela3[Quarta],0),"")</f>
        <v/>
      </c>
      <c r="Q99" s="59" t="str">
        <f>IFERROR(MATCH($E99,Tabela3[Quinta],0),"")</f>
        <v/>
      </c>
      <c r="R99" s="59" t="str">
        <f>IFERROR(MATCH($E99,Tabela3[Sexta],0),"")</f>
        <v/>
      </c>
      <c r="S99" s="59">
        <f>IFERROR(MATCH($E99,Tabela3[Sábado],0),"")</f>
        <v>278</v>
      </c>
    </row>
    <row r="100" spans="1:19" s="30" customFormat="1" ht="17.100000000000001" customHeight="1" x14ac:dyDescent="0.2">
      <c r="A100" s="62">
        <v>74250</v>
      </c>
      <c r="B100" s="61">
        <v>44743</v>
      </c>
      <c r="C100" s="62">
        <v>216</v>
      </c>
      <c r="D100" s="65" t="s">
        <v>397</v>
      </c>
      <c r="E100" s="30" t="s">
        <v>116</v>
      </c>
      <c r="F100" s="29" t="s">
        <v>396</v>
      </c>
      <c r="G100" s="29" t="s">
        <v>407</v>
      </c>
      <c r="H100" s="59">
        <v>22</v>
      </c>
      <c r="I100" s="59" t="s">
        <v>100</v>
      </c>
      <c r="J100" s="59" t="s">
        <v>100</v>
      </c>
      <c r="K100" s="59" t="s">
        <v>100</v>
      </c>
      <c r="L100" s="59" t="s">
        <v>100</v>
      </c>
      <c r="M100" s="59" t="s">
        <v>100</v>
      </c>
      <c r="N100" s="59" t="str">
        <f>IFERROR(MATCH($E100,Tabela3[Segunda],0),"")</f>
        <v/>
      </c>
      <c r="O100" s="59" t="str">
        <f>IFERROR(MATCH($E100,Tabela3[Terça],0),"")</f>
        <v/>
      </c>
      <c r="P100" s="59" t="str">
        <f>IFERROR(MATCH($E100,Tabela3[Quarta],0),"")</f>
        <v/>
      </c>
      <c r="Q100" s="59" t="str">
        <f>IFERROR(MATCH($E100,Tabela3[Quinta],0),"")</f>
        <v/>
      </c>
      <c r="R100" s="59" t="str">
        <f>IFERROR(MATCH($E100,Tabela3[Sexta],0),"")</f>
        <v/>
      </c>
      <c r="S100" s="59" t="str">
        <f>IFERROR(MATCH($E100,Tabela3[Sábado],0),"")</f>
        <v/>
      </c>
    </row>
    <row r="101" spans="1:19" s="30" customFormat="1" ht="17.100000000000001" customHeight="1" x14ac:dyDescent="0.2">
      <c r="A101" s="62">
        <v>28906</v>
      </c>
      <c r="B101" s="61">
        <v>39858</v>
      </c>
      <c r="C101" s="62">
        <v>137</v>
      </c>
      <c r="D101" s="65" t="s">
        <v>399</v>
      </c>
      <c r="E101" s="30" t="s">
        <v>448</v>
      </c>
      <c r="F101" s="29" t="s">
        <v>396</v>
      </c>
      <c r="G101" s="29" t="s">
        <v>398</v>
      </c>
      <c r="H101" s="59" t="s">
        <v>100</v>
      </c>
      <c r="I101" s="59" t="s">
        <v>100</v>
      </c>
      <c r="J101" s="59" t="s">
        <v>100</v>
      </c>
      <c r="K101" s="59" t="s">
        <v>100</v>
      </c>
      <c r="L101" s="59" t="s">
        <v>100</v>
      </c>
      <c r="M101" s="59" t="s">
        <v>100</v>
      </c>
      <c r="N101" s="59" t="str">
        <f>IFERROR(MATCH($E101,Tabela3[Segunda],0),"")</f>
        <v/>
      </c>
      <c r="O101" s="59" t="str">
        <f>IFERROR(MATCH($E101,Tabela3[Terça],0),"")</f>
        <v/>
      </c>
      <c r="P101" s="59" t="str">
        <f>IFERROR(MATCH($E101,Tabela3[Quarta],0),"")</f>
        <v/>
      </c>
      <c r="Q101" s="59" t="str">
        <f>IFERROR(MATCH($E101,Tabela3[Quinta],0),"")</f>
        <v/>
      </c>
      <c r="R101" s="59" t="str">
        <f>IFERROR(MATCH($E101,Tabela3[Sexta],0),"")</f>
        <v/>
      </c>
      <c r="S101" s="59" t="str">
        <f>IFERROR(MATCH($E101,Tabela3[Sábado],0),"")</f>
        <v/>
      </c>
    </row>
    <row r="102" spans="1:19" s="30" customFormat="1" ht="17.100000000000001" customHeight="1" x14ac:dyDescent="0.2">
      <c r="A102" s="62">
        <v>48221</v>
      </c>
      <c r="B102" s="61">
        <v>40969</v>
      </c>
      <c r="C102" s="62">
        <v>216</v>
      </c>
      <c r="D102" s="65" t="s">
        <v>397</v>
      </c>
      <c r="E102" s="30" t="s">
        <v>13</v>
      </c>
      <c r="F102" s="29" t="s">
        <v>396</v>
      </c>
      <c r="G102" s="29" t="s">
        <v>398</v>
      </c>
      <c r="H102" s="59">
        <v>28</v>
      </c>
      <c r="I102" s="59" t="s">
        <v>100</v>
      </c>
      <c r="J102" s="59" t="s">
        <v>100</v>
      </c>
      <c r="K102" s="59" t="s">
        <v>100</v>
      </c>
      <c r="L102" s="59" t="s">
        <v>100</v>
      </c>
      <c r="M102" s="59" t="s">
        <v>100</v>
      </c>
      <c r="N102" s="59" t="str">
        <f>IFERROR(MATCH($E102,Tabela3[Segunda],0),"")</f>
        <v/>
      </c>
      <c r="O102" s="59" t="str">
        <f>IFERROR(MATCH($E102,Tabela3[Terça],0),"")</f>
        <v/>
      </c>
      <c r="P102" s="59" t="str">
        <f>IFERROR(MATCH($E102,Tabela3[Quarta],0),"")</f>
        <v/>
      </c>
      <c r="Q102" s="59" t="str">
        <f>IFERROR(MATCH($E102,Tabela3[Quinta],0),"")</f>
        <v/>
      </c>
      <c r="R102" s="59" t="str">
        <f>IFERROR(MATCH($E102,Tabela3[Sexta],0),"")</f>
        <v/>
      </c>
      <c r="S102" s="59" t="str">
        <f>IFERROR(MATCH($E102,Tabela3[Sábado],0),"")</f>
        <v/>
      </c>
    </row>
    <row r="103" spans="1:19" s="30" customFormat="1" ht="17.100000000000001" customHeight="1" x14ac:dyDescent="0.2">
      <c r="A103" s="62">
        <v>70467</v>
      </c>
      <c r="B103" s="61">
        <v>44409</v>
      </c>
      <c r="C103" s="62">
        <v>265</v>
      </c>
      <c r="D103" s="65" t="s">
        <v>449</v>
      </c>
      <c r="E103" s="30" t="s">
        <v>308</v>
      </c>
      <c r="F103" s="29" t="s">
        <v>396</v>
      </c>
      <c r="G103" s="29" t="s">
        <v>398</v>
      </c>
      <c r="H103" s="59" t="s">
        <v>100</v>
      </c>
      <c r="I103" s="59" t="s">
        <v>100</v>
      </c>
      <c r="J103" s="59" t="s">
        <v>100</v>
      </c>
      <c r="K103" s="59" t="s">
        <v>100</v>
      </c>
      <c r="L103" s="59" t="s">
        <v>100</v>
      </c>
      <c r="M103" s="59" t="s">
        <v>100</v>
      </c>
      <c r="N103" s="59" t="str">
        <f>IFERROR(MATCH($E103,Tabela3[Segunda],0),"")</f>
        <v/>
      </c>
      <c r="O103" s="59" t="str">
        <f>IFERROR(MATCH($E103,Tabela3[Terça],0),"")</f>
        <v/>
      </c>
      <c r="P103" s="59" t="str">
        <f>IFERROR(MATCH($E103,Tabela3[Quarta],0),"")</f>
        <v/>
      </c>
      <c r="Q103" s="59" t="str">
        <f>IFERROR(MATCH($E103,Tabela3[Quinta],0),"")</f>
        <v/>
      </c>
      <c r="R103" s="59" t="str">
        <f>IFERROR(MATCH($E103,Tabela3[Sexta],0),"")</f>
        <v/>
      </c>
      <c r="S103" s="59">
        <f>IFERROR(MATCH($E103,Tabela3[Sábado],0),"")</f>
        <v>280</v>
      </c>
    </row>
    <row r="104" spans="1:19" s="30" customFormat="1" ht="17.100000000000001" customHeight="1" x14ac:dyDescent="0.2">
      <c r="A104" s="62">
        <v>72198</v>
      </c>
      <c r="B104" s="61">
        <v>44601</v>
      </c>
      <c r="C104" s="62">
        <v>284</v>
      </c>
      <c r="D104" s="65" t="s">
        <v>450</v>
      </c>
      <c r="E104" s="30" t="s">
        <v>173</v>
      </c>
      <c r="F104" s="29" t="s">
        <v>396</v>
      </c>
      <c r="G104" s="29" t="s">
        <v>407</v>
      </c>
      <c r="H104" s="59" t="s">
        <v>100</v>
      </c>
      <c r="I104" s="59" t="s">
        <v>100</v>
      </c>
      <c r="J104" s="59" t="s">
        <v>100</v>
      </c>
      <c r="K104" s="59" t="s">
        <v>100</v>
      </c>
      <c r="L104" s="59" t="s">
        <v>100</v>
      </c>
      <c r="M104" s="59" t="s">
        <v>100</v>
      </c>
      <c r="N104" s="59" t="str">
        <f>IFERROR(MATCH($E104,Tabela3[Segunda],0),"")</f>
        <v/>
      </c>
      <c r="O104" s="59" t="str">
        <f>IFERROR(MATCH($E104,Tabela3[Terça],0),"")</f>
        <v/>
      </c>
      <c r="P104" s="59" t="str">
        <f>IFERROR(MATCH($E104,Tabela3[Quarta],0),"")</f>
        <v/>
      </c>
      <c r="Q104" s="59" t="str">
        <f>IFERROR(MATCH($E104,Tabela3[Quinta],0),"")</f>
        <v/>
      </c>
      <c r="R104" s="59" t="str">
        <f>IFERROR(MATCH($E104,Tabela3[Sexta],0),"")</f>
        <v/>
      </c>
      <c r="S104" s="59" t="str">
        <f>IFERROR(MATCH($E104,Tabela3[Sábado],0),"")</f>
        <v/>
      </c>
    </row>
    <row r="105" spans="1:19" s="30" customFormat="1" ht="17.100000000000001" customHeight="1" x14ac:dyDescent="0.2">
      <c r="A105" s="62">
        <v>71463</v>
      </c>
      <c r="B105" s="61">
        <v>44484</v>
      </c>
      <c r="C105" s="62">
        <v>217</v>
      </c>
      <c r="D105" s="65" t="s">
        <v>412</v>
      </c>
      <c r="E105" s="30" t="s">
        <v>451</v>
      </c>
      <c r="F105" s="29" t="s">
        <v>396</v>
      </c>
      <c r="G105" s="29" t="s">
        <v>452</v>
      </c>
      <c r="H105" s="59" t="s">
        <v>100</v>
      </c>
      <c r="I105" s="59" t="s">
        <v>100</v>
      </c>
      <c r="J105" s="59" t="s">
        <v>100</v>
      </c>
      <c r="K105" s="59" t="s">
        <v>100</v>
      </c>
      <c r="L105" s="59" t="s">
        <v>100</v>
      </c>
      <c r="M105" s="59" t="s">
        <v>100</v>
      </c>
      <c r="N105" s="59" t="str">
        <f>IFERROR(MATCH($E105,Tabela3[Segunda],0),"")</f>
        <v/>
      </c>
      <c r="O105" s="59" t="str">
        <f>IFERROR(MATCH($E105,Tabela3[Terça],0),"")</f>
        <v/>
      </c>
      <c r="P105" s="59" t="str">
        <f>IFERROR(MATCH($E105,Tabela3[Quarta],0),"")</f>
        <v/>
      </c>
      <c r="Q105" s="59" t="str">
        <f>IFERROR(MATCH($E105,Tabela3[Quinta],0),"")</f>
        <v/>
      </c>
      <c r="R105" s="59" t="str">
        <f>IFERROR(MATCH($E105,Tabela3[Sexta],0),"")</f>
        <v/>
      </c>
      <c r="S105" s="59" t="str">
        <f>IFERROR(MATCH($E105,Tabela3[Sábado],0),"")</f>
        <v/>
      </c>
    </row>
    <row r="106" spans="1:19" s="30" customFormat="1" ht="17.100000000000001" customHeight="1" x14ac:dyDescent="0.2">
      <c r="A106" s="62">
        <v>72580</v>
      </c>
      <c r="B106" s="61">
        <v>44621</v>
      </c>
      <c r="C106" s="62">
        <v>132</v>
      </c>
      <c r="D106" s="65" t="s">
        <v>453</v>
      </c>
      <c r="E106" s="30" t="s">
        <v>454</v>
      </c>
      <c r="F106" s="29" t="s">
        <v>396</v>
      </c>
      <c r="G106" s="29" t="s">
        <v>398</v>
      </c>
      <c r="H106" s="59" t="s">
        <v>100</v>
      </c>
      <c r="I106" s="59" t="s">
        <v>100</v>
      </c>
      <c r="J106" s="59" t="s">
        <v>100</v>
      </c>
      <c r="K106" s="59" t="s">
        <v>100</v>
      </c>
      <c r="L106" s="59" t="s">
        <v>100</v>
      </c>
      <c r="M106" s="59" t="s">
        <v>100</v>
      </c>
      <c r="N106" s="59" t="str">
        <f>IFERROR(MATCH($E106,Tabela3[Segunda],0),"")</f>
        <v/>
      </c>
      <c r="O106" s="59" t="str">
        <f>IFERROR(MATCH($E106,Tabela3[Terça],0),"")</f>
        <v/>
      </c>
      <c r="P106" s="59" t="str">
        <f>IFERROR(MATCH($E106,Tabela3[Quarta],0),"")</f>
        <v/>
      </c>
      <c r="Q106" s="59" t="str">
        <f>IFERROR(MATCH($E106,Tabela3[Quinta],0),"")</f>
        <v/>
      </c>
      <c r="R106" s="59" t="str">
        <f>IFERROR(MATCH($E106,Tabela3[Sexta],0),"")</f>
        <v/>
      </c>
      <c r="S106" s="59" t="str">
        <f>IFERROR(MATCH($E106,Tabela3[Sábado],0),"")</f>
        <v/>
      </c>
    </row>
    <row r="107" spans="1:19" s="30" customFormat="1" ht="17.100000000000001" customHeight="1" x14ac:dyDescent="0.2">
      <c r="A107" s="62">
        <v>45914</v>
      </c>
      <c r="B107" s="61">
        <v>40941</v>
      </c>
      <c r="C107" s="62">
        <v>216</v>
      </c>
      <c r="D107" s="65" t="s">
        <v>397</v>
      </c>
      <c r="E107" s="30" t="s">
        <v>229</v>
      </c>
      <c r="F107" s="29" t="s">
        <v>396</v>
      </c>
      <c r="G107" s="29" t="s">
        <v>398</v>
      </c>
      <c r="H107" s="59">
        <v>22</v>
      </c>
      <c r="I107" s="59">
        <v>11</v>
      </c>
      <c r="J107" s="59" t="s">
        <v>100</v>
      </c>
      <c r="K107" s="59" t="s">
        <v>100</v>
      </c>
      <c r="L107" s="59" t="s">
        <v>100</v>
      </c>
      <c r="M107" s="59" t="s">
        <v>100</v>
      </c>
      <c r="N107" s="59" t="str">
        <f>IFERROR(MATCH($E107,Tabela3[Segunda],0),"")</f>
        <v/>
      </c>
      <c r="O107" s="59" t="str">
        <f>IFERROR(MATCH($E107,Tabela3[Terça],0),"")</f>
        <v/>
      </c>
      <c r="P107" s="59" t="str">
        <f>IFERROR(MATCH($E107,Tabela3[Quarta],0),"")</f>
        <v/>
      </c>
      <c r="Q107" s="59" t="str">
        <f>IFERROR(MATCH($E107,Tabela3[Quinta],0),"")</f>
        <v/>
      </c>
      <c r="R107" s="59" t="str">
        <f>IFERROR(MATCH($E107,Tabela3[Sexta],0),"")</f>
        <v/>
      </c>
      <c r="S107" s="59" t="str">
        <f>IFERROR(MATCH($E107,Tabela3[Sábado],0),"")</f>
        <v/>
      </c>
    </row>
    <row r="108" spans="1:19" s="30" customFormat="1" ht="17.100000000000001" customHeight="1" x14ac:dyDescent="0.2">
      <c r="A108" s="62">
        <v>58545</v>
      </c>
      <c r="B108" s="61">
        <v>42472</v>
      </c>
      <c r="C108" s="62">
        <v>216</v>
      </c>
      <c r="D108" s="65" t="s">
        <v>397</v>
      </c>
      <c r="E108" s="30" t="s">
        <v>57</v>
      </c>
      <c r="F108" s="29" t="s">
        <v>396</v>
      </c>
      <c r="G108" s="29" t="s">
        <v>398</v>
      </c>
      <c r="H108" s="59">
        <v>22</v>
      </c>
      <c r="I108" s="59">
        <v>6</v>
      </c>
      <c r="J108" s="59" t="s">
        <v>100</v>
      </c>
      <c r="K108" s="59" t="s">
        <v>100</v>
      </c>
      <c r="L108" s="59" t="s">
        <v>100</v>
      </c>
      <c r="M108" s="59" t="s">
        <v>100</v>
      </c>
      <c r="N108" s="59" t="str">
        <f>IFERROR(MATCH($E108,Tabela3[Segunda],0),"")</f>
        <v/>
      </c>
      <c r="O108" s="59" t="str">
        <f>IFERROR(MATCH($E108,Tabela3[Terça],0),"")</f>
        <v/>
      </c>
      <c r="P108" s="59" t="str">
        <f>IFERROR(MATCH($E108,Tabela3[Quarta],0),"")</f>
        <v/>
      </c>
      <c r="Q108" s="59" t="str">
        <f>IFERROR(MATCH($E108,Tabela3[Quinta],0),"")</f>
        <v/>
      </c>
      <c r="R108" s="59" t="str">
        <f>IFERROR(MATCH($E108,Tabela3[Sexta],0),"")</f>
        <v/>
      </c>
      <c r="S108" s="59" t="str">
        <f>IFERROR(MATCH($E108,Tabela3[Sábado],0),"")</f>
        <v/>
      </c>
    </row>
    <row r="109" spans="1:19" s="30" customFormat="1" ht="17.100000000000001" customHeight="1" x14ac:dyDescent="0.2">
      <c r="A109" s="62">
        <v>48224</v>
      </c>
      <c r="B109" s="61">
        <v>40997</v>
      </c>
      <c r="C109" s="62">
        <v>216</v>
      </c>
      <c r="D109" s="65" t="s">
        <v>397</v>
      </c>
      <c r="E109" s="30" t="s">
        <v>27</v>
      </c>
      <c r="F109" s="29" t="s">
        <v>396</v>
      </c>
      <c r="G109" s="29" t="s">
        <v>398</v>
      </c>
      <c r="H109" s="59">
        <v>28</v>
      </c>
      <c r="I109" s="59">
        <v>1</v>
      </c>
      <c r="J109" s="59">
        <v>1</v>
      </c>
      <c r="K109" s="59" t="s">
        <v>100</v>
      </c>
      <c r="L109" s="59" t="s">
        <v>100</v>
      </c>
      <c r="M109" s="59" t="s">
        <v>100</v>
      </c>
      <c r="N109" s="59" t="str">
        <f>IFERROR(MATCH($E109,Tabela3[Segunda],0),"")</f>
        <v/>
      </c>
      <c r="O109" s="59" t="str">
        <f>IFERROR(MATCH($E109,Tabela3[Terça],0),"")</f>
        <v/>
      </c>
      <c r="P109" s="59" t="str">
        <f>IFERROR(MATCH($E109,Tabela3[Quarta],0),"")</f>
        <v/>
      </c>
      <c r="Q109" s="59" t="str">
        <f>IFERROR(MATCH($E109,Tabela3[Quinta],0),"")</f>
        <v/>
      </c>
      <c r="R109" s="59" t="str">
        <f>IFERROR(MATCH($E109,Tabela3[Sexta],0),"")</f>
        <v/>
      </c>
      <c r="S109" s="59" t="str">
        <f>IFERROR(MATCH($E109,Tabela3[Sábado],0),"")</f>
        <v/>
      </c>
    </row>
    <row r="110" spans="1:19" s="30" customFormat="1" ht="17.100000000000001" customHeight="1" x14ac:dyDescent="0.2">
      <c r="A110" s="62">
        <v>49311</v>
      </c>
      <c r="B110" s="61">
        <v>40997</v>
      </c>
      <c r="C110" s="62">
        <v>216</v>
      </c>
      <c r="D110" s="65" t="s">
        <v>397</v>
      </c>
      <c r="E110" s="30" t="s">
        <v>147</v>
      </c>
      <c r="F110" s="29" t="s">
        <v>396</v>
      </c>
      <c r="G110" s="29" t="s">
        <v>398</v>
      </c>
      <c r="H110" s="59">
        <v>16</v>
      </c>
      <c r="I110" s="59">
        <v>8</v>
      </c>
      <c r="J110" s="59">
        <v>8</v>
      </c>
      <c r="K110" s="59" t="s">
        <v>100</v>
      </c>
      <c r="L110" s="59" t="s">
        <v>100</v>
      </c>
      <c r="M110" s="59" t="s">
        <v>100</v>
      </c>
      <c r="N110" s="59" t="str">
        <f>IFERROR(MATCH($E110,Tabela3[Segunda],0),"")</f>
        <v/>
      </c>
      <c r="O110" s="59" t="str">
        <f>IFERROR(MATCH($E110,Tabela3[Terça],0),"")</f>
        <v/>
      </c>
      <c r="P110" s="59" t="str">
        <f>IFERROR(MATCH($E110,Tabela3[Quarta],0),"")</f>
        <v/>
      </c>
      <c r="Q110" s="59" t="str">
        <f>IFERROR(MATCH($E110,Tabela3[Quinta],0),"")</f>
        <v/>
      </c>
      <c r="R110" s="59" t="str">
        <f>IFERROR(MATCH($E110,Tabela3[Sexta],0),"")</f>
        <v/>
      </c>
      <c r="S110" s="59">
        <f>IFERROR(MATCH($E110,Tabela3[Sábado],0),"")</f>
        <v>219</v>
      </c>
    </row>
    <row r="111" spans="1:19" s="30" customFormat="1" ht="17.100000000000001" customHeight="1" x14ac:dyDescent="0.2">
      <c r="A111" s="62">
        <v>75219</v>
      </c>
      <c r="B111" s="61">
        <v>44798</v>
      </c>
      <c r="C111" s="62">
        <v>216</v>
      </c>
      <c r="D111" s="65" t="s">
        <v>397</v>
      </c>
      <c r="E111" s="30" t="s">
        <v>197</v>
      </c>
      <c r="F111" s="29" t="s">
        <v>396</v>
      </c>
      <c r="G111" s="29" t="s">
        <v>407</v>
      </c>
      <c r="H111" s="59">
        <v>12</v>
      </c>
      <c r="I111" s="59" t="s">
        <v>100</v>
      </c>
      <c r="J111" s="59">
        <v>4</v>
      </c>
      <c r="K111" s="59" t="s">
        <v>100</v>
      </c>
      <c r="L111" s="59" t="s">
        <v>100</v>
      </c>
      <c r="M111" s="59" t="s">
        <v>100</v>
      </c>
      <c r="N111" s="59" t="str">
        <f>IFERROR(MATCH($E111,Tabela3[Segunda],0),"")</f>
        <v/>
      </c>
      <c r="O111" s="59" t="str">
        <f>IFERROR(MATCH($E111,Tabela3[Terça],0),"")</f>
        <v/>
      </c>
      <c r="P111" s="59" t="str">
        <f>IFERROR(MATCH($E111,Tabela3[Quarta],0),"")</f>
        <v/>
      </c>
      <c r="Q111" s="59" t="str">
        <f>IFERROR(MATCH($E111,Tabela3[Quinta],0),"")</f>
        <v/>
      </c>
      <c r="R111" s="59" t="str">
        <f>IFERROR(MATCH($E111,Tabela3[Sexta],0),"")</f>
        <v/>
      </c>
      <c r="S111" s="59" t="str">
        <f>IFERROR(MATCH($E111,Tabela3[Sábado],0),"")</f>
        <v/>
      </c>
    </row>
    <row r="112" spans="1:19" s="30" customFormat="1" ht="17.100000000000001" customHeight="1" x14ac:dyDescent="0.2">
      <c r="A112" s="62">
        <v>43908</v>
      </c>
      <c r="B112" s="61">
        <v>40768</v>
      </c>
      <c r="C112" s="62">
        <v>143</v>
      </c>
      <c r="D112" s="65" t="s">
        <v>445</v>
      </c>
      <c r="E112" s="30" t="s">
        <v>117</v>
      </c>
      <c r="F112" s="29" t="s">
        <v>396</v>
      </c>
      <c r="G112" s="29" t="s">
        <v>398</v>
      </c>
      <c r="H112" s="59" t="s">
        <v>100</v>
      </c>
      <c r="I112" s="59" t="s">
        <v>100</v>
      </c>
      <c r="J112" s="59" t="s">
        <v>100</v>
      </c>
      <c r="K112" s="59" t="s">
        <v>100</v>
      </c>
      <c r="L112" s="59" t="s">
        <v>100</v>
      </c>
      <c r="M112" s="59" t="s">
        <v>100</v>
      </c>
      <c r="N112" s="59" t="str">
        <f>IFERROR(MATCH($E112,Tabela3[Segunda],0),"")</f>
        <v/>
      </c>
      <c r="O112" s="59" t="str">
        <f>IFERROR(MATCH($E112,Tabela3[Terça],0),"")</f>
        <v/>
      </c>
      <c r="P112" s="59" t="str">
        <f>IFERROR(MATCH($E112,Tabela3[Quarta],0),"")</f>
        <v/>
      </c>
      <c r="Q112" s="59" t="str">
        <f>IFERROR(MATCH($E112,Tabela3[Quinta],0),"")</f>
        <v/>
      </c>
      <c r="R112" s="59" t="str">
        <f>IFERROR(MATCH($E112,Tabela3[Sexta],0),"")</f>
        <v/>
      </c>
      <c r="S112" s="59" t="str">
        <f>IFERROR(MATCH($E112,Tabela3[Sábado],0),"")</f>
        <v/>
      </c>
    </row>
    <row r="113" spans="1:19" s="30" customFormat="1" ht="17.100000000000001" customHeight="1" x14ac:dyDescent="0.2">
      <c r="A113" s="62">
        <v>66612</v>
      </c>
      <c r="B113" s="61">
        <v>42948</v>
      </c>
      <c r="C113" s="62">
        <v>270</v>
      </c>
      <c r="D113" s="65" t="s">
        <v>455</v>
      </c>
      <c r="E113" s="30" t="s">
        <v>220</v>
      </c>
      <c r="F113" s="29" t="s">
        <v>396</v>
      </c>
      <c r="G113" s="29" t="s">
        <v>398</v>
      </c>
      <c r="H113" s="59" t="s">
        <v>100</v>
      </c>
      <c r="I113" s="59" t="s">
        <v>100</v>
      </c>
      <c r="J113" s="59" t="s">
        <v>100</v>
      </c>
      <c r="K113" s="59" t="s">
        <v>100</v>
      </c>
      <c r="L113" s="59" t="s">
        <v>100</v>
      </c>
      <c r="M113" s="59" t="s">
        <v>100</v>
      </c>
      <c r="N113" s="59" t="str">
        <f>IFERROR(MATCH($E113,Tabela3[Segunda],0),"")</f>
        <v/>
      </c>
      <c r="O113" s="59" t="str">
        <f>IFERROR(MATCH($E113,Tabela3[Terça],0),"")</f>
        <v/>
      </c>
      <c r="P113" s="59" t="str">
        <f>IFERROR(MATCH($E113,Tabela3[Quarta],0),"")</f>
        <v/>
      </c>
      <c r="Q113" s="59" t="str">
        <f>IFERROR(MATCH($E113,Tabela3[Quinta],0),"")</f>
        <v/>
      </c>
      <c r="R113" s="59" t="str">
        <f>IFERROR(MATCH($E113,Tabela3[Sexta],0),"")</f>
        <v/>
      </c>
      <c r="S113" s="59" t="str">
        <f>IFERROR(MATCH($E113,Tabela3[Sábado],0),"")</f>
        <v/>
      </c>
    </row>
    <row r="114" spans="1:19" s="30" customFormat="1" ht="17.100000000000001" customHeight="1" x14ac:dyDescent="0.2">
      <c r="A114" s="62">
        <v>79371</v>
      </c>
      <c r="B114" s="61">
        <v>45241</v>
      </c>
      <c r="C114" s="62">
        <v>216</v>
      </c>
      <c r="D114" s="65" t="s">
        <v>397</v>
      </c>
      <c r="E114" s="64" t="s">
        <v>314</v>
      </c>
      <c r="F114" s="29" t="s">
        <v>396</v>
      </c>
      <c r="G114" s="29" t="s">
        <v>407</v>
      </c>
      <c r="H114" s="59">
        <v>4</v>
      </c>
      <c r="I114" s="59">
        <v>2</v>
      </c>
      <c r="J114" s="59" t="s">
        <v>100</v>
      </c>
      <c r="K114" s="59" t="s">
        <v>100</v>
      </c>
      <c r="L114" s="59" t="s">
        <v>100</v>
      </c>
      <c r="M114" s="59" t="s">
        <v>100</v>
      </c>
      <c r="N114" s="59" t="str">
        <f>IFERROR(MATCH($E114,Tabela3[Segunda],0),"")</f>
        <v/>
      </c>
      <c r="O114" s="59" t="str">
        <f>IFERROR(MATCH($E114,Tabela3[Terça],0),"")</f>
        <v/>
      </c>
      <c r="P114" s="59"/>
      <c r="Q114" s="59"/>
      <c r="R114" s="59"/>
      <c r="S114" s="59"/>
    </row>
    <row r="115" spans="1:19" s="30" customFormat="1" ht="17.100000000000001" customHeight="1" x14ac:dyDescent="0.2">
      <c r="A115" s="62">
        <v>73324</v>
      </c>
      <c r="B115" s="61">
        <v>44665</v>
      </c>
      <c r="C115" s="62">
        <v>257</v>
      </c>
      <c r="D115" s="65" t="s">
        <v>456</v>
      </c>
      <c r="E115" s="30" t="s">
        <v>457</v>
      </c>
      <c r="F115" s="29" t="s">
        <v>396</v>
      </c>
      <c r="G115" s="29" t="s">
        <v>407</v>
      </c>
      <c r="H115" s="59">
        <v>4</v>
      </c>
      <c r="I115" s="59" t="s">
        <v>100</v>
      </c>
      <c r="J115" s="59" t="s">
        <v>100</v>
      </c>
      <c r="K115" s="59" t="s">
        <v>100</v>
      </c>
      <c r="L115" s="59" t="s">
        <v>100</v>
      </c>
      <c r="M115" s="59" t="s">
        <v>100</v>
      </c>
      <c r="N115" s="59" t="str">
        <f>IFERROR(MATCH($E115,Tabela3[Segunda],0),"")</f>
        <v/>
      </c>
      <c r="O115" s="59" t="str">
        <f>IFERROR(MATCH($E115,Tabela3[Terça],0),"")</f>
        <v/>
      </c>
      <c r="P115" s="59"/>
      <c r="Q115" s="59"/>
      <c r="R115" s="59"/>
      <c r="S115" s="59"/>
    </row>
    <row r="116" spans="1:19" s="30" customFormat="1" ht="17.100000000000001" customHeight="1" x14ac:dyDescent="0.2">
      <c r="A116" s="62">
        <v>79314</v>
      </c>
      <c r="B116" s="61">
        <v>45236</v>
      </c>
      <c r="C116" s="62">
        <v>129</v>
      </c>
      <c r="D116" s="65" t="s">
        <v>458</v>
      </c>
      <c r="E116" s="30" t="s">
        <v>459</v>
      </c>
      <c r="F116" s="29" t="s">
        <v>396</v>
      </c>
      <c r="G116" s="29" t="s">
        <v>407</v>
      </c>
      <c r="H116" s="59"/>
      <c r="I116" s="59"/>
      <c r="J116" s="59"/>
      <c r="K116" s="59"/>
      <c r="L116" s="59"/>
      <c r="M116" s="59"/>
      <c r="N116" s="59" t="str">
        <f>IFERROR(MATCH($E116,Tabela3[Segunda],0),"")</f>
        <v/>
      </c>
      <c r="O116" s="59" t="str">
        <f>IFERROR(MATCH($E116,Tabela3[Terça],0),"")</f>
        <v/>
      </c>
      <c r="P116" s="59"/>
      <c r="Q116" s="59"/>
      <c r="R116" s="59"/>
      <c r="S116" s="59"/>
    </row>
    <row r="117" spans="1:19" s="30" customFormat="1" ht="17.100000000000001" customHeight="1" x14ac:dyDescent="0.2">
      <c r="A117" s="62">
        <v>79180</v>
      </c>
      <c r="B117" s="61">
        <v>45223</v>
      </c>
      <c r="C117" s="62">
        <v>146</v>
      </c>
      <c r="D117" s="65" t="s">
        <v>460</v>
      </c>
      <c r="E117" s="30" t="s">
        <v>461</v>
      </c>
      <c r="F117" s="29" t="s">
        <v>396</v>
      </c>
      <c r="G117" s="29" t="s">
        <v>407</v>
      </c>
      <c r="H117" s="59"/>
      <c r="I117" s="59"/>
      <c r="J117" s="59"/>
      <c r="K117" s="59"/>
      <c r="L117" s="59"/>
      <c r="M117" s="59"/>
      <c r="N117" s="59" t="str">
        <f>IFERROR(MATCH($E117,Tabela3[Segunda],0),"")</f>
        <v/>
      </c>
      <c r="O117" s="59" t="str">
        <f>IFERROR(MATCH($E117,Tabela3[Terça],0),"")</f>
        <v/>
      </c>
      <c r="P117" s="59"/>
      <c r="Q117" s="59"/>
      <c r="R117" s="59"/>
      <c r="S117" s="59"/>
    </row>
    <row r="118" spans="1:19" s="30" customFormat="1" ht="17.100000000000001" customHeight="1" x14ac:dyDescent="0.2">
      <c r="A118" s="62">
        <v>75002</v>
      </c>
      <c r="B118" s="61">
        <v>44784</v>
      </c>
      <c r="C118" s="62">
        <v>216</v>
      </c>
      <c r="D118" s="65" t="s">
        <v>397</v>
      </c>
      <c r="E118" s="30" t="s">
        <v>172</v>
      </c>
      <c r="F118" s="29" t="s">
        <v>396</v>
      </c>
      <c r="G118" s="29" t="s">
        <v>398</v>
      </c>
      <c r="H118" s="59">
        <v>8</v>
      </c>
      <c r="I118" s="59">
        <v>4</v>
      </c>
      <c r="J118" s="59" t="s">
        <v>100</v>
      </c>
      <c r="K118" s="59" t="s">
        <v>100</v>
      </c>
      <c r="L118" s="59" t="s">
        <v>100</v>
      </c>
      <c r="M118" s="59" t="s">
        <v>100</v>
      </c>
      <c r="N118" s="59" t="str">
        <f>IFERROR(MATCH($E118,Tabela3[Segunda],0),"")</f>
        <v/>
      </c>
      <c r="O118" s="59" t="str">
        <f>IFERROR(MATCH($E118,Tabela3[Terça],0),"")</f>
        <v/>
      </c>
      <c r="P118" s="59" t="str">
        <f>IFERROR(MATCH($E118,Tabela3[Quarta],0),"")</f>
        <v/>
      </c>
      <c r="Q118" s="59" t="str">
        <f>IFERROR(MATCH($E118,Tabela3[Quinta],0),"")</f>
        <v/>
      </c>
      <c r="R118" s="59" t="str">
        <f>IFERROR(MATCH($E118,Tabela3[Sexta],0),"")</f>
        <v/>
      </c>
      <c r="S118" s="59" t="str">
        <f>IFERROR(MATCH($E118,Tabela3[Sábado],0),"")</f>
        <v/>
      </c>
    </row>
    <row r="119" spans="1:19" s="30" customFormat="1" ht="17.100000000000001" customHeight="1" x14ac:dyDescent="0.2">
      <c r="A119" s="62">
        <v>63634</v>
      </c>
      <c r="B119" s="61">
        <v>42626</v>
      </c>
      <c r="C119" s="62">
        <v>2</v>
      </c>
      <c r="D119" s="65" t="s">
        <v>426</v>
      </c>
      <c r="E119" s="30" t="s">
        <v>264</v>
      </c>
      <c r="F119" s="29" t="s">
        <v>396</v>
      </c>
      <c r="G119" s="29" t="s">
        <v>398</v>
      </c>
      <c r="H119" s="59" t="s">
        <v>100</v>
      </c>
      <c r="I119" s="59" t="s">
        <v>100</v>
      </c>
      <c r="J119" s="59" t="s">
        <v>100</v>
      </c>
      <c r="K119" s="59" t="s">
        <v>100</v>
      </c>
      <c r="L119" s="59" t="s">
        <v>100</v>
      </c>
      <c r="M119" s="59" t="s">
        <v>100</v>
      </c>
      <c r="N119" s="59" t="str">
        <f>IFERROR(MATCH($E119,Tabela3[Segunda],0),"")</f>
        <v/>
      </c>
      <c r="O119" s="59" t="str">
        <f>IFERROR(MATCH($E119,Tabela3[Terça],0),"")</f>
        <v/>
      </c>
      <c r="P119" s="59">
        <f>IFERROR(MATCH($E119,Tabela3[Quarta],0),"")</f>
        <v>264</v>
      </c>
      <c r="Q119" s="59" t="str">
        <f>IFERROR(MATCH($E119,Tabela3[Quinta],0),"")</f>
        <v/>
      </c>
      <c r="R119" s="59" t="str">
        <f>IFERROR(MATCH($E119,Tabela3[Sexta],0),"")</f>
        <v/>
      </c>
      <c r="S119" s="59" t="str">
        <f>IFERROR(MATCH($E119,Tabela3[Sábado],0),"")</f>
        <v/>
      </c>
    </row>
    <row r="120" spans="1:19" s="30" customFormat="1" ht="17.100000000000001" customHeight="1" x14ac:dyDescent="0.2">
      <c r="A120" s="62">
        <v>72398</v>
      </c>
      <c r="B120" s="61">
        <v>44609</v>
      </c>
      <c r="C120" s="62">
        <v>216</v>
      </c>
      <c r="D120" s="65" t="s">
        <v>397</v>
      </c>
      <c r="E120" s="30" t="s">
        <v>462</v>
      </c>
      <c r="F120" s="29" t="s">
        <v>396</v>
      </c>
      <c r="G120" s="29" t="s">
        <v>407</v>
      </c>
      <c r="H120" s="59">
        <v>20</v>
      </c>
      <c r="I120" s="59" t="s">
        <v>100</v>
      </c>
      <c r="J120" s="59" t="s">
        <v>100</v>
      </c>
      <c r="K120" s="59" t="s">
        <v>100</v>
      </c>
      <c r="L120" s="59" t="s">
        <v>100</v>
      </c>
      <c r="M120" s="59" t="s">
        <v>100</v>
      </c>
      <c r="N120" s="59" t="str">
        <f>IFERROR(MATCH($E120,Tabela3[Segunda],0),"")</f>
        <v/>
      </c>
      <c r="O120" s="59" t="str">
        <f>IFERROR(MATCH($E120,Tabela3[Terça],0),"")</f>
        <v/>
      </c>
      <c r="P120" s="59" t="str">
        <f>IFERROR(MATCH($E120,Tabela3[Quarta],0),"")</f>
        <v/>
      </c>
      <c r="Q120" s="59" t="str">
        <f>IFERROR(MATCH($E120,Tabela3[Quinta],0),"")</f>
        <v/>
      </c>
      <c r="R120" s="59" t="str">
        <f>IFERROR(MATCH($E120,Tabela3[Sexta],0),"")</f>
        <v/>
      </c>
      <c r="S120" s="59" t="str">
        <f>IFERROR(MATCH($E120,Tabela3[Sábado],0),"")</f>
        <v/>
      </c>
    </row>
    <row r="121" spans="1:19" s="30" customFormat="1" ht="17.100000000000001" customHeight="1" x14ac:dyDescent="0.2">
      <c r="A121" s="62">
        <v>73778</v>
      </c>
      <c r="B121" s="61">
        <v>44700</v>
      </c>
      <c r="C121" s="62">
        <v>270</v>
      </c>
      <c r="D121" s="65" t="s">
        <v>455</v>
      </c>
      <c r="E121" s="30" t="s">
        <v>324</v>
      </c>
      <c r="F121" s="29" t="s">
        <v>396</v>
      </c>
      <c r="G121" s="29" t="s">
        <v>398</v>
      </c>
      <c r="H121" s="59" t="s">
        <v>100</v>
      </c>
      <c r="I121" s="59" t="s">
        <v>100</v>
      </c>
      <c r="J121" s="59" t="s">
        <v>100</v>
      </c>
      <c r="K121" s="59" t="s">
        <v>100</v>
      </c>
      <c r="L121" s="59" t="s">
        <v>100</v>
      </c>
      <c r="M121" s="59" t="s">
        <v>100</v>
      </c>
      <c r="N121" s="59">
        <f>IFERROR(MATCH($E121,Tabela3[Segunda],0),"")</f>
        <v>43</v>
      </c>
      <c r="O121" s="59" t="str">
        <f>IFERROR(MATCH($E121,Tabela3[Terça],0),"")</f>
        <v/>
      </c>
      <c r="P121" s="59" t="str">
        <f>IFERROR(MATCH($E121,Tabela3[Quarta],0),"")</f>
        <v/>
      </c>
      <c r="Q121" s="59" t="str">
        <f>IFERROR(MATCH($E121,Tabela3[Quinta],0),"")</f>
        <v/>
      </c>
      <c r="R121" s="59" t="str">
        <f>IFERROR(MATCH($E121,Tabela3[Sexta],0),"")</f>
        <v/>
      </c>
      <c r="S121" s="59" t="str">
        <f>IFERROR(MATCH($E121,Tabela3[Sábado],0),"")</f>
        <v/>
      </c>
    </row>
    <row r="122" spans="1:19" s="30" customFormat="1" ht="17.100000000000001" customHeight="1" x14ac:dyDescent="0.2">
      <c r="A122" s="62">
        <v>33592</v>
      </c>
      <c r="B122" s="61">
        <v>40376</v>
      </c>
      <c r="C122" s="62">
        <v>216</v>
      </c>
      <c r="D122" s="65" t="s">
        <v>397</v>
      </c>
      <c r="E122" s="30" t="s">
        <v>322</v>
      </c>
      <c r="F122" s="29" t="s">
        <v>396</v>
      </c>
      <c r="G122" s="29" t="s">
        <v>398</v>
      </c>
      <c r="H122" s="59" t="s">
        <v>100</v>
      </c>
      <c r="I122" s="59">
        <v>40</v>
      </c>
      <c r="J122" s="59" t="s">
        <v>100</v>
      </c>
      <c r="K122" s="59" t="s">
        <v>100</v>
      </c>
      <c r="L122" s="59" t="s">
        <v>100</v>
      </c>
      <c r="M122" s="59" t="s">
        <v>100</v>
      </c>
      <c r="N122" s="59" t="str">
        <f>IFERROR(MATCH($E122,Tabela3[Segunda],0),"")</f>
        <v/>
      </c>
      <c r="O122" s="59" t="str">
        <f>IFERROR(MATCH($E122,Tabela3[Terça],0),"")</f>
        <v/>
      </c>
      <c r="P122" s="59" t="str">
        <f>IFERROR(MATCH($E122,Tabela3[Quarta],0),"")</f>
        <v/>
      </c>
      <c r="Q122" s="59" t="str">
        <f>IFERROR(MATCH($E122,Tabela3[Quinta],0),"")</f>
        <v/>
      </c>
      <c r="R122" s="59" t="str">
        <f>IFERROR(MATCH($E122,Tabela3[Sexta],0),"")</f>
        <v/>
      </c>
      <c r="S122" s="59" t="str">
        <f>IFERROR(MATCH($E122,Tabela3[Sábado],0),"")</f>
        <v/>
      </c>
    </row>
    <row r="123" spans="1:19" s="30" customFormat="1" ht="17.100000000000001" customHeight="1" x14ac:dyDescent="0.2">
      <c r="A123" s="62">
        <v>30123</v>
      </c>
      <c r="B123" s="61">
        <v>33817</v>
      </c>
      <c r="C123" s="62">
        <v>3</v>
      </c>
      <c r="D123" s="65" t="s">
        <v>463</v>
      </c>
      <c r="E123" s="30" t="s">
        <v>464</v>
      </c>
      <c r="F123" s="29" t="s">
        <v>396</v>
      </c>
      <c r="G123" s="29" t="s">
        <v>398</v>
      </c>
      <c r="H123" s="59"/>
      <c r="I123" s="59"/>
      <c r="J123" s="59"/>
      <c r="K123" s="59"/>
      <c r="L123" s="59"/>
      <c r="M123" s="59"/>
      <c r="N123" s="59" t="str">
        <f>IFERROR(MATCH($E123,Tabela3[Segunda],0),"")</f>
        <v/>
      </c>
      <c r="O123" s="59" t="str">
        <f>IFERROR(MATCH($E123,Tabela3[Terça],0),"")</f>
        <v/>
      </c>
      <c r="P123" s="59"/>
      <c r="Q123" s="59"/>
      <c r="R123" s="59"/>
      <c r="S123" s="59"/>
    </row>
    <row r="124" spans="1:19" s="30" customFormat="1" ht="17.100000000000001" customHeight="1" x14ac:dyDescent="0.2">
      <c r="A124" s="62">
        <v>75006</v>
      </c>
      <c r="B124" s="61">
        <v>44784</v>
      </c>
      <c r="C124" s="62">
        <v>216</v>
      </c>
      <c r="D124" s="65" t="s">
        <v>397</v>
      </c>
      <c r="E124" s="30" t="s">
        <v>321</v>
      </c>
      <c r="F124" s="29" t="s">
        <v>396</v>
      </c>
      <c r="G124" s="29" t="s">
        <v>407</v>
      </c>
      <c r="H124" s="59">
        <v>14</v>
      </c>
      <c r="I124" s="59">
        <v>11</v>
      </c>
      <c r="J124" s="59" t="s">
        <v>100</v>
      </c>
      <c r="K124" s="59" t="s">
        <v>100</v>
      </c>
      <c r="L124" s="59" t="s">
        <v>100</v>
      </c>
      <c r="M124" s="59" t="s">
        <v>100</v>
      </c>
      <c r="N124" s="59" t="str">
        <f>IFERROR(MATCH($E124,Tabela3[Segunda],0),"")</f>
        <v/>
      </c>
      <c r="O124" s="59" t="str">
        <f>IFERROR(MATCH($E124,Tabela3[Terça],0),"")</f>
        <v/>
      </c>
      <c r="P124" s="59" t="str">
        <f>IFERROR(MATCH($E124,Tabela3[Quarta],0),"")</f>
        <v/>
      </c>
      <c r="Q124" s="59" t="str">
        <f>IFERROR(MATCH($E124,Tabela3[Quinta],0),"")</f>
        <v/>
      </c>
      <c r="R124" s="59" t="str">
        <f>IFERROR(MATCH($E124,Tabela3[Sexta],0),"")</f>
        <v/>
      </c>
      <c r="S124" s="59" t="str">
        <f>IFERROR(MATCH($E124,Tabela3[Sábado],0),"")</f>
        <v/>
      </c>
    </row>
    <row r="125" spans="1:19" s="30" customFormat="1" ht="17.100000000000001" customHeight="1" x14ac:dyDescent="0.2">
      <c r="A125" s="62">
        <v>71811</v>
      </c>
      <c r="B125" s="61">
        <v>44531</v>
      </c>
      <c r="C125" s="62">
        <v>209</v>
      </c>
      <c r="D125" s="65" t="s">
        <v>410</v>
      </c>
      <c r="E125" s="30" t="s">
        <v>465</v>
      </c>
      <c r="F125" s="29" t="s">
        <v>396</v>
      </c>
      <c r="G125" s="29" t="s">
        <v>407</v>
      </c>
      <c r="H125" s="59" t="s">
        <v>100</v>
      </c>
      <c r="I125" s="59" t="s">
        <v>100</v>
      </c>
      <c r="J125" s="59" t="s">
        <v>100</v>
      </c>
      <c r="K125" s="59" t="s">
        <v>100</v>
      </c>
      <c r="L125" s="59" t="s">
        <v>100</v>
      </c>
      <c r="M125" s="59" t="s">
        <v>100</v>
      </c>
      <c r="N125" s="59" t="str">
        <f>IFERROR(MATCH($E125,Tabela3[Segunda],0),"")</f>
        <v/>
      </c>
      <c r="O125" s="59" t="str">
        <f>IFERROR(MATCH($E125,Tabela3[Terça],0),"")</f>
        <v/>
      </c>
      <c r="P125" s="59"/>
      <c r="Q125" s="59"/>
      <c r="R125" s="59"/>
      <c r="S125" s="59"/>
    </row>
    <row r="126" spans="1:19" s="30" customFormat="1" ht="17.100000000000001" customHeight="1" x14ac:dyDescent="0.2">
      <c r="A126" s="62">
        <v>72156</v>
      </c>
      <c r="B126" s="61">
        <v>44601</v>
      </c>
      <c r="C126" s="62">
        <v>216</v>
      </c>
      <c r="D126" s="65" t="s">
        <v>397</v>
      </c>
      <c r="E126" s="30" t="s">
        <v>466</v>
      </c>
      <c r="F126" s="29" t="s">
        <v>396</v>
      </c>
      <c r="G126" s="29" t="s">
        <v>407</v>
      </c>
      <c r="H126" s="59">
        <v>20</v>
      </c>
      <c r="I126" s="59" t="s">
        <v>100</v>
      </c>
      <c r="J126" s="59" t="s">
        <v>100</v>
      </c>
      <c r="K126" s="59" t="s">
        <v>100</v>
      </c>
      <c r="L126" s="59" t="s">
        <v>100</v>
      </c>
      <c r="M126" s="59" t="s">
        <v>100</v>
      </c>
      <c r="N126" s="59" t="str">
        <f>IFERROR(MATCH($E126,Tabela3[Segunda],0),"")</f>
        <v/>
      </c>
      <c r="O126" s="59" t="str">
        <f>IFERROR(MATCH($E126,Tabela3[Terça],0),"")</f>
        <v/>
      </c>
      <c r="P126" s="59" t="str">
        <f>IFERROR(MATCH($E126,Tabela3[Quarta],0),"")</f>
        <v/>
      </c>
      <c r="Q126" s="59" t="str">
        <f>IFERROR(MATCH($E126,Tabela3[Quinta],0),"")</f>
        <v/>
      </c>
      <c r="R126" s="59" t="str">
        <f>IFERROR(MATCH($E126,Tabela3[Sexta],0),"")</f>
        <v/>
      </c>
      <c r="S126" s="59" t="str">
        <f>IFERROR(MATCH($E126,Tabela3[Sábado],0),"")</f>
        <v/>
      </c>
    </row>
    <row r="127" spans="1:19" s="30" customFormat="1" ht="17.100000000000001" customHeight="1" x14ac:dyDescent="0.2">
      <c r="A127" s="62">
        <v>20131</v>
      </c>
      <c r="B127" s="61">
        <v>28247</v>
      </c>
      <c r="C127" s="62">
        <v>2</v>
      </c>
      <c r="D127" s="65" t="s">
        <v>426</v>
      </c>
      <c r="E127" s="30" t="s">
        <v>140</v>
      </c>
      <c r="F127" s="29" t="s">
        <v>396</v>
      </c>
      <c r="G127" s="29" t="s">
        <v>398</v>
      </c>
      <c r="H127" s="59" t="s">
        <v>100</v>
      </c>
      <c r="I127" s="59" t="s">
        <v>100</v>
      </c>
      <c r="J127" s="59" t="s">
        <v>100</v>
      </c>
      <c r="K127" s="59" t="s">
        <v>100</v>
      </c>
      <c r="L127" s="59" t="s">
        <v>100</v>
      </c>
      <c r="M127" s="59" t="s">
        <v>100</v>
      </c>
      <c r="N127" s="59" t="str">
        <f>IFERROR(MATCH($E127,Tabela3[Segunda],0),"")</f>
        <v/>
      </c>
      <c r="O127" s="59" t="str">
        <f>IFERROR(MATCH($E127,Tabela3[Terça],0),"")</f>
        <v/>
      </c>
      <c r="P127" s="59" t="str">
        <f>IFERROR(MATCH($E127,Tabela3[Quarta],0),"")</f>
        <v/>
      </c>
      <c r="Q127" s="59" t="str">
        <f>IFERROR(MATCH($E127,Tabela3[Quinta],0),"")</f>
        <v/>
      </c>
      <c r="R127" s="59" t="str">
        <f>IFERROR(MATCH($E127,Tabela3[Sexta],0),"")</f>
        <v/>
      </c>
      <c r="S127" s="59" t="str">
        <f>IFERROR(MATCH($E127,Tabela3[Sábado],0),"")</f>
        <v/>
      </c>
    </row>
    <row r="128" spans="1:19" s="30" customFormat="1" ht="17.100000000000001" customHeight="1" x14ac:dyDescent="0.2">
      <c r="A128" s="62">
        <v>49320</v>
      </c>
      <c r="B128" s="61">
        <v>41155</v>
      </c>
      <c r="C128" s="62">
        <v>216</v>
      </c>
      <c r="D128" s="65" t="s">
        <v>397</v>
      </c>
      <c r="E128" s="30" t="s">
        <v>319</v>
      </c>
      <c r="F128" s="29" t="s">
        <v>396</v>
      </c>
      <c r="G128" s="29" t="s">
        <v>398</v>
      </c>
      <c r="H128" s="59">
        <v>28</v>
      </c>
      <c r="I128" s="59">
        <v>2</v>
      </c>
      <c r="J128" s="59" t="s">
        <v>100</v>
      </c>
      <c r="K128" s="59" t="s">
        <v>100</v>
      </c>
      <c r="L128" s="59" t="s">
        <v>100</v>
      </c>
      <c r="M128" s="59" t="s">
        <v>100</v>
      </c>
      <c r="N128" s="59" t="str">
        <f>IFERROR(MATCH($E128,Tabela3[Segunda],0),"")</f>
        <v/>
      </c>
      <c r="O128" s="59" t="str">
        <f>IFERROR(MATCH($E128,Tabela3[Terça],0),"")</f>
        <v/>
      </c>
      <c r="P128" s="59" t="str">
        <f>IFERROR(MATCH($E128,Tabela3[Quarta],0),"")</f>
        <v/>
      </c>
      <c r="Q128" s="59" t="str">
        <f>IFERROR(MATCH($E128,Tabela3[Quinta],0),"")</f>
        <v/>
      </c>
      <c r="R128" s="59" t="str">
        <f>IFERROR(MATCH($E128,Tabela3[Sexta],0),"")</f>
        <v/>
      </c>
      <c r="S128" s="59" t="str">
        <f>IFERROR(MATCH($E128,Tabela3[Sábado],0),"")</f>
        <v/>
      </c>
    </row>
    <row r="129" spans="1:19" s="30" customFormat="1" ht="17.100000000000001" customHeight="1" x14ac:dyDescent="0.2">
      <c r="A129" s="62">
        <v>10369</v>
      </c>
      <c r="B129" s="61">
        <v>38222</v>
      </c>
      <c r="C129" s="62">
        <v>3</v>
      </c>
      <c r="D129" s="65" t="s">
        <v>467</v>
      </c>
      <c r="E129" s="30" t="s">
        <v>468</v>
      </c>
      <c r="F129" s="29" t="s">
        <v>396</v>
      </c>
      <c r="G129" s="29" t="s">
        <v>398</v>
      </c>
      <c r="H129" s="59" t="s">
        <v>100</v>
      </c>
      <c r="I129" s="59" t="s">
        <v>100</v>
      </c>
      <c r="J129" s="59" t="s">
        <v>100</v>
      </c>
      <c r="K129" s="59" t="s">
        <v>100</v>
      </c>
      <c r="L129" s="59" t="s">
        <v>100</v>
      </c>
      <c r="M129" s="59" t="s">
        <v>100</v>
      </c>
      <c r="N129" s="59" t="str">
        <f>IFERROR(MATCH($E129,Tabela3[Segunda],0),"")</f>
        <v/>
      </c>
      <c r="O129" s="59" t="str">
        <f>IFERROR(MATCH($E129,Tabela3[Terça],0),"")</f>
        <v/>
      </c>
      <c r="P129" s="59" t="str">
        <f>IFERROR(MATCH($E129,Tabela3[Quarta],0),"")</f>
        <v/>
      </c>
      <c r="Q129" s="59" t="str">
        <f>IFERROR(MATCH($E129,Tabela3[Quinta],0),"")</f>
        <v/>
      </c>
      <c r="R129" s="59" t="str">
        <f>IFERROR(MATCH($E129,Tabela3[Sexta],0),"")</f>
        <v/>
      </c>
      <c r="S129" s="59" t="str">
        <f>IFERROR(MATCH($E129,Tabela3[Sábado],0),"")</f>
        <v/>
      </c>
    </row>
    <row r="130" spans="1:19" s="30" customFormat="1" ht="17.100000000000001" customHeight="1" x14ac:dyDescent="0.2">
      <c r="A130" s="54">
        <v>77158</v>
      </c>
      <c r="B130" s="66">
        <v>45092</v>
      </c>
      <c r="C130" s="54">
        <v>204</v>
      </c>
      <c r="D130" s="65" t="s">
        <v>469</v>
      </c>
      <c r="E130" s="67" t="s">
        <v>470</v>
      </c>
      <c r="F130" s="29" t="s">
        <v>396</v>
      </c>
      <c r="G130" s="29" t="s">
        <v>407</v>
      </c>
      <c r="H130" s="59">
        <v>4</v>
      </c>
      <c r="I130" s="59">
        <v>2</v>
      </c>
      <c r="J130" s="59" t="s">
        <v>100</v>
      </c>
      <c r="K130" s="59" t="s">
        <v>100</v>
      </c>
      <c r="L130" s="59" t="s">
        <v>100</v>
      </c>
      <c r="M130" s="59" t="s">
        <v>100</v>
      </c>
      <c r="N130" s="59" t="str">
        <f>IFERROR(MATCH($E130,Tabela3[Segunda],0),"")</f>
        <v/>
      </c>
      <c r="O130" s="59" t="str">
        <f>IFERROR(MATCH($E130,Tabela3[Terça],0),"")</f>
        <v/>
      </c>
      <c r="P130" s="59" t="str">
        <f>IFERROR(MATCH($E130,Tabela3[Quarta],0),"")</f>
        <v/>
      </c>
      <c r="Q130" s="59" t="str">
        <f>IFERROR(MATCH($E130,Tabela3[Quinta],0),"")</f>
        <v/>
      </c>
      <c r="R130" s="59" t="str">
        <f>IFERROR(MATCH($E130,Tabela3[Sexta],0),"")</f>
        <v/>
      </c>
      <c r="S130" s="59" t="str">
        <f>IFERROR(MATCH($E130,Tabela3[Sábado],0),"")</f>
        <v/>
      </c>
    </row>
    <row r="131" spans="1:19" s="30" customFormat="1" ht="17.100000000000001" customHeight="1" x14ac:dyDescent="0.2">
      <c r="A131" s="62">
        <v>72397</v>
      </c>
      <c r="B131" s="61">
        <v>44608</v>
      </c>
      <c r="C131" s="62">
        <v>111</v>
      </c>
      <c r="D131" s="65" t="s">
        <v>422</v>
      </c>
      <c r="E131" s="30" t="s">
        <v>471</v>
      </c>
      <c r="F131" s="29" t="s">
        <v>396</v>
      </c>
      <c r="G131" s="29" t="s">
        <v>398</v>
      </c>
      <c r="H131" s="59" t="s">
        <v>100</v>
      </c>
      <c r="I131" s="59" t="s">
        <v>100</v>
      </c>
      <c r="J131" s="59" t="s">
        <v>100</v>
      </c>
      <c r="K131" s="59" t="s">
        <v>100</v>
      </c>
      <c r="L131" s="59" t="s">
        <v>100</v>
      </c>
      <c r="M131" s="59" t="s">
        <v>100</v>
      </c>
      <c r="N131" s="59" t="str">
        <f>IFERROR(MATCH($E131,Tabela3[Segunda],0),"")</f>
        <v/>
      </c>
      <c r="O131" s="59" t="str">
        <f>IFERROR(MATCH($E131,Tabela3[Terça],0),"")</f>
        <v/>
      </c>
      <c r="P131" s="59" t="str">
        <f>IFERROR(MATCH($E131,Tabela3[Quarta],0),"")</f>
        <v/>
      </c>
      <c r="Q131" s="59" t="str">
        <f>IFERROR(MATCH($E131,Tabela3[Quinta],0),"")</f>
        <v/>
      </c>
      <c r="R131" s="59" t="str">
        <f>IFERROR(MATCH($E131,Tabela3[Sexta],0),"")</f>
        <v/>
      </c>
      <c r="S131" s="59" t="str">
        <f>IFERROR(MATCH($E131,Tabela3[Sábado],0),"")</f>
        <v/>
      </c>
    </row>
    <row r="132" spans="1:19" s="30" customFormat="1" ht="17.100000000000001" customHeight="1" x14ac:dyDescent="0.2">
      <c r="A132" s="62">
        <v>49318</v>
      </c>
      <c r="B132" s="61">
        <v>41152</v>
      </c>
      <c r="C132" s="62">
        <v>216</v>
      </c>
      <c r="D132" s="65" t="s">
        <v>397</v>
      </c>
      <c r="E132" s="30" t="s">
        <v>301</v>
      </c>
      <c r="F132" s="29" t="s">
        <v>396</v>
      </c>
      <c r="G132" s="29" t="s">
        <v>398</v>
      </c>
      <c r="H132" s="59">
        <v>12</v>
      </c>
      <c r="I132" s="59" t="s">
        <v>100</v>
      </c>
      <c r="J132" s="59">
        <v>12</v>
      </c>
      <c r="K132" s="59" t="s">
        <v>100</v>
      </c>
      <c r="L132" s="59" t="s">
        <v>100</v>
      </c>
      <c r="M132" s="59" t="s">
        <v>100</v>
      </c>
      <c r="N132" s="59" t="str">
        <f>IFERROR(MATCH($E132,Tabela3[Segunda],0),"")</f>
        <v/>
      </c>
      <c r="O132" s="59" t="str">
        <f>IFERROR(MATCH($E132,Tabela3[Terça],0),"")</f>
        <v/>
      </c>
      <c r="P132" s="59" t="str">
        <f>IFERROR(MATCH($E132,Tabela3[Quarta],0),"")</f>
        <v/>
      </c>
      <c r="Q132" s="59" t="str">
        <f>IFERROR(MATCH($E132,Tabela3[Quinta],0),"")</f>
        <v/>
      </c>
      <c r="R132" s="59">
        <f>IFERROR(MATCH($E132,Tabela3[Sexta],0),"")</f>
        <v>55</v>
      </c>
      <c r="S132" s="59" t="str">
        <f>IFERROR(MATCH($E132,Tabela3[Sábado],0),"")</f>
        <v/>
      </c>
    </row>
    <row r="133" spans="1:19" s="30" customFormat="1" ht="17.100000000000001" customHeight="1" x14ac:dyDescent="0.2">
      <c r="A133" s="62">
        <v>63356</v>
      </c>
      <c r="B133" s="61">
        <v>43194</v>
      </c>
      <c r="C133" s="62">
        <v>216</v>
      </c>
      <c r="D133" s="65" t="s">
        <v>397</v>
      </c>
      <c r="E133" s="30" t="s">
        <v>20</v>
      </c>
      <c r="F133" s="29" t="s">
        <v>396</v>
      </c>
      <c r="G133" s="29" t="s">
        <v>398</v>
      </c>
      <c r="H133" s="59">
        <v>16</v>
      </c>
      <c r="I133" s="59">
        <v>2</v>
      </c>
      <c r="J133" s="59" t="s">
        <v>100</v>
      </c>
      <c r="K133" s="59" t="s">
        <v>100</v>
      </c>
      <c r="L133" s="59" t="s">
        <v>100</v>
      </c>
      <c r="M133" s="59" t="s">
        <v>100</v>
      </c>
      <c r="N133" s="59" t="str">
        <f>IFERROR(MATCH($E133,Tabela3[Segunda],0),"")</f>
        <v/>
      </c>
      <c r="O133" s="59" t="str">
        <f>IFERROR(MATCH($E133,Tabela3[Terça],0),"")</f>
        <v/>
      </c>
      <c r="P133" s="59" t="str">
        <f>IFERROR(MATCH($E133,Tabela3[Quarta],0),"")</f>
        <v/>
      </c>
      <c r="Q133" s="59" t="str">
        <f>IFERROR(MATCH($E133,Tabela3[Quinta],0),"")</f>
        <v/>
      </c>
      <c r="R133" s="59" t="str">
        <f>IFERROR(MATCH($E133,Tabela3[Sexta],0),"")</f>
        <v/>
      </c>
      <c r="S133" s="59" t="str">
        <f>IFERROR(MATCH($E133,Tabela3[Sábado],0),"")</f>
        <v/>
      </c>
    </row>
    <row r="134" spans="1:19" s="30" customFormat="1" ht="17.100000000000001" customHeight="1" x14ac:dyDescent="0.2">
      <c r="A134" s="54">
        <v>77886</v>
      </c>
      <c r="B134" s="66">
        <v>45139</v>
      </c>
      <c r="C134" s="54">
        <v>292</v>
      </c>
      <c r="D134" s="32" t="s">
        <v>472</v>
      </c>
      <c r="E134" s="67" t="s">
        <v>327</v>
      </c>
      <c r="F134" s="29" t="s">
        <v>396</v>
      </c>
      <c r="G134" s="29" t="s">
        <v>407</v>
      </c>
      <c r="H134" s="59" t="s">
        <v>100</v>
      </c>
      <c r="I134" s="59" t="s">
        <v>100</v>
      </c>
      <c r="J134" s="59" t="s">
        <v>100</v>
      </c>
      <c r="K134" s="59" t="s">
        <v>100</v>
      </c>
      <c r="L134" s="59" t="s">
        <v>100</v>
      </c>
      <c r="M134" s="59" t="s">
        <v>100</v>
      </c>
      <c r="N134" s="59" t="str">
        <f>IFERROR(MATCH($E134,Tabela3[Segunda],0),"")</f>
        <v/>
      </c>
      <c r="O134" s="59" t="str">
        <f>IFERROR(MATCH($E134,Tabela3[Terça],0),"")</f>
        <v/>
      </c>
      <c r="P134" s="59" t="str">
        <f>IFERROR(MATCH($E134,Tabela3[Quarta],0),"")</f>
        <v/>
      </c>
      <c r="Q134" s="59">
        <f>IFERROR(MATCH($E134,Tabela3[Quinta],0),"")</f>
        <v>53</v>
      </c>
      <c r="R134" s="59" t="str">
        <f>IFERROR(MATCH($E134,Tabela3[Sexta],0),"")</f>
        <v/>
      </c>
      <c r="S134" s="59" t="str">
        <f>IFERROR(MATCH($E134,Tabela3[Sábado],0),"")</f>
        <v/>
      </c>
    </row>
    <row r="135" spans="1:19" s="30" customFormat="1" ht="17.100000000000001" customHeight="1" x14ac:dyDescent="0.2">
      <c r="A135" s="62">
        <v>49319</v>
      </c>
      <c r="B135" s="61">
        <v>41152</v>
      </c>
      <c r="C135" s="62">
        <v>216</v>
      </c>
      <c r="D135" s="65" t="s">
        <v>397</v>
      </c>
      <c r="E135" s="30" t="s">
        <v>279</v>
      </c>
      <c r="F135" s="29" t="s">
        <v>396</v>
      </c>
      <c r="G135" s="29" t="s">
        <v>398</v>
      </c>
      <c r="H135" s="59">
        <v>8</v>
      </c>
      <c r="I135" s="59" t="s">
        <v>100</v>
      </c>
      <c r="J135" s="59" t="s">
        <v>100</v>
      </c>
      <c r="K135" s="59" t="s">
        <v>100</v>
      </c>
      <c r="L135" s="59" t="s">
        <v>100</v>
      </c>
      <c r="M135" s="59" t="s">
        <v>100</v>
      </c>
      <c r="N135" s="59" t="str">
        <f>IFERROR(MATCH($E135,Tabela3[Segunda],0),"")</f>
        <v/>
      </c>
      <c r="O135" s="59" t="str">
        <f>IFERROR(MATCH($E135,Tabela3[Terça],0),"")</f>
        <v/>
      </c>
      <c r="P135" s="59" t="str">
        <f>IFERROR(MATCH($E135,Tabela3[Quarta],0),"")</f>
        <v/>
      </c>
      <c r="Q135" s="59" t="str">
        <f>IFERROR(MATCH($E135,Tabela3[Quinta],0),"")</f>
        <v/>
      </c>
      <c r="R135" s="59" t="str">
        <f>IFERROR(MATCH($E135,Tabela3[Sexta],0),"")</f>
        <v/>
      </c>
      <c r="S135" s="59">
        <f>IFERROR(MATCH($E135,Tabela3[Sábado],0),"")</f>
        <v>308</v>
      </c>
    </row>
    <row r="136" spans="1:19" s="30" customFormat="1" ht="17.100000000000001" customHeight="1" x14ac:dyDescent="0.2">
      <c r="A136" s="62">
        <v>38250</v>
      </c>
      <c r="B136" s="61">
        <v>40759</v>
      </c>
      <c r="C136" s="62">
        <v>204</v>
      </c>
      <c r="D136" s="65" t="s">
        <v>424</v>
      </c>
      <c r="E136" s="30" t="s">
        <v>285</v>
      </c>
      <c r="F136" s="29" t="s">
        <v>396</v>
      </c>
      <c r="G136" s="29" t="s">
        <v>398</v>
      </c>
      <c r="H136" s="59">
        <v>4</v>
      </c>
      <c r="I136" s="59" t="s">
        <v>100</v>
      </c>
      <c r="J136" s="59" t="s">
        <v>100</v>
      </c>
      <c r="K136" s="59" t="s">
        <v>100</v>
      </c>
      <c r="L136" s="59" t="s">
        <v>100</v>
      </c>
      <c r="M136" s="59" t="s">
        <v>100</v>
      </c>
      <c r="N136" s="59" t="str">
        <f>IFERROR(MATCH($E136,Tabela3[Segunda],0),"")</f>
        <v/>
      </c>
      <c r="O136" s="59" t="str">
        <f>IFERROR(MATCH($E136,Tabela3[Terça],0),"")</f>
        <v/>
      </c>
      <c r="P136" s="59" t="str">
        <f>IFERROR(MATCH($E136,Tabela3[Quarta],0),"")</f>
        <v/>
      </c>
      <c r="Q136" s="59">
        <f>IFERROR(MATCH($E136,Tabela3[Quinta],0),"")</f>
        <v>268</v>
      </c>
      <c r="R136" s="59" t="str">
        <f>IFERROR(MATCH($E136,Tabela3[Sexta],0),"")</f>
        <v/>
      </c>
      <c r="S136" s="59" t="str">
        <f>IFERROR(MATCH($E136,Tabela3[Sábado],0),"")</f>
        <v/>
      </c>
    </row>
    <row r="137" spans="1:19" s="30" customFormat="1" ht="17.100000000000001" customHeight="1" x14ac:dyDescent="0.2">
      <c r="A137" s="62">
        <v>74829</v>
      </c>
      <c r="B137" s="61">
        <v>44782</v>
      </c>
      <c r="C137" s="62">
        <v>183</v>
      </c>
      <c r="D137" s="65" t="s">
        <v>420</v>
      </c>
      <c r="E137" s="30" t="s">
        <v>473</v>
      </c>
      <c r="F137" s="29" t="s">
        <v>396</v>
      </c>
      <c r="G137" s="29" t="s">
        <v>398</v>
      </c>
      <c r="H137" s="59"/>
      <c r="I137" s="59"/>
      <c r="J137" s="59"/>
      <c r="K137" s="59"/>
      <c r="L137" s="59"/>
      <c r="M137" s="59"/>
      <c r="N137" s="59" t="str">
        <f>IFERROR(MATCH($E137,Tabela3[Segunda],0),"")</f>
        <v/>
      </c>
      <c r="O137" s="59" t="str">
        <f>IFERROR(MATCH($E137,Tabela3[Terça],0),"")</f>
        <v/>
      </c>
      <c r="P137" s="59"/>
      <c r="Q137" s="59"/>
      <c r="R137" s="59"/>
      <c r="S137" s="59"/>
    </row>
    <row r="138" spans="1:19" s="30" customFormat="1" ht="17.100000000000001" customHeight="1" x14ac:dyDescent="0.2">
      <c r="A138" s="62">
        <v>48218</v>
      </c>
      <c r="B138" s="61">
        <v>40967</v>
      </c>
      <c r="C138" s="62">
        <v>216</v>
      </c>
      <c r="D138" s="65" t="s">
        <v>397</v>
      </c>
      <c r="E138" s="30" t="s">
        <v>201</v>
      </c>
      <c r="F138" s="29" t="s">
        <v>396</v>
      </c>
      <c r="G138" s="29" t="s">
        <v>398</v>
      </c>
      <c r="H138" s="59">
        <v>8</v>
      </c>
      <c r="I138" s="59">
        <v>32</v>
      </c>
      <c r="J138" s="59" t="s">
        <v>100</v>
      </c>
      <c r="K138" s="59" t="s">
        <v>100</v>
      </c>
      <c r="L138" s="59" t="s">
        <v>100</v>
      </c>
      <c r="M138" s="59" t="s">
        <v>100</v>
      </c>
      <c r="N138" s="59" t="str">
        <f>IFERROR(MATCH($E138,Tabela3[Segunda],0),"")</f>
        <v/>
      </c>
      <c r="O138" s="59" t="str">
        <f>IFERROR(MATCH($E138,Tabela3[Terça],0),"")</f>
        <v/>
      </c>
      <c r="P138" s="59" t="str">
        <f>IFERROR(MATCH($E138,Tabela3[Quarta],0),"")</f>
        <v/>
      </c>
      <c r="Q138" s="59" t="str">
        <f>IFERROR(MATCH($E138,Tabela3[Quinta],0),"")</f>
        <v/>
      </c>
      <c r="R138" s="59" t="str">
        <f>IFERROR(MATCH($E138,Tabela3[Sexta],0),"")</f>
        <v/>
      </c>
      <c r="S138" s="59" t="str">
        <f>IFERROR(MATCH($E138,Tabela3[Sábado],0),"")</f>
        <v/>
      </c>
    </row>
    <row r="139" spans="1:19" s="30" customFormat="1" ht="17.100000000000001" customHeight="1" x14ac:dyDescent="0.2">
      <c r="A139" s="62">
        <v>80815</v>
      </c>
      <c r="B139" s="61">
        <v>45367</v>
      </c>
      <c r="C139" s="62">
        <v>216</v>
      </c>
      <c r="D139" s="65" t="s">
        <v>397</v>
      </c>
      <c r="E139" s="30" t="s">
        <v>474</v>
      </c>
      <c r="F139" s="29" t="s">
        <v>396</v>
      </c>
      <c r="G139" s="29"/>
      <c r="H139" s="59"/>
      <c r="I139" s="59"/>
      <c r="J139" s="59"/>
      <c r="K139" s="59"/>
      <c r="L139" s="59"/>
      <c r="M139" s="59"/>
      <c r="N139" s="59" t="str">
        <f>IFERROR(MATCH($E139,Tabela3[Segunda],0),"")</f>
        <v/>
      </c>
      <c r="O139" s="59" t="str">
        <f>IFERROR(MATCH($E139,Tabela3[Terça],0),"")</f>
        <v/>
      </c>
      <c r="P139" s="59"/>
      <c r="Q139" s="59"/>
      <c r="R139" s="59"/>
      <c r="S139" s="59"/>
    </row>
    <row r="140" spans="1:19" s="30" customFormat="1" ht="17.100000000000001" customHeight="1" x14ac:dyDescent="0.2">
      <c r="A140" s="62">
        <v>51705</v>
      </c>
      <c r="B140" s="61">
        <v>41184</v>
      </c>
      <c r="C140" s="62">
        <v>216</v>
      </c>
      <c r="D140" s="65" t="s">
        <v>397</v>
      </c>
      <c r="E140" s="30" t="s">
        <v>346</v>
      </c>
      <c r="F140" s="29" t="s">
        <v>396</v>
      </c>
      <c r="G140" s="29" t="s">
        <v>398</v>
      </c>
      <c r="H140" s="59">
        <v>16</v>
      </c>
      <c r="I140" s="59">
        <v>2</v>
      </c>
      <c r="J140" s="59" t="s">
        <v>100</v>
      </c>
      <c r="K140" s="59" t="s">
        <v>100</v>
      </c>
      <c r="L140" s="59" t="s">
        <v>100</v>
      </c>
      <c r="M140" s="59" t="s">
        <v>100</v>
      </c>
      <c r="N140" s="59" t="str">
        <f>IFERROR(MATCH($E140,Tabela3[Segunda],0),"")</f>
        <v/>
      </c>
      <c r="O140" s="59" t="str">
        <f>IFERROR(MATCH($E140,Tabela3[Terça],0),"")</f>
        <v/>
      </c>
      <c r="P140" s="59" t="str">
        <f>IFERROR(MATCH($E140,Tabela3[Quarta],0),"")</f>
        <v/>
      </c>
      <c r="Q140" s="59" t="str">
        <f>IFERROR(MATCH($E140,Tabela3[Quinta],0),"")</f>
        <v/>
      </c>
      <c r="R140" s="59" t="str">
        <f>IFERROR(MATCH($E140,Tabela3[Sexta],0),"")</f>
        <v/>
      </c>
      <c r="S140" s="59" t="str">
        <f>IFERROR(MATCH($E140,Tabela3[Sábado],0),"")</f>
        <v/>
      </c>
    </row>
    <row r="141" spans="1:19" s="30" customFormat="1" ht="17.100000000000001" customHeight="1" x14ac:dyDescent="0.2">
      <c r="A141" s="62">
        <v>20545</v>
      </c>
      <c r="B141" s="61">
        <v>34311</v>
      </c>
      <c r="C141" s="62">
        <v>2</v>
      </c>
      <c r="D141" s="65" t="s">
        <v>426</v>
      </c>
      <c r="E141" s="30" t="s">
        <v>46</v>
      </c>
      <c r="F141" s="29" t="s">
        <v>396</v>
      </c>
      <c r="G141" s="29" t="s">
        <v>398</v>
      </c>
      <c r="H141" s="59" t="s">
        <v>100</v>
      </c>
      <c r="I141" s="59" t="s">
        <v>100</v>
      </c>
      <c r="J141" s="59" t="s">
        <v>100</v>
      </c>
      <c r="K141" s="59" t="s">
        <v>100</v>
      </c>
      <c r="L141" s="59" t="s">
        <v>100</v>
      </c>
      <c r="M141" s="59" t="s">
        <v>100</v>
      </c>
      <c r="N141" s="59" t="str">
        <f>IFERROR(MATCH($E141,Tabela3[Segunda],0),"")</f>
        <v/>
      </c>
      <c r="O141" s="59" t="str">
        <f>IFERROR(MATCH($E141,Tabela3[Terça],0),"")</f>
        <v/>
      </c>
      <c r="P141" s="59" t="str">
        <f>IFERROR(MATCH($E141,Tabela3[Quarta],0),"")</f>
        <v/>
      </c>
      <c r="Q141" s="59" t="str">
        <f>IFERROR(MATCH($E141,Tabela3[Quinta],0),"")</f>
        <v/>
      </c>
      <c r="R141" s="59" t="str">
        <f>IFERROR(MATCH($E141,Tabela3[Sexta],0),"")</f>
        <v/>
      </c>
      <c r="S141" s="59" t="str">
        <f>IFERROR(MATCH($E141,Tabela3[Sábado],0),"")</f>
        <v/>
      </c>
    </row>
    <row r="142" spans="1:19" s="30" customFormat="1" ht="17.100000000000001" customHeight="1" x14ac:dyDescent="0.2">
      <c r="A142" s="62">
        <v>79105</v>
      </c>
      <c r="B142" s="61">
        <v>45211</v>
      </c>
      <c r="C142" s="62">
        <v>184</v>
      </c>
      <c r="D142" s="65" t="s">
        <v>475</v>
      </c>
      <c r="E142" s="30" t="s">
        <v>476</v>
      </c>
      <c r="F142" s="29" t="s">
        <v>396</v>
      </c>
      <c r="G142" s="29" t="s">
        <v>407</v>
      </c>
      <c r="H142" s="59"/>
      <c r="I142" s="59"/>
      <c r="J142" s="59"/>
      <c r="K142" s="59"/>
      <c r="L142" s="59"/>
      <c r="M142" s="59"/>
      <c r="N142" s="59" t="str">
        <f>IFERROR(MATCH($E142,Tabela3[Segunda],0),"")</f>
        <v/>
      </c>
      <c r="O142" s="59" t="str">
        <f>IFERROR(MATCH($E142,Tabela3[Terça],0),"")</f>
        <v/>
      </c>
      <c r="P142" s="59"/>
      <c r="Q142" s="59"/>
      <c r="R142" s="59"/>
      <c r="S142" s="59"/>
    </row>
    <row r="143" spans="1:19" s="30" customFormat="1" ht="17.100000000000001" customHeight="1" x14ac:dyDescent="0.2">
      <c r="A143" s="62">
        <v>49323</v>
      </c>
      <c r="B143" s="61">
        <v>41158</v>
      </c>
      <c r="C143" s="62">
        <v>216</v>
      </c>
      <c r="D143" s="65" t="s">
        <v>397</v>
      </c>
      <c r="E143" s="30" t="s">
        <v>318</v>
      </c>
      <c r="F143" s="29" t="s">
        <v>396</v>
      </c>
      <c r="G143" s="29" t="s">
        <v>398</v>
      </c>
      <c r="H143" s="59">
        <v>12</v>
      </c>
      <c r="I143" s="59" t="s">
        <v>100</v>
      </c>
      <c r="J143" s="59" t="s">
        <v>100</v>
      </c>
      <c r="K143" s="59" t="s">
        <v>100</v>
      </c>
      <c r="L143" s="59" t="s">
        <v>100</v>
      </c>
      <c r="M143" s="59" t="s">
        <v>100</v>
      </c>
      <c r="N143" s="59" t="str">
        <f>IFERROR(MATCH($E143,Tabela3[Segunda],0),"")</f>
        <v/>
      </c>
      <c r="O143" s="59" t="str">
        <f>IFERROR(MATCH($E143,Tabela3[Terça],0),"")</f>
        <v/>
      </c>
      <c r="P143" s="59" t="str">
        <f>IFERROR(MATCH($E143,Tabela3[Quarta],0),"")</f>
        <v/>
      </c>
      <c r="Q143" s="59" t="str">
        <f>IFERROR(MATCH($E143,Tabela3[Quinta],0),"")</f>
        <v/>
      </c>
      <c r="R143" s="59" t="str">
        <f>IFERROR(MATCH($E143,Tabela3[Sexta],0),"")</f>
        <v/>
      </c>
      <c r="S143" s="59" t="str">
        <f>IFERROR(MATCH($E143,Tabela3[Sábado],0),"")</f>
        <v/>
      </c>
    </row>
    <row r="144" spans="1:19" s="30" customFormat="1" ht="17.100000000000001" customHeight="1" x14ac:dyDescent="0.2">
      <c r="A144" s="62">
        <v>33593</v>
      </c>
      <c r="B144" s="61">
        <v>40376</v>
      </c>
      <c r="C144" s="62">
        <v>216</v>
      </c>
      <c r="D144" s="65" t="s">
        <v>397</v>
      </c>
      <c r="E144" s="30" t="s">
        <v>18</v>
      </c>
      <c r="F144" s="29" t="s">
        <v>396</v>
      </c>
      <c r="G144" s="29" t="s">
        <v>398</v>
      </c>
      <c r="H144" s="59">
        <v>20</v>
      </c>
      <c r="I144" s="59" t="s">
        <v>100</v>
      </c>
      <c r="J144" s="59" t="s">
        <v>100</v>
      </c>
      <c r="K144" s="59" t="s">
        <v>100</v>
      </c>
      <c r="L144" s="59" t="s">
        <v>100</v>
      </c>
      <c r="M144" s="59" t="s">
        <v>100</v>
      </c>
      <c r="N144" s="59">
        <f>IFERROR(MATCH($E144,Tabela3[Segunda],0),"")</f>
        <v>37</v>
      </c>
      <c r="O144" s="59" t="str">
        <f>IFERROR(MATCH($E144,Tabela3[Terça],0),"")</f>
        <v/>
      </c>
      <c r="P144" s="59">
        <f>IFERROR(MATCH($E144,Tabela3[Quarta],0),"")</f>
        <v>37</v>
      </c>
      <c r="Q144" s="59" t="str">
        <f>IFERROR(MATCH($E144,Tabela3[Quinta],0),"")</f>
        <v/>
      </c>
      <c r="R144" s="59">
        <f>IFERROR(MATCH($E144,Tabela3[Sexta],0),"")</f>
        <v>264</v>
      </c>
      <c r="S144" s="59" t="str">
        <f>IFERROR(MATCH($E144,Tabela3[Sábado],0),"")</f>
        <v/>
      </c>
    </row>
    <row r="145" spans="1:19" s="30" customFormat="1" ht="17.100000000000001" customHeight="1" x14ac:dyDescent="0.2">
      <c r="A145" s="62">
        <v>49314</v>
      </c>
      <c r="B145" s="61">
        <v>41012</v>
      </c>
      <c r="C145" s="62">
        <v>216</v>
      </c>
      <c r="D145" s="65" t="s">
        <v>397</v>
      </c>
      <c r="E145" s="30" t="s">
        <v>40</v>
      </c>
      <c r="F145" s="29" t="s">
        <v>396</v>
      </c>
      <c r="G145" s="29" t="s">
        <v>398</v>
      </c>
      <c r="H145" s="59">
        <v>12</v>
      </c>
      <c r="I145" s="59">
        <v>23</v>
      </c>
      <c r="J145" s="59" t="s">
        <v>100</v>
      </c>
      <c r="K145" s="59" t="s">
        <v>100</v>
      </c>
      <c r="L145" s="59" t="s">
        <v>100</v>
      </c>
      <c r="M145" s="59" t="s">
        <v>100</v>
      </c>
      <c r="N145" s="59" t="str">
        <f>IFERROR(MATCH($E145,Tabela3[Segunda],0),"")</f>
        <v/>
      </c>
      <c r="O145" s="59" t="str">
        <f>IFERROR(MATCH($E145,Tabela3[Terça],0),"")</f>
        <v/>
      </c>
      <c r="P145" s="59" t="str">
        <f>IFERROR(MATCH($E145,Tabela3[Quarta],0),"")</f>
        <v/>
      </c>
      <c r="Q145" s="59" t="str">
        <f>IFERROR(MATCH($E145,Tabela3[Quinta],0),"")</f>
        <v/>
      </c>
      <c r="R145" s="59" t="str">
        <f>IFERROR(MATCH($E145,Tabela3[Sexta],0),"")</f>
        <v/>
      </c>
      <c r="S145" s="59" t="str">
        <f>IFERROR(MATCH($E145,Tabela3[Sábado],0),"")</f>
        <v/>
      </c>
    </row>
    <row r="146" spans="1:19" s="30" customFormat="1" ht="17.100000000000001" customHeight="1" x14ac:dyDescent="0.2">
      <c r="A146" s="62"/>
      <c r="B146" s="61"/>
      <c r="C146" s="62"/>
      <c r="D146" s="65"/>
      <c r="F146" s="29"/>
      <c r="G146" s="29"/>
      <c r="H146" s="59"/>
      <c r="I146" s="59"/>
      <c r="J146" s="59"/>
      <c r="K146" s="59"/>
      <c r="L146" s="59"/>
      <c r="M146" s="59"/>
      <c r="N146" s="59">
        <f>IFERROR(MATCH($E146,Tabela3[Segunda],0),"")</f>
        <v>196</v>
      </c>
      <c r="O146" s="59">
        <f>IFERROR(MATCH($E146,Tabela3[Terça],0),"")</f>
        <v>78</v>
      </c>
      <c r="P146" s="59"/>
      <c r="Q146" s="59"/>
      <c r="R146" s="59"/>
      <c r="S146" s="59"/>
    </row>
    <row r="147" spans="1:19" s="30" customFormat="1" ht="17.100000000000001" customHeight="1" x14ac:dyDescent="0.2">
      <c r="A147" s="62"/>
      <c r="B147" s="61"/>
      <c r="C147" s="62"/>
      <c r="D147" s="65"/>
      <c r="F147" s="29"/>
      <c r="G147" s="29"/>
      <c r="H147" s="59"/>
      <c r="I147" s="59"/>
      <c r="J147" s="59"/>
      <c r="K147" s="59"/>
      <c r="L147" s="59"/>
      <c r="M147" s="59"/>
      <c r="N147" s="59">
        <f>IFERROR(MATCH($E147,Tabela3[Segunda],0),"")</f>
        <v>196</v>
      </c>
      <c r="O147" s="59">
        <f>IFERROR(MATCH($E147,Tabela3[Terça],0),"")</f>
        <v>78</v>
      </c>
      <c r="P147" s="59"/>
      <c r="Q147" s="59"/>
      <c r="R147" s="59"/>
      <c r="S147" s="59"/>
    </row>
    <row r="148" spans="1:19" s="30" customFormat="1" ht="17.100000000000001" customHeight="1" x14ac:dyDescent="0.2">
      <c r="A148" s="60"/>
      <c r="B148" s="61"/>
      <c r="C148" s="62"/>
      <c r="D148" s="63"/>
      <c r="E148" s="75"/>
      <c r="F148" s="29"/>
      <c r="G148" s="29"/>
      <c r="H148" s="59"/>
      <c r="I148" s="59"/>
      <c r="J148" s="59"/>
      <c r="K148" s="59"/>
      <c r="L148" s="59"/>
      <c r="M148" s="59"/>
      <c r="N148" s="59">
        <f>IFERROR(MATCH($E148,Tabela3[Segunda],0),"")</f>
        <v>196</v>
      </c>
      <c r="O148" s="59">
        <f>IFERROR(MATCH($E148,Tabela3[Terça],0),"")</f>
        <v>78</v>
      </c>
      <c r="P148" s="59"/>
      <c r="Q148" s="59"/>
      <c r="R148" s="59"/>
      <c r="S148" s="59"/>
    </row>
  </sheetData>
  <sheetProtection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Spinner 2">
              <controlPr defaultSize="0" autoPict="0">
                <anchor moveWithCells="1" sizeWithCells="1">
                  <from>
                    <xdr:col>4</xdr:col>
                    <xdr:colOff>19050</xdr:colOff>
                    <xdr:row>1</xdr:row>
                    <xdr:rowOff>47625</xdr:rowOff>
                  </from>
                  <to>
                    <xdr:col>4</xdr:col>
                    <xdr:colOff>171450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SEMANA!$D$4:$D$15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W113" sqref="W113"/>
    </sheetView>
  </sheetViews>
  <sheetFormatPr defaultRowHeight="15" x14ac:dyDescent="0.25"/>
  <cols>
    <col min="2" max="2" width="40.140625" bestFit="1" customWidth="1"/>
    <col min="3" max="3" width="33.85546875" bestFit="1" customWidth="1"/>
    <col min="4" max="4" width="45.140625" bestFit="1" customWidth="1"/>
    <col min="5" max="5" width="38.42578125" bestFit="1" customWidth="1"/>
    <col min="6" max="6" width="39.42578125" bestFit="1" customWidth="1"/>
    <col min="7" max="7" width="46.5703125" bestFit="1" customWidth="1"/>
    <col min="8" max="9" width="14" bestFit="1" customWidth="1"/>
  </cols>
  <sheetData>
    <row r="1" spans="2:9" x14ac:dyDescent="0.25">
      <c r="B1" s="98" t="s">
        <v>1</v>
      </c>
      <c r="C1" s="98"/>
      <c r="D1" s="98"/>
      <c r="E1" s="98"/>
      <c r="F1" s="98"/>
      <c r="G1" s="98"/>
      <c r="H1" s="98"/>
      <c r="I1" s="98"/>
    </row>
    <row r="2" spans="2:9" x14ac:dyDescent="0.25">
      <c r="B2" t="s">
        <v>477</v>
      </c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</row>
    <row r="5" spans="2:9" x14ac:dyDescent="0.25">
      <c r="B5" s="98" t="s">
        <v>191</v>
      </c>
      <c r="C5" s="98"/>
      <c r="D5" s="98"/>
      <c r="E5" s="98"/>
      <c r="F5" s="98"/>
      <c r="G5" s="98"/>
      <c r="H5" s="98"/>
      <c r="I5" s="98"/>
    </row>
    <row r="6" spans="2:9" x14ac:dyDescent="0.25">
      <c r="B6" t="s">
        <v>477</v>
      </c>
      <c r="C6" t="s">
        <v>478</v>
      </c>
      <c r="D6" t="s">
        <v>479</v>
      </c>
      <c r="E6" t="s">
        <v>480</v>
      </c>
      <c r="F6" t="s">
        <v>481</v>
      </c>
      <c r="G6" t="s">
        <v>482</v>
      </c>
      <c r="H6" t="s">
        <v>483</v>
      </c>
      <c r="I6" t="s">
        <v>484</v>
      </c>
    </row>
    <row r="7" spans="2:9" x14ac:dyDescent="0.25">
      <c r="B7" s="19" t="s">
        <v>135</v>
      </c>
      <c r="C7" s="28" t="s">
        <v>135</v>
      </c>
      <c r="D7" s="19" t="s">
        <v>135</v>
      </c>
      <c r="E7" s="19" t="s">
        <v>135</v>
      </c>
      <c r="F7" s="19" t="s">
        <v>233</v>
      </c>
      <c r="G7" s="19" t="s">
        <v>135</v>
      </c>
      <c r="H7" s="19"/>
      <c r="I7" s="19"/>
    </row>
    <row r="8" spans="2:9" x14ac:dyDescent="0.25">
      <c r="B8" s="28" t="s">
        <v>135</v>
      </c>
      <c r="C8" s="19" t="s">
        <v>200</v>
      </c>
      <c r="D8" s="19" t="s">
        <v>215</v>
      </c>
      <c r="E8" s="19" t="s">
        <v>226</v>
      </c>
      <c r="F8" s="19" t="s">
        <v>236</v>
      </c>
      <c r="G8" s="19" t="s">
        <v>135</v>
      </c>
      <c r="H8" s="19"/>
      <c r="I8" s="19"/>
    </row>
    <row r="9" spans="2:9" x14ac:dyDescent="0.25">
      <c r="B9" s="19" t="s">
        <v>194</v>
      </c>
      <c r="C9" s="19" t="s">
        <v>210</v>
      </c>
      <c r="D9" s="19" t="s">
        <v>221</v>
      </c>
      <c r="E9" s="19" t="s">
        <v>232</v>
      </c>
      <c r="F9" s="19" t="s">
        <v>242</v>
      </c>
      <c r="G9" s="19" t="s">
        <v>135</v>
      </c>
      <c r="H9" s="19"/>
      <c r="I9" s="19"/>
    </row>
    <row r="10" spans="2:9" x14ac:dyDescent="0.25">
      <c r="B10" s="19" t="s">
        <v>255</v>
      </c>
      <c r="C10" s="19" t="s">
        <v>203</v>
      </c>
      <c r="D10" s="19" t="s">
        <v>217</v>
      </c>
      <c r="E10" s="19" t="s">
        <v>223</v>
      </c>
      <c r="F10" s="19" t="s">
        <v>244</v>
      </c>
      <c r="G10" s="19" t="s">
        <v>248</v>
      </c>
      <c r="H10" s="19"/>
      <c r="I10" s="19"/>
    </row>
    <row r="11" spans="2:9" x14ac:dyDescent="0.25">
      <c r="B11" s="19" t="s">
        <v>193</v>
      </c>
      <c r="C11" s="19" t="s">
        <v>202</v>
      </c>
      <c r="D11" s="19" t="s">
        <v>216</v>
      </c>
      <c r="E11" s="19" t="s">
        <v>224</v>
      </c>
      <c r="F11" s="19" t="s">
        <v>243</v>
      </c>
      <c r="G11" s="19" t="s">
        <v>246</v>
      </c>
      <c r="H11" s="19"/>
      <c r="I11" s="19"/>
    </row>
    <row r="12" spans="2:9" x14ac:dyDescent="0.25">
      <c r="B12" s="19" t="s">
        <v>195</v>
      </c>
      <c r="C12" s="19" t="s">
        <v>205</v>
      </c>
      <c r="D12" s="19" t="s">
        <v>213</v>
      </c>
      <c r="E12" s="19" t="s">
        <v>228</v>
      </c>
      <c r="F12" s="19" t="s">
        <v>235</v>
      </c>
      <c r="G12" s="19" t="s">
        <v>250</v>
      </c>
      <c r="H12" s="19"/>
      <c r="I12" s="19"/>
    </row>
    <row r="13" spans="2:9" x14ac:dyDescent="0.25">
      <c r="B13" s="19" t="s">
        <v>196</v>
      </c>
      <c r="C13" s="19" t="s">
        <v>94</v>
      </c>
      <c r="D13" s="19" t="s">
        <v>218</v>
      </c>
      <c r="E13" s="19" t="s">
        <v>227</v>
      </c>
      <c r="F13" s="19" t="s">
        <v>238</v>
      </c>
      <c r="G13" s="19" t="s">
        <v>249</v>
      </c>
      <c r="H13" s="19"/>
      <c r="I13" s="19"/>
    </row>
    <row r="14" spans="2:9" x14ac:dyDescent="0.25">
      <c r="B14" s="19" t="s">
        <v>83</v>
      </c>
      <c r="C14" s="19" t="s">
        <v>204</v>
      </c>
      <c r="D14" s="19" t="s">
        <v>222</v>
      </c>
      <c r="E14" s="19" t="s">
        <v>225</v>
      </c>
      <c r="F14" s="19" t="s">
        <v>237</v>
      </c>
      <c r="G14" s="19" t="s">
        <v>252</v>
      </c>
      <c r="H14" s="19"/>
      <c r="I14" s="19"/>
    </row>
    <row r="15" spans="2:9" x14ac:dyDescent="0.25">
      <c r="B15" s="19" t="s">
        <v>192</v>
      </c>
      <c r="C15" s="19" t="s">
        <v>209</v>
      </c>
      <c r="D15" s="19" t="s">
        <v>214</v>
      </c>
      <c r="E15" s="19" t="s">
        <v>231</v>
      </c>
      <c r="F15" s="19" t="s">
        <v>234</v>
      </c>
      <c r="G15" s="19" t="s">
        <v>251</v>
      </c>
      <c r="H15" s="19"/>
      <c r="I15" s="19"/>
    </row>
    <row r="16" spans="2:9" x14ac:dyDescent="0.25">
      <c r="B16" s="19" t="s">
        <v>198</v>
      </c>
      <c r="C16" s="19" t="s">
        <v>208</v>
      </c>
      <c r="D16" s="19" t="s">
        <v>212</v>
      </c>
      <c r="E16" s="19" t="s">
        <v>230</v>
      </c>
      <c r="F16" s="19" t="s">
        <v>241</v>
      </c>
      <c r="G16" s="19" t="s">
        <v>247</v>
      </c>
      <c r="H16" s="19"/>
      <c r="I16" s="19"/>
    </row>
    <row r="18" spans="2:9" x14ac:dyDescent="0.25">
      <c r="B18" s="98" t="s">
        <v>310</v>
      </c>
      <c r="C18" s="98"/>
      <c r="D18" s="98"/>
      <c r="E18" s="98"/>
      <c r="F18" s="98"/>
      <c r="G18" s="98"/>
      <c r="H18" s="98"/>
      <c r="I18" s="98"/>
    </row>
    <row r="19" spans="2:9" x14ac:dyDescent="0.25">
      <c r="B19" t="s">
        <v>477</v>
      </c>
      <c r="C19" t="s">
        <v>478</v>
      </c>
      <c r="D19" t="s">
        <v>479</v>
      </c>
      <c r="E19" t="s">
        <v>480</v>
      </c>
      <c r="F19" t="s">
        <v>481</v>
      </c>
      <c r="G19" t="s">
        <v>482</v>
      </c>
      <c r="H19" t="s">
        <v>483</v>
      </c>
      <c r="I19" t="s">
        <v>484</v>
      </c>
    </row>
    <row r="20" spans="2:9" x14ac:dyDescent="0.25">
      <c r="B20" s="19" t="s">
        <v>135</v>
      </c>
      <c r="C20" s="28" t="s">
        <v>135</v>
      </c>
      <c r="D20" s="19" t="s">
        <v>135</v>
      </c>
      <c r="E20" s="19" t="s">
        <v>135</v>
      </c>
      <c r="F20" s="19" t="s">
        <v>233</v>
      </c>
      <c r="G20" s="19" t="s">
        <v>135</v>
      </c>
      <c r="H20" s="19"/>
      <c r="I20" s="19"/>
    </row>
    <row r="21" spans="2:9" x14ac:dyDescent="0.25">
      <c r="B21" s="28" t="s">
        <v>135</v>
      </c>
      <c r="C21" s="19" t="s">
        <v>200</v>
      </c>
      <c r="D21" s="19" t="s">
        <v>215</v>
      </c>
      <c r="E21" s="19" t="s">
        <v>226</v>
      </c>
      <c r="F21" s="19" t="s">
        <v>236</v>
      </c>
      <c r="G21" s="19" t="s">
        <v>135</v>
      </c>
      <c r="H21" s="19"/>
      <c r="I21" s="19"/>
    </row>
    <row r="22" spans="2:9" x14ac:dyDescent="0.25">
      <c r="B22" s="19" t="s">
        <v>194</v>
      </c>
      <c r="C22" s="19" t="s">
        <v>210</v>
      </c>
      <c r="D22" s="19" t="s">
        <v>221</v>
      </c>
      <c r="E22" s="19" t="s">
        <v>232</v>
      </c>
      <c r="F22" s="19" t="s">
        <v>242</v>
      </c>
      <c r="G22" s="19" t="s">
        <v>135</v>
      </c>
      <c r="H22" s="19"/>
      <c r="I22" s="19"/>
    </row>
    <row r="23" spans="2:9" x14ac:dyDescent="0.25">
      <c r="B23" s="19" t="s">
        <v>255</v>
      </c>
      <c r="C23" s="19" t="s">
        <v>203</v>
      </c>
      <c r="D23" s="19" t="s">
        <v>217</v>
      </c>
      <c r="E23" s="19" t="s">
        <v>223</v>
      </c>
      <c r="F23" s="19" t="s">
        <v>244</v>
      </c>
      <c r="G23" s="19" t="s">
        <v>248</v>
      </c>
      <c r="H23" s="19"/>
      <c r="I23" s="19"/>
    </row>
    <row r="24" spans="2:9" x14ac:dyDescent="0.25">
      <c r="B24" s="19" t="s">
        <v>193</v>
      </c>
      <c r="C24" s="19" t="s">
        <v>202</v>
      </c>
      <c r="D24" s="19" t="s">
        <v>216</v>
      </c>
      <c r="E24" s="19" t="s">
        <v>224</v>
      </c>
      <c r="F24" s="19" t="s">
        <v>243</v>
      </c>
      <c r="G24" s="19" t="s">
        <v>246</v>
      </c>
      <c r="H24" s="19"/>
      <c r="I24" s="19"/>
    </row>
    <row r="25" spans="2:9" x14ac:dyDescent="0.25">
      <c r="B25" s="19" t="s">
        <v>195</v>
      </c>
      <c r="C25" s="19" t="s">
        <v>205</v>
      </c>
      <c r="D25" s="19" t="s">
        <v>213</v>
      </c>
      <c r="E25" s="19" t="s">
        <v>228</v>
      </c>
      <c r="F25" s="19" t="s">
        <v>235</v>
      </c>
      <c r="G25" s="19" t="s">
        <v>250</v>
      </c>
      <c r="H25" s="19"/>
      <c r="I25" s="19"/>
    </row>
    <row r="26" spans="2:9" x14ac:dyDescent="0.25">
      <c r="B26" s="19" t="s">
        <v>196</v>
      </c>
      <c r="C26" s="19" t="s">
        <v>94</v>
      </c>
      <c r="D26" s="19" t="s">
        <v>218</v>
      </c>
      <c r="E26" s="19" t="s">
        <v>227</v>
      </c>
      <c r="F26" s="19" t="s">
        <v>238</v>
      </c>
      <c r="G26" s="19" t="s">
        <v>249</v>
      </c>
      <c r="H26" s="19"/>
      <c r="I26" s="19"/>
    </row>
    <row r="27" spans="2:9" x14ac:dyDescent="0.25">
      <c r="B27" s="19" t="s">
        <v>83</v>
      </c>
      <c r="C27" s="19" t="s">
        <v>204</v>
      </c>
      <c r="D27" s="19" t="s">
        <v>222</v>
      </c>
      <c r="E27" s="19" t="s">
        <v>225</v>
      </c>
      <c r="F27" s="19" t="s">
        <v>237</v>
      </c>
      <c r="G27" s="19" t="s">
        <v>252</v>
      </c>
      <c r="H27" s="19"/>
      <c r="I27" s="19"/>
    </row>
    <row r="28" spans="2:9" x14ac:dyDescent="0.25">
      <c r="B28" s="19" t="s">
        <v>192</v>
      </c>
      <c r="C28" s="19" t="s">
        <v>209</v>
      </c>
      <c r="D28" s="19" t="s">
        <v>214</v>
      </c>
      <c r="E28" s="19" t="s">
        <v>231</v>
      </c>
      <c r="F28" s="19" t="s">
        <v>234</v>
      </c>
      <c r="G28" s="19" t="s">
        <v>251</v>
      </c>
      <c r="H28" s="19"/>
      <c r="I28" s="19"/>
    </row>
    <row r="29" spans="2:9" x14ac:dyDescent="0.25">
      <c r="B29" s="19" t="s">
        <v>198</v>
      </c>
      <c r="C29" s="19" t="s">
        <v>208</v>
      </c>
      <c r="D29" s="19" t="s">
        <v>212</v>
      </c>
      <c r="E29" s="19" t="s">
        <v>230</v>
      </c>
      <c r="F29" s="19" t="s">
        <v>241</v>
      </c>
      <c r="G29" s="19" t="s">
        <v>247</v>
      </c>
      <c r="H29" s="19"/>
      <c r="I29" s="19"/>
    </row>
  </sheetData>
  <sheetProtection algorithmName="SHA-512" hashValue="w1QIzd33lTdwE/py+ioZpGXdGfTePESHdBoEjFvCittiGXa6lZNn0gJaB/Pb1nTZrgKkyyud+NVHwA86dXQIaA==" saltValue="sDp0oq4jLEdhpo3+ForI5A==" spinCount="100000" sheet="1" objects="1" scenarios="1" selectLockedCells="1" selectUnlockedCells="1"/>
  <mergeCells count="3">
    <mergeCell ref="B1:I1"/>
    <mergeCell ref="B5:I5"/>
    <mergeCell ref="B18:I18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W113" sqref="W113"/>
    </sheetView>
  </sheetViews>
  <sheetFormatPr defaultRowHeight="15" x14ac:dyDescent="0.25"/>
  <cols>
    <col min="2" max="3" width="45.140625" bestFit="1" customWidth="1"/>
    <col min="4" max="4" width="43.85546875" bestFit="1" customWidth="1"/>
    <col min="5" max="5" width="41.85546875" bestFit="1" customWidth="1"/>
    <col min="6" max="6" width="58.42578125" bestFit="1" customWidth="1"/>
    <col min="7" max="7" width="52.5703125" bestFit="1" customWidth="1"/>
    <col min="8" max="9" width="14" bestFit="1" customWidth="1"/>
  </cols>
  <sheetData>
    <row r="1" spans="2:9" x14ac:dyDescent="0.25">
      <c r="B1" s="98" t="s">
        <v>1</v>
      </c>
      <c r="C1" s="98"/>
      <c r="D1" s="98"/>
      <c r="E1" s="98"/>
      <c r="F1" s="98"/>
      <c r="G1" s="98"/>
      <c r="H1" s="98"/>
      <c r="I1" s="98"/>
    </row>
    <row r="2" spans="2:9" x14ac:dyDescent="0.25">
      <c r="B2" t="s">
        <v>477</v>
      </c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</row>
    <row r="3" spans="2:9" x14ac:dyDescent="0.25">
      <c r="B3" s="45" t="s">
        <v>485</v>
      </c>
      <c r="C3" s="46" t="s">
        <v>485</v>
      </c>
      <c r="D3" s="45" t="s">
        <v>485</v>
      </c>
      <c r="E3" s="46" t="s">
        <v>485</v>
      </c>
      <c r="F3" s="46" t="s">
        <v>485</v>
      </c>
      <c r="G3" s="46" t="s">
        <v>485</v>
      </c>
    </row>
    <row r="4" spans="2:9" x14ac:dyDescent="0.25">
      <c r="B4" s="19" t="s">
        <v>143</v>
      </c>
      <c r="C4" s="19" t="s">
        <v>149</v>
      </c>
      <c r="D4" s="19" t="s">
        <v>157</v>
      </c>
      <c r="E4" s="19" t="s">
        <v>171</v>
      </c>
      <c r="F4" s="19" t="s">
        <v>183</v>
      </c>
      <c r="G4" s="19" t="s">
        <v>185</v>
      </c>
    </row>
    <row r="5" spans="2:9" x14ac:dyDescent="0.25">
      <c r="B5" s="43" t="s">
        <v>21</v>
      </c>
      <c r="C5" s="43" t="s">
        <v>152</v>
      </c>
      <c r="D5" s="43" t="s">
        <v>156</v>
      </c>
      <c r="E5" s="43" t="s">
        <v>486</v>
      </c>
      <c r="F5" s="43" t="s">
        <v>177</v>
      </c>
      <c r="G5" s="43" t="s">
        <v>114</v>
      </c>
    </row>
    <row r="6" spans="2:9" x14ac:dyDescent="0.25">
      <c r="B6" s="19" t="s">
        <v>144</v>
      </c>
      <c r="C6" s="19" t="s">
        <v>151</v>
      </c>
      <c r="D6" s="19" t="s">
        <v>160</v>
      </c>
      <c r="E6" s="19" t="s">
        <v>168</v>
      </c>
      <c r="F6" s="19" t="s">
        <v>179</v>
      </c>
      <c r="G6" s="19" t="s">
        <v>188</v>
      </c>
    </row>
    <row r="7" spans="2:9" x14ac:dyDescent="0.25">
      <c r="B7" s="43" t="s">
        <v>95</v>
      </c>
      <c r="C7" s="43" t="s">
        <v>33</v>
      </c>
      <c r="D7" s="43" t="s">
        <v>158</v>
      </c>
      <c r="E7" s="43" t="s">
        <v>165</v>
      </c>
      <c r="F7" s="43" t="s">
        <v>174</v>
      </c>
      <c r="G7" s="43" t="s">
        <v>127</v>
      </c>
    </row>
    <row r="8" spans="2:9" x14ac:dyDescent="0.25">
      <c r="B8" s="19" t="s">
        <v>148</v>
      </c>
      <c r="C8" s="19" t="s">
        <v>153</v>
      </c>
      <c r="D8" s="19" t="s">
        <v>99</v>
      </c>
      <c r="E8" s="19" t="s">
        <v>170</v>
      </c>
      <c r="F8" s="19" t="s">
        <v>175</v>
      </c>
      <c r="G8" s="19" t="s">
        <v>190</v>
      </c>
    </row>
    <row r="9" spans="2:9" x14ac:dyDescent="0.25">
      <c r="B9" s="43" t="s">
        <v>83</v>
      </c>
      <c r="C9" s="43" t="s">
        <v>150</v>
      </c>
      <c r="D9" s="43" t="s">
        <v>159</v>
      </c>
      <c r="E9" s="43" t="s">
        <v>164</v>
      </c>
      <c r="F9" s="43" t="s">
        <v>182</v>
      </c>
      <c r="G9" s="43" t="s">
        <v>186</v>
      </c>
    </row>
    <row r="10" spans="2:9" x14ac:dyDescent="0.25">
      <c r="B10" s="19" t="s">
        <v>22</v>
      </c>
      <c r="C10" s="19" t="s">
        <v>94</v>
      </c>
      <c r="D10" s="19" t="s">
        <v>162</v>
      </c>
      <c r="E10" s="19" t="s">
        <v>167</v>
      </c>
      <c r="F10" s="19" t="s">
        <v>178</v>
      </c>
      <c r="G10" s="19" t="s">
        <v>187</v>
      </c>
    </row>
    <row r="11" spans="2:9" x14ac:dyDescent="0.25">
      <c r="B11" s="44" t="s">
        <v>142</v>
      </c>
      <c r="C11" s="44" t="s">
        <v>26</v>
      </c>
      <c r="D11" s="44" t="s">
        <v>163</v>
      </c>
      <c r="E11" s="44" t="s">
        <v>166</v>
      </c>
      <c r="F11" s="44" t="s">
        <v>176</v>
      </c>
      <c r="G11" s="44" t="s">
        <v>184</v>
      </c>
    </row>
    <row r="13" spans="2:9" x14ac:dyDescent="0.25">
      <c r="B13" s="98" t="s">
        <v>191</v>
      </c>
      <c r="C13" s="98"/>
      <c r="D13" s="98"/>
      <c r="E13" s="98"/>
      <c r="F13" s="98"/>
      <c r="G13" s="98"/>
      <c r="H13" s="98"/>
      <c r="I13" s="98"/>
    </row>
    <row r="14" spans="2:9" x14ac:dyDescent="0.25">
      <c r="B14" t="s">
        <v>477</v>
      </c>
      <c r="C14" t="s">
        <v>478</v>
      </c>
      <c r="D14" t="s">
        <v>479</v>
      </c>
      <c r="E14" t="s">
        <v>480</v>
      </c>
      <c r="F14" t="s">
        <v>481</v>
      </c>
      <c r="G14" t="s">
        <v>482</v>
      </c>
      <c r="H14" t="s">
        <v>483</v>
      </c>
      <c r="I14" t="s">
        <v>484</v>
      </c>
    </row>
    <row r="17" spans="2:9" x14ac:dyDescent="0.25">
      <c r="B17" s="98" t="s">
        <v>310</v>
      </c>
      <c r="C17" s="98"/>
      <c r="D17" s="98"/>
      <c r="E17" s="98"/>
      <c r="F17" s="98"/>
      <c r="G17" s="98"/>
      <c r="H17" s="98"/>
      <c r="I17" s="98"/>
    </row>
    <row r="18" spans="2:9" x14ac:dyDescent="0.25">
      <c r="B18" t="s">
        <v>477</v>
      </c>
      <c r="C18" t="s">
        <v>478</v>
      </c>
      <c r="D18" t="s">
        <v>479</v>
      </c>
      <c r="E18" t="s">
        <v>480</v>
      </c>
      <c r="F18" t="s">
        <v>481</v>
      </c>
      <c r="G18" t="s">
        <v>482</v>
      </c>
      <c r="H18" t="s">
        <v>483</v>
      </c>
      <c r="I18" t="s">
        <v>484</v>
      </c>
    </row>
    <row r="21" spans="2:9" x14ac:dyDescent="0.25">
      <c r="B21" s="47"/>
      <c r="C21" s="28"/>
      <c r="D21" s="47"/>
      <c r="E21" s="28"/>
      <c r="F21" s="28"/>
      <c r="G21" s="28"/>
    </row>
    <row r="22" spans="2:9" x14ac:dyDescent="0.25">
      <c r="B22" s="19"/>
      <c r="C22" s="19"/>
      <c r="D22" s="19"/>
      <c r="E22" s="19"/>
      <c r="F22" s="19"/>
      <c r="G22" s="19"/>
    </row>
    <row r="23" spans="2:9" x14ac:dyDescent="0.25">
      <c r="B23" s="19"/>
      <c r="C23" s="19"/>
      <c r="D23" s="19"/>
      <c r="E23" s="19"/>
      <c r="F23" s="19"/>
      <c r="G23" s="19"/>
    </row>
  </sheetData>
  <sheetProtection algorithmName="SHA-512" hashValue="EvbqH3Q7X0XI/KaxjLOFh0C3E9FPP3K/EIdiNTqUyC69ecHcw7g4jcoUK8nTOuRfILV+IyvD6qm7nShnyc97ug==" saltValue="oVkWsjI44Gvncbe2zi7bWg==" spinCount="100000" sheet="1" objects="1" scenarios="1" selectLockedCells="1" selectUnlockedCells="1"/>
  <mergeCells count="3">
    <mergeCell ref="B1:I1"/>
    <mergeCell ref="B13:I13"/>
    <mergeCell ref="B17:I17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W113" sqref="W113"/>
    </sheetView>
  </sheetViews>
  <sheetFormatPr defaultRowHeight="15" x14ac:dyDescent="0.25"/>
  <cols>
    <col min="2" max="2" width="47.28515625" bestFit="1" customWidth="1"/>
    <col min="3" max="3" width="45.140625" bestFit="1" customWidth="1"/>
    <col min="4" max="4" width="25.5703125" bestFit="1" customWidth="1"/>
    <col min="5" max="5" width="35.85546875" bestFit="1" customWidth="1"/>
    <col min="6" max="6" width="34.140625" bestFit="1" customWidth="1"/>
    <col min="7" max="7" width="34.5703125" bestFit="1" customWidth="1"/>
    <col min="8" max="9" width="14" bestFit="1" customWidth="1"/>
  </cols>
  <sheetData>
    <row r="1" spans="2:9" x14ac:dyDescent="0.25">
      <c r="B1" s="98" t="s">
        <v>1</v>
      </c>
      <c r="C1" s="98"/>
      <c r="D1" s="98"/>
      <c r="E1" s="98"/>
      <c r="F1" s="98"/>
      <c r="G1" s="98"/>
      <c r="H1" s="98"/>
      <c r="I1" s="98"/>
    </row>
    <row r="2" spans="2:9" x14ac:dyDescent="0.25">
      <c r="B2" t="s">
        <v>477</v>
      </c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</row>
    <row r="3" spans="2:9" x14ac:dyDescent="0.25">
      <c r="B3" s="19" t="s">
        <v>21</v>
      </c>
      <c r="C3" s="19" t="s">
        <v>36</v>
      </c>
      <c r="D3" s="19" t="s">
        <v>45</v>
      </c>
      <c r="E3" s="28" t="s">
        <v>485</v>
      </c>
      <c r="F3" s="19" t="s">
        <v>69</v>
      </c>
      <c r="G3" s="19" t="s">
        <v>78</v>
      </c>
    </row>
    <row r="4" spans="2:9" s="18" customFormat="1" x14ac:dyDescent="0.25">
      <c r="B4" s="19" t="s">
        <v>12</v>
      </c>
      <c r="C4" s="19" t="s">
        <v>33</v>
      </c>
      <c r="D4" s="19" t="s">
        <v>44</v>
      </c>
      <c r="E4" s="19" t="s">
        <v>56</v>
      </c>
      <c r="F4" s="19" t="s">
        <v>62</v>
      </c>
      <c r="G4" s="19" t="s">
        <v>71</v>
      </c>
      <c r="H4"/>
      <c r="I4"/>
    </row>
    <row r="5" spans="2:9" s="18" customFormat="1" x14ac:dyDescent="0.25">
      <c r="B5" s="19" t="s">
        <v>15</v>
      </c>
      <c r="C5" s="19" t="s">
        <v>32</v>
      </c>
      <c r="D5" s="19" t="s">
        <v>41</v>
      </c>
      <c r="E5" s="19" t="s">
        <v>55</v>
      </c>
      <c r="F5" s="19" t="s">
        <v>61</v>
      </c>
      <c r="G5" s="19" t="s">
        <v>72</v>
      </c>
      <c r="H5"/>
      <c r="I5"/>
    </row>
    <row r="6" spans="2:9" s="18" customFormat="1" x14ac:dyDescent="0.25">
      <c r="B6" s="19" t="s">
        <v>11</v>
      </c>
      <c r="C6" s="19" t="s">
        <v>25</v>
      </c>
      <c r="D6" s="19" t="s">
        <v>49</v>
      </c>
      <c r="E6" s="19" t="s">
        <v>54</v>
      </c>
      <c r="F6" s="19" t="s">
        <v>64</v>
      </c>
      <c r="G6" s="19" t="s">
        <v>79</v>
      </c>
      <c r="H6"/>
      <c r="I6"/>
    </row>
    <row r="7" spans="2:9" s="18" customFormat="1" x14ac:dyDescent="0.25">
      <c r="B7" s="19" t="s">
        <v>22</v>
      </c>
      <c r="C7" s="19" t="s">
        <v>31</v>
      </c>
      <c r="D7" s="19" t="s">
        <v>39</v>
      </c>
      <c r="E7" s="19" t="s">
        <v>52</v>
      </c>
      <c r="F7" s="19" t="s">
        <v>60</v>
      </c>
      <c r="G7" s="19" t="s">
        <v>80</v>
      </c>
      <c r="H7"/>
      <c r="I7"/>
    </row>
    <row r="8" spans="2:9" s="18" customFormat="1" x14ac:dyDescent="0.25">
      <c r="B8" s="19" t="s">
        <v>16</v>
      </c>
      <c r="C8" s="19" t="s">
        <v>29</v>
      </c>
      <c r="D8" s="19" t="s">
        <v>48</v>
      </c>
      <c r="E8" s="19" t="s">
        <v>58</v>
      </c>
      <c r="F8" s="19" t="s">
        <v>65</v>
      </c>
      <c r="G8" s="19" t="s">
        <v>77</v>
      </c>
      <c r="H8"/>
      <c r="I8"/>
    </row>
    <row r="9" spans="2:9" s="18" customFormat="1" x14ac:dyDescent="0.25">
      <c r="B9" s="19" t="s">
        <v>19</v>
      </c>
      <c r="C9" s="19" t="s">
        <v>26</v>
      </c>
      <c r="D9" s="19" t="s">
        <v>42</v>
      </c>
      <c r="E9" s="19" t="s">
        <v>53</v>
      </c>
      <c r="F9" s="19" t="s">
        <v>67</v>
      </c>
      <c r="G9" s="19" t="s">
        <v>73</v>
      </c>
      <c r="H9"/>
      <c r="I9"/>
    </row>
    <row r="10" spans="2:9" x14ac:dyDescent="0.25">
      <c r="B10" s="98" t="s">
        <v>191</v>
      </c>
      <c r="C10" s="98"/>
      <c r="D10" s="98"/>
      <c r="E10" s="98"/>
      <c r="F10" s="98"/>
      <c r="G10" s="98"/>
      <c r="H10" s="98"/>
      <c r="I10" s="98"/>
    </row>
    <row r="11" spans="2:9" x14ac:dyDescent="0.25">
      <c r="B11" t="s">
        <v>477</v>
      </c>
      <c r="C11" t="s">
        <v>478</v>
      </c>
      <c r="D11" t="s">
        <v>479</v>
      </c>
      <c r="E11" t="s">
        <v>480</v>
      </c>
      <c r="F11" t="s">
        <v>481</v>
      </c>
      <c r="G11" t="s">
        <v>482</v>
      </c>
      <c r="H11" t="s">
        <v>483</v>
      </c>
      <c r="I11" t="s">
        <v>484</v>
      </c>
    </row>
    <row r="13" spans="2:9" x14ac:dyDescent="0.25">
      <c r="C13" s="17"/>
      <c r="D13" s="17"/>
    </row>
    <row r="14" spans="2:9" x14ac:dyDescent="0.25">
      <c r="B14" s="98" t="s">
        <v>310</v>
      </c>
      <c r="C14" s="98"/>
      <c r="D14" s="98"/>
      <c r="E14" s="98"/>
      <c r="F14" s="98"/>
      <c r="G14" s="98"/>
      <c r="H14" s="98"/>
      <c r="I14" s="98"/>
    </row>
    <row r="15" spans="2:9" x14ac:dyDescent="0.25">
      <c r="B15" t="s">
        <v>477</v>
      </c>
      <c r="C15" t="s">
        <v>478</v>
      </c>
      <c r="D15" t="s">
        <v>479</v>
      </c>
      <c r="E15" t="s">
        <v>480</v>
      </c>
      <c r="F15" t="s">
        <v>481</v>
      </c>
      <c r="G15" t="s">
        <v>482</v>
      </c>
      <c r="H15" t="s">
        <v>483</v>
      </c>
      <c r="I15" t="s">
        <v>484</v>
      </c>
    </row>
    <row r="16" spans="2:9" x14ac:dyDescent="0.25">
      <c r="B16" s="19" t="s">
        <v>21</v>
      </c>
      <c r="C16" s="19" t="s">
        <v>36</v>
      </c>
      <c r="D16" s="19" t="s">
        <v>45</v>
      </c>
      <c r="E16" s="28" t="s">
        <v>485</v>
      </c>
      <c r="F16" s="19" t="s">
        <v>69</v>
      </c>
      <c r="G16" s="19" t="s">
        <v>78</v>
      </c>
      <c r="H16" s="19"/>
      <c r="I16" s="19"/>
    </row>
    <row r="17" spans="2:9" x14ac:dyDescent="0.25">
      <c r="B17" s="19" t="s">
        <v>12</v>
      </c>
      <c r="C17" s="19" t="s">
        <v>33</v>
      </c>
      <c r="D17" s="19" t="s">
        <v>44</v>
      </c>
      <c r="E17" s="19" t="s">
        <v>56</v>
      </c>
      <c r="F17" s="19" t="s">
        <v>62</v>
      </c>
      <c r="G17" s="19" t="s">
        <v>71</v>
      </c>
      <c r="H17" s="19"/>
      <c r="I17" s="19"/>
    </row>
    <row r="18" spans="2:9" x14ac:dyDescent="0.25">
      <c r="B18" s="19" t="s">
        <v>15</v>
      </c>
      <c r="C18" s="19" t="s">
        <v>32</v>
      </c>
      <c r="D18" s="19" t="s">
        <v>41</v>
      </c>
      <c r="E18" s="19" t="s">
        <v>55</v>
      </c>
      <c r="F18" s="19" t="s">
        <v>61</v>
      </c>
      <c r="G18" s="19" t="s">
        <v>72</v>
      </c>
      <c r="H18" s="19"/>
      <c r="I18" s="19"/>
    </row>
    <row r="19" spans="2:9" x14ac:dyDescent="0.25">
      <c r="B19" s="19" t="s">
        <v>11</v>
      </c>
      <c r="C19" s="19" t="s">
        <v>25</v>
      </c>
      <c r="D19" s="19" t="s">
        <v>49</v>
      </c>
      <c r="E19" s="19" t="s">
        <v>54</v>
      </c>
      <c r="F19" s="19" t="s">
        <v>64</v>
      </c>
      <c r="G19" s="19" t="s">
        <v>79</v>
      </c>
      <c r="H19" s="19"/>
      <c r="I19" s="19"/>
    </row>
    <row r="20" spans="2:9" x14ac:dyDescent="0.25">
      <c r="B20" s="19" t="s">
        <v>22</v>
      </c>
      <c r="C20" s="19" t="s">
        <v>31</v>
      </c>
      <c r="D20" s="19" t="s">
        <v>39</v>
      </c>
      <c r="E20" s="19" t="s">
        <v>52</v>
      </c>
      <c r="F20" s="19" t="s">
        <v>60</v>
      </c>
      <c r="G20" s="19" t="s">
        <v>80</v>
      </c>
      <c r="H20" s="19"/>
      <c r="I20" s="19"/>
    </row>
    <row r="21" spans="2:9" x14ac:dyDescent="0.25">
      <c r="B21" s="19" t="s">
        <v>16</v>
      </c>
      <c r="C21" s="19" t="s">
        <v>29</v>
      </c>
      <c r="D21" s="19" t="s">
        <v>48</v>
      </c>
      <c r="E21" s="19" t="s">
        <v>58</v>
      </c>
      <c r="F21" s="19" t="s">
        <v>65</v>
      </c>
      <c r="G21" s="19" t="s">
        <v>77</v>
      </c>
      <c r="H21" s="19"/>
      <c r="I21" s="19"/>
    </row>
    <row r="22" spans="2:9" x14ac:dyDescent="0.25">
      <c r="B22" s="19" t="s">
        <v>19</v>
      </c>
      <c r="C22" s="19" t="s">
        <v>26</v>
      </c>
      <c r="D22" s="19" t="s">
        <v>42</v>
      </c>
      <c r="E22" s="19" t="s">
        <v>53</v>
      </c>
      <c r="F22" s="19" t="s">
        <v>67</v>
      </c>
      <c r="G22" s="19" t="s">
        <v>73</v>
      </c>
      <c r="H22" s="19"/>
      <c r="I22" s="19"/>
    </row>
  </sheetData>
  <sheetProtection algorithmName="SHA-512" hashValue="vuFjUzSLToCaxvLxWd0BaRNeJS9zzmtFm1J0vx5VUhSXtXuSfnO5OupLSCBHxG7L2nEW2ZvG6u5JU9W/ru4kWw==" saltValue="N6/0rrkY5eXKOky8zOT9Ig==" spinCount="100000" sheet="1" objects="1" scenarios="1" selectLockedCells="1" selectUnlockedCells="1"/>
  <mergeCells count="3">
    <mergeCell ref="B1:I1"/>
    <mergeCell ref="B10:I10"/>
    <mergeCell ref="B14:I14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W113" sqref="W113"/>
    </sheetView>
  </sheetViews>
  <sheetFormatPr defaultRowHeight="15" x14ac:dyDescent="0.25"/>
  <cols>
    <col min="2" max="2" width="39.5703125" bestFit="1" customWidth="1"/>
    <col min="3" max="3" width="43.85546875" bestFit="1" customWidth="1"/>
    <col min="4" max="4" width="26.42578125" bestFit="1" customWidth="1"/>
    <col min="5" max="5" width="38.5703125" bestFit="1" customWidth="1"/>
    <col min="6" max="6" width="55.28515625" bestFit="1" customWidth="1"/>
    <col min="7" max="7" width="38.42578125" bestFit="1" customWidth="1"/>
    <col min="8" max="9" width="14" bestFit="1" customWidth="1"/>
  </cols>
  <sheetData>
    <row r="1" spans="2:9" x14ac:dyDescent="0.25">
      <c r="B1" s="98" t="s">
        <v>1</v>
      </c>
      <c r="C1" s="98"/>
      <c r="D1" s="98"/>
      <c r="E1" s="98"/>
      <c r="F1" s="98"/>
      <c r="G1" s="98"/>
      <c r="H1" s="98"/>
      <c r="I1" s="98"/>
    </row>
    <row r="2" spans="2:9" x14ac:dyDescent="0.25">
      <c r="B2" t="s">
        <v>477</v>
      </c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</row>
    <row r="3" spans="2:9" x14ac:dyDescent="0.25">
      <c r="B3" s="19" t="s">
        <v>87</v>
      </c>
      <c r="C3" s="19" t="s">
        <v>135</v>
      </c>
      <c r="D3" s="19" t="s">
        <v>33</v>
      </c>
      <c r="E3" s="19" t="s">
        <v>115</v>
      </c>
      <c r="F3" s="19" t="s">
        <v>125</v>
      </c>
      <c r="G3" s="19" t="s">
        <v>135</v>
      </c>
      <c r="H3" s="19"/>
      <c r="I3" s="19"/>
    </row>
    <row r="4" spans="2:9" x14ac:dyDescent="0.25">
      <c r="B4" s="19" t="s">
        <v>85</v>
      </c>
      <c r="C4" s="19" t="s">
        <v>21</v>
      </c>
      <c r="D4" s="19" t="s">
        <v>104</v>
      </c>
      <c r="E4" s="19" t="s">
        <v>111</v>
      </c>
      <c r="F4" s="19" t="s">
        <v>123</v>
      </c>
      <c r="G4" s="19" t="s">
        <v>137</v>
      </c>
      <c r="H4" s="19"/>
      <c r="I4" s="19"/>
    </row>
    <row r="5" spans="2:9" x14ac:dyDescent="0.25">
      <c r="B5" s="19" t="s">
        <v>91</v>
      </c>
      <c r="C5" s="19" t="s">
        <v>95</v>
      </c>
      <c r="D5" s="19" t="s">
        <v>102</v>
      </c>
      <c r="E5" s="19" t="s">
        <v>118</v>
      </c>
      <c r="F5" s="19" t="s">
        <v>128</v>
      </c>
      <c r="G5" s="19" t="s">
        <v>141</v>
      </c>
      <c r="H5" s="19"/>
      <c r="I5" s="19"/>
    </row>
    <row r="6" spans="2:9" x14ac:dyDescent="0.25">
      <c r="B6" s="19" t="s">
        <v>92</v>
      </c>
      <c r="C6" s="19" t="s">
        <v>94</v>
      </c>
      <c r="D6" s="19" t="s">
        <v>107</v>
      </c>
      <c r="E6" s="19" t="s">
        <v>119</v>
      </c>
      <c r="F6" s="19" t="s">
        <v>129</v>
      </c>
      <c r="G6" s="19" t="s">
        <v>138</v>
      </c>
      <c r="H6" s="19"/>
      <c r="I6" s="19"/>
    </row>
    <row r="7" spans="2:9" x14ac:dyDescent="0.25">
      <c r="B7" s="19" t="s">
        <v>83</v>
      </c>
      <c r="C7" s="19" t="s">
        <v>98</v>
      </c>
      <c r="D7" s="19" t="s">
        <v>105</v>
      </c>
      <c r="E7" s="19" t="s">
        <v>114</v>
      </c>
      <c r="F7" s="19" t="s">
        <v>130</v>
      </c>
      <c r="G7" s="19" t="s">
        <v>136</v>
      </c>
      <c r="H7" s="19"/>
      <c r="I7" s="19"/>
    </row>
    <row r="8" spans="2:9" x14ac:dyDescent="0.25">
      <c r="B8" s="19" t="s">
        <v>84</v>
      </c>
      <c r="C8" s="19" t="s">
        <v>99</v>
      </c>
      <c r="D8" s="19" t="s">
        <v>110</v>
      </c>
      <c r="E8" s="19" t="s">
        <v>120</v>
      </c>
      <c r="F8" s="19" t="s">
        <v>124</v>
      </c>
      <c r="G8" s="19" t="s">
        <v>133</v>
      </c>
      <c r="H8" s="19"/>
      <c r="I8" s="19"/>
    </row>
    <row r="9" spans="2:9" x14ac:dyDescent="0.25">
      <c r="B9" s="19" t="s">
        <v>89</v>
      </c>
      <c r="C9" s="19" t="s">
        <v>96</v>
      </c>
      <c r="D9" s="19" t="s">
        <v>106</v>
      </c>
      <c r="E9" s="19" t="s">
        <v>113</v>
      </c>
      <c r="F9" s="19" t="s">
        <v>127</v>
      </c>
      <c r="G9" s="19" t="s">
        <v>82</v>
      </c>
      <c r="H9" s="19"/>
      <c r="I9" s="19"/>
    </row>
    <row r="10" spans="2:9" x14ac:dyDescent="0.25">
      <c r="B10" s="19" t="s">
        <v>88</v>
      </c>
      <c r="C10" s="19" t="s">
        <v>97</v>
      </c>
      <c r="D10" s="19" t="s">
        <v>101</v>
      </c>
      <c r="E10" s="19" t="s">
        <v>112</v>
      </c>
      <c r="F10" s="19" t="s">
        <v>126</v>
      </c>
      <c r="G10" s="19" t="s">
        <v>134</v>
      </c>
      <c r="H10" s="19"/>
      <c r="I10" s="19"/>
    </row>
    <row r="12" spans="2:9" x14ac:dyDescent="0.25">
      <c r="B12" s="98" t="s">
        <v>191</v>
      </c>
      <c r="C12" s="98"/>
      <c r="D12" s="98"/>
      <c r="E12" s="98"/>
      <c r="F12" s="98"/>
      <c r="G12" s="98"/>
      <c r="H12" s="98"/>
      <c r="I12" s="98"/>
    </row>
    <row r="13" spans="2:9" x14ac:dyDescent="0.25">
      <c r="B13" t="s">
        <v>477</v>
      </c>
      <c r="C13" t="s">
        <v>478</v>
      </c>
      <c r="D13" t="s">
        <v>479</v>
      </c>
      <c r="E13" t="s">
        <v>480</v>
      </c>
      <c r="F13" t="s">
        <v>481</v>
      </c>
      <c r="G13" t="s">
        <v>482</v>
      </c>
      <c r="H13" t="s">
        <v>483</v>
      </c>
      <c r="I13" t="s">
        <v>484</v>
      </c>
    </row>
    <row r="16" spans="2:9" x14ac:dyDescent="0.25">
      <c r="B16" s="98" t="s">
        <v>310</v>
      </c>
      <c r="C16" s="98"/>
      <c r="D16" s="98"/>
      <c r="E16" s="98"/>
      <c r="F16" s="98"/>
      <c r="G16" s="98"/>
      <c r="H16" s="98"/>
      <c r="I16" s="98"/>
    </row>
    <row r="17" spans="2:9" x14ac:dyDescent="0.25">
      <c r="B17" t="s">
        <v>477</v>
      </c>
      <c r="C17" t="s">
        <v>478</v>
      </c>
      <c r="D17" t="s">
        <v>479</v>
      </c>
      <c r="E17" t="s">
        <v>480</v>
      </c>
      <c r="F17" t="s">
        <v>481</v>
      </c>
      <c r="G17" t="s">
        <v>482</v>
      </c>
      <c r="H17" t="s">
        <v>483</v>
      </c>
      <c r="I17" t="s">
        <v>484</v>
      </c>
    </row>
    <row r="18" spans="2:9" x14ac:dyDescent="0.25">
      <c r="B18" s="19" t="s">
        <v>87</v>
      </c>
      <c r="C18" s="19" t="s">
        <v>135</v>
      </c>
      <c r="D18" s="19" t="s">
        <v>33</v>
      </c>
      <c r="E18" s="19" t="s">
        <v>115</v>
      </c>
      <c r="F18" s="19" t="s">
        <v>125</v>
      </c>
      <c r="G18" s="19" t="s">
        <v>135</v>
      </c>
    </row>
    <row r="19" spans="2:9" x14ac:dyDescent="0.25">
      <c r="B19" s="19" t="s">
        <v>85</v>
      </c>
      <c r="C19" s="19" t="s">
        <v>21</v>
      </c>
      <c r="D19" s="19" t="s">
        <v>104</v>
      </c>
      <c r="E19" s="19" t="s">
        <v>111</v>
      </c>
      <c r="F19" s="19" t="s">
        <v>123</v>
      </c>
      <c r="G19" s="19" t="s">
        <v>137</v>
      </c>
    </row>
    <row r="20" spans="2:9" x14ac:dyDescent="0.25">
      <c r="B20" s="19" t="s">
        <v>91</v>
      </c>
      <c r="C20" s="19" t="s">
        <v>95</v>
      </c>
      <c r="D20" s="19" t="s">
        <v>102</v>
      </c>
      <c r="E20" s="19" t="s">
        <v>118</v>
      </c>
      <c r="F20" s="19" t="s">
        <v>128</v>
      </c>
      <c r="G20" s="19" t="s">
        <v>141</v>
      </c>
    </row>
    <row r="21" spans="2:9" x14ac:dyDescent="0.25">
      <c r="B21" s="19" t="s">
        <v>92</v>
      </c>
      <c r="C21" s="19" t="s">
        <v>94</v>
      </c>
      <c r="D21" s="19" t="s">
        <v>107</v>
      </c>
      <c r="E21" s="19" t="s">
        <v>119</v>
      </c>
      <c r="F21" s="19" t="s">
        <v>129</v>
      </c>
      <c r="G21" s="19" t="s">
        <v>138</v>
      </c>
    </row>
    <row r="22" spans="2:9" x14ac:dyDescent="0.25">
      <c r="B22" s="19" t="s">
        <v>83</v>
      </c>
      <c r="C22" s="19" t="s">
        <v>98</v>
      </c>
      <c r="D22" s="19" t="s">
        <v>105</v>
      </c>
      <c r="E22" s="19" t="s">
        <v>114</v>
      </c>
      <c r="F22" s="19" t="s">
        <v>130</v>
      </c>
      <c r="G22" s="19" t="s">
        <v>136</v>
      </c>
    </row>
    <row r="23" spans="2:9" x14ac:dyDescent="0.25">
      <c r="B23" s="19" t="s">
        <v>84</v>
      </c>
      <c r="C23" s="19" t="s">
        <v>99</v>
      </c>
      <c r="D23" s="19" t="s">
        <v>110</v>
      </c>
      <c r="E23" s="19" t="s">
        <v>120</v>
      </c>
      <c r="F23" s="19" t="s">
        <v>124</v>
      </c>
      <c r="G23" s="19" t="s">
        <v>133</v>
      </c>
    </row>
    <row r="24" spans="2:9" x14ac:dyDescent="0.25">
      <c r="B24" s="19" t="s">
        <v>89</v>
      </c>
      <c r="C24" s="19" t="s">
        <v>96</v>
      </c>
      <c r="D24" s="19" t="s">
        <v>106</v>
      </c>
      <c r="E24" s="19" t="s">
        <v>113</v>
      </c>
      <c r="F24" s="19" t="s">
        <v>127</v>
      </c>
      <c r="G24" s="19" t="s">
        <v>82</v>
      </c>
    </row>
    <row r="25" spans="2:9" x14ac:dyDescent="0.25">
      <c r="B25" s="19" t="s">
        <v>88</v>
      </c>
      <c r="C25" s="19" t="s">
        <v>97</v>
      </c>
      <c r="D25" s="19" t="s">
        <v>101</v>
      </c>
      <c r="E25" s="19" t="s">
        <v>112</v>
      </c>
      <c r="F25" s="19" t="s">
        <v>126</v>
      </c>
      <c r="G25" s="19" t="s">
        <v>134</v>
      </c>
    </row>
  </sheetData>
  <sheetProtection algorithmName="SHA-512" hashValue="Y7nk4xgjw9IwDK+kvjRh9gBeDdDJBYGd81DXllY/RDep57OtqF9mCQw/C1QO3uh7F84KDi3xzxyur0erJj2f+w==" saltValue="VmfLW1nC3PIKQa2WPSjTvw==" spinCount="100000" sheet="1" objects="1" scenarios="1" selectLockedCells="1" selectUnlockedCells="1"/>
  <mergeCells count="3">
    <mergeCell ref="B1:I1"/>
    <mergeCell ref="B12:I12"/>
    <mergeCell ref="B16:I16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opLeftCell="C4" workbookViewId="0">
      <selection activeCell="W113" sqref="W113"/>
    </sheetView>
  </sheetViews>
  <sheetFormatPr defaultRowHeight="15" x14ac:dyDescent="0.25"/>
  <cols>
    <col min="2" max="2" width="43.85546875" bestFit="1" customWidth="1"/>
    <col min="3" max="3" width="48" bestFit="1" customWidth="1"/>
    <col min="4" max="4" width="48.42578125" bestFit="1" customWidth="1"/>
    <col min="5" max="5" width="48.85546875" bestFit="1" customWidth="1"/>
    <col min="6" max="6" width="55" bestFit="1" customWidth="1"/>
    <col min="7" max="7" width="55.42578125" bestFit="1" customWidth="1"/>
    <col min="8" max="9" width="14" bestFit="1" customWidth="1"/>
  </cols>
  <sheetData>
    <row r="1" spans="2:9" x14ac:dyDescent="0.25">
      <c r="B1" s="98" t="s">
        <v>1</v>
      </c>
      <c r="C1" s="98"/>
      <c r="D1" s="98"/>
      <c r="E1" s="98"/>
      <c r="F1" s="98"/>
      <c r="G1" s="98"/>
      <c r="H1" s="98"/>
      <c r="I1" s="98"/>
    </row>
    <row r="2" spans="2:9" x14ac:dyDescent="0.25">
      <c r="B2" t="s">
        <v>477</v>
      </c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</row>
    <row r="5" spans="2:9" x14ac:dyDescent="0.25">
      <c r="B5" s="98" t="s">
        <v>191</v>
      </c>
      <c r="C5" s="98"/>
      <c r="D5" s="98"/>
      <c r="E5" s="98"/>
      <c r="F5" s="98"/>
      <c r="G5" s="98"/>
      <c r="H5" s="98"/>
      <c r="I5" s="98"/>
    </row>
    <row r="6" spans="2:9" x14ac:dyDescent="0.25">
      <c r="B6" t="s">
        <v>477</v>
      </c>
      <c r="C6" t="s">
        <v>478</v>
      </c>
      <c r="D6" t="s">
        <v>479</v>
      </c>
      <c r="E6" t="s">
        <v>480</v>
      </c>
      <c r="F6" t="s">
        <v>481</v>
      </c>
      <c r="G6" t="s">
        <v>482</v>
      </c>
      <c r="H6" t="s">
        <v>483</v>
      </c>
      <c r="I6" t="s">
        <v>484</v>
      </c>
    </row>
    <row r="7" spans="2:9" x14ac:dyDescent="0.25">
      <c r="B7" s="19" t="s">
        <v>259</v>
      </c>
      <c r="C7" s="28" t="s">
        <v>485</v>
      </c>
      <c r="D7" s="28" t="s">
        <v>280</v>
      </c>
      <c r="E7" s="28" t="s">
        <v>485</v>
      </c>
      <c r="F7" s="28" t="s">
        <v>485</v>
      </c>
      <c r="G7" s="28" t="s">
        <v>485</v>
      </c>
    </row>
    <row r="8" spans="2:9" x14ac:dyDescent="0.25">
      <c r="B8" s="19" t="s">
        <v>255</v>
      </c>
      <c r="C8" s="19" t="s">
        <v>487</v>
      </c>
      <c r="D8" s="19" t="s">
        <v>193</v>
      </c>
      <c r="E8" s="19" t="s">
        <v>49</v>
      </c>
      <c r="F8" s="19" t="s">
        <v>295</v>
      </c>
      <c r="G8" s="28" t="s">
        <v>302</v>
      </c>
    </row>
    <row r="9" spans="2:9" x14ac:dyDescent="0.25">
      <c r="B9" s="19" t="s">
        <v>258</v>
      </c>
      <c r="C9" s="19" t="s">
        <v>488</v>
      </c>
      <c r="D9" s="19" t="s">
        <v>118</v>
      </c>
      <c r="E9" s="19" t="s">
        <v>292</v>
      </c>
      <c r="F9" s="19" t="s">
        <v>243</v>
      </c>
      <c r="G9" s="19" t="s">
        <v>309</v>
      </c>
    </row>
    <row r="10" spans="2:9" x14ac:dyDescent="0.25">
      <c r="B10" s="19" t="s">
        <v>489</v>
      </c>
      <c r="C10" s="19" t="s">
        <v>278</v>
      </c>
      <c r="D10" s="19" t="s">
        <v>339</v>
      </c>
      <c r="E10" s="19" t="s">
        <v>250</v>
      </c>
      <c r="F10" s="19" t="s">
        <v>298</v>
      </c>
      <c r="G10" s="19" t="s">
        <v>490</v>
      </c>
    </row>
    <row r="11" spans="2:9" x14ac:dyDescent="0.25">
      <c r="B11" s="19" t="s">
        <v>323</v>
      </c>
      <c r="C11" s="19" t="s">
        <v>94</v>
      </c>
      <c r="D11" s="28" t="s">
        <v>491</v>
      </c>
      <c r="E11" s="19" t="s">
        <v>230</v>
      </c>
      <c r="F11" s="19" t="s">
        <v>297</v>
      </c>
      <c r="G11" s="28" t="s">
        <v>252</v>
      </c>
    </row>
    <row r="12" spans="2:9" x14ac:dyDescent="0.25">
      <c r="B12" s="19" t="s">
        <v>257</v>
      </c>
      <c r="C12" s="19" t="s">
        <v>269</v>
      </c>
      <c r="D12" s="19" t="s">
        <v>213</v>
      </c>
      <c r="E12" s="19" t="s">
        <v>289</v>
      </c>
      <c r="F12" s="19" t="s">
        <v>60</v>
      </c>
      <c r="G12" s="19" t="s">
        <v>304</v>
      </c>
    </row>
    <row r="13" spans="2:9" x14ac:dyDescent="0.25">
      <c r="B13" s="19" t="s">
        <v>83</v>
      </c>
      <c r="C13" s="19" t="s">
        <v>271</v>
      </c>
      <c r="D13" s="19" t="s">
        <v>282</v>
      </c>
      <c r="E13" s="19" t="s">
        <v>287</v>
      </c>
      <c r="F13" s="19" t="s">
        <v>296</v>
      </c>
      <c r="G13" s="28" t="s">
        <v>306</v>
      </c>
    </row>
    <row r="14" spans="2:9" x14ac:dyDescent="0.25">
      <c r="B14" s="19" t="s">
        <v>261</v>
      </c>
      <c r="C14" s="19" t="s">
        <v>492</v>
      </c>
      <c r="D14" s="19" t="s">
        <v>283</v>
      </c>
      <c r="E14" s="19" t="s">
        <v>99</v>
      </c>
      <c r="F14" s="19" t="s">
        <v>294</v>
      </c>
      <c r="G14" s="19" t="s">
        <v>79</v>
      </c>
    </row>
    <row r="15" spans="2:9" x14ac:dyDescent="0.25">
      <c r="B15" s="19" t="s">
        <v>260</v>
      </c>
      <c r="C15" s="19" t="s">
        <v>268</v>
      </c>
      <c r="D15" s="19" t="s">
        <v>204</v>
      </c>
      <c r="E15" s="19" t="s">
        <v>288</v>
      </c>
      <c r="F15" s="19" t="s">
        <v>299</v>
      </c>
      <c r="G15" s="19" t="s">
        <v>303</v>
      </c>
    </row>
    <row r="16" spans="2:9" x14ac:dyDescent="0.25">
      <c r="B16" s="19" t="s">
        <v>262</v>
      </c>
      <c r="C16" s="19" t="s">
        <v>270</v>
      </c>
      <c r="D16" s="19" t="s">
        <v>281</v>
      </c>
      <c r="E16" s="19" t="s">
        <v>293</v>
      </c>
      <c r="F16" s="19" t="s">
        <v>300</v>
      </c>
      <c r="G16" s="28" t="s">
        <v>305</v>
      </c>
    </row>
    <row r="18" spans="2:9" x14ac:dyDescent="0.25">
      <c r="B18" s="98" t="s">
        <v>310</v>
      </c>
      <c r="C18" s="98"/>
      <c r="D18" s="98"/>
      <c r="E18" s="98"/>
      <c r="F18" s="98"/>
      <c r="G18" s="98"/>
      <c r="H18" s="98"/>
      <c r="I18" s="98"/>
    </row>
    <row r="19" spans="2:9" x14ac:dyDescent="0.25">
      <c r="B19" t="s">
        <v>477</v>
      </c>
      <c r="C19" t="s">
        <v>478</v>
      </c>
      <c r="D19" t="s">
        <v>479</v>
      </c>
      <c r="E19" t="s">
        <v>480</v>
      </c>
      <c r="F19" t="s">
        <v>481</v>
      </c>
      <c r="G19" t="s">
        <v>482</v>
      </c>
      <c r="H19" t="s">
        <v>483</v>
      </c>
      <c r="I19" t="s">
        <v>484</v>
      </c>
    </row>
    <row r="20" spans="2:9" x14ac:dyDescent="0.25">
      <c r="B20" s="19" t="s">
        <v>259</v>
      </c>
      <c r="C20" s="28" t="s">
        <v>485</v>
      </c>
      <c r="D20" s="19" t="s">
        <v>280</v>
      </c>
      <c r="E20" s="28" t="s">
        <v>485</v>
      </c>
      <c r="F20" s="28" t="s">
        <v>485</v>
      </c>
      <c r="G20" s="28" t="s">
        <v>485</v>
      </c>
      <c r="H20" s="19"/>
      <c r="I20" s="19"/>
    </row>
    <row r="21" spans="2:9" x14ac:dyDescent="0.25">
      <c r="B21" s="19" t="s">
        <v>255</v>
      </c>
      <c r="C21" s="19" t="s">
        <v>487</v>
      </c>
      <c r="D21" s="19" t="s">
        <v>193</v>
      </c>
      <c r="E21" s="19" t="s">
        <v>49</v>
      </c>
      <c r="F21" s="19" t="s">
        <v>295</v>
      </c>
      <c r="G21" s="28" t="s">
        <v>302</v>
      </c>
      <c r="H21" s="19"/>
      <c r="I21" s="19"/>
    </row>
    <row r="22" spans="2:9" x14ac:dyDescent="0.25">
      <c r="B22" s="19" t="s">
        <v>258</v>
      </c>
      <c r="C22" s="19" t="s">
        <v>488</v>
      </c>
      <c r="D22" s="19" t="s">
        <v>118</v>
      </c>
      <c r="E22" s="19" t="s">
        <v>292</v>
      </c>
      <c r="F22" s="19" t="s">
        <v>243</v>
      </c>
      <c r="G22" s="19" t="s">
        <v>309</v>
      </c>
      <c r="H22" s="19"/>
      <c r="I22" s="19"/>
    </row>
    <row r="23" spans="2:9" x14ac:dyDescent="0.25">
      <c r="B23" s="19" t="s">
        <v>489</v>
      </c>
      <c r="C23" s="19" t="s">
        <v>278</v>
      </c>
      <c r="D23" s="19" t="s">
        <v>339</v>
      </c>
      <c r="E23" s="19" t="s">
        <v>250</v>
      </c>
      <c r="F23" s="19" t="s">
        <v>298</v>
      </c>
      <c r="G23" s="19" t="s">
        <v>490</v>
      </c>
      <c r="H23" s="19"/>
      <c r="I23" s="19"/>
    </row>
    <row r="24" spans="2:9" x14ac:dyDescent="0.25">
      <c r="B24" s="19" t="s">
        <v>323</v>
      </c>
      <c r="C24" s="19" t="s">
        <v>94</v>
      </c>
      <c r="D24" s="28" t="s">
        <v>491</v>
      </c>
      <c r="E24" s="19" t="s">
        <v>230</v>
      </c>
      <c r="F24" s="19" t="s">
        <v>297</v>
      </c>
      <c r="G24" s="28" t="s">
        <v>252</v>
      </c>
      <c r="H24" s="19"/>
      <c r="I24" s="19"/>
    </row>
    <row r="25" spans="2:9" x14ac:dyDescent="0.25">
      <c r="B25" s="19" t="s">
        <v>257</v>
      </c>
      <c r="C25" s="19" t="s">
        <v>269</v>
      </c>
      <c r="D25" s="19" t="s">
        <v>213</v>
      </c>
      <c r="E25" s="19" t="s">
        <v>289</v>
      </c>
      <c r="F25" s="19" t="s">
        <v>60</v>
      </c>
      <c r="G25" s="19" t="s">
        <v>304</v>
      </c>
      <c r="H25" s="19"/>
      <c r="I25" s="19"/>
    </row>
    <row r="26" spans="2:9" x14ac:dyDescent="0.25">
      <c r="B26" s="19" t="s">
        <v>83</v>
      </c>
      <c r="C26" s="19" t="s">
        <v>271</v>
      </c>
      <c r="D26" s="19" t="s">
        <v>282</v>
      </c>
      <c r="E26" s="19" t="s">
        <v>287</v>
      </c>
      <c r="F26" s="19" t="s">
        <v>296</v>
      </c>
      <c r="G26" s="28" t="s">
        <v>306</v>
      </c>
      <c r="H26" s="19"/>
      <c r="I26" s="19"/>
    </row>
    <row r="27" spans="2:9" x14ac:dyDescent="0.25">
      <c r="B27" s="19" t="s">
        <v>261</v>
      </c>
      <c r="C27" s="19" t="s">
        <v>492</v>
      </c>
      <c r="D27" s="19" t="s">
        <v>283</v>
      </c>
      <c r="E27" s="19" t="s">
        <v>99</v>
      </c>
      <c r="F27" s="19" t="s">
        <v>294</v>
      </c>
      <c r="G27" s="19" t="s">
        <v>79</v>
      </c>
      <c r="H27" s="19"/>
      <c r="I27" s="19"/>
    </row>
    <row r="28" spans="2:9" x14ac:dyDescent="0.25">
      <c r="B28" s="19" t="s">
        <v>260</v>
      </c>
      <c r="C28" s="19" t="s">
        <v>268</v>
      </c>
      <c r="D28" s="19" t="s">
        <v>204</v>
      </c>
      <c r="E28" s="19" t="s">
        <v>288</v>
      </c>
      <c r="F28" s="19" t="s">
        <v>299</v>
      </c>
      <c r="G28" s="19" t="s">
        <v>303</v>
      </c>
      <c r="H28" s="19"/>
      <c r="I28" s="19"/>
    </row>
    <row r="29" spans="2:9" x14ac:dyDescent="0.25">
      <c r="B29" s="19" t="s">
        <v>262</v>
      </c>
      <c r="C29" s="19" t="s">
        <v>270</v>
      </c>
      <c r="D29" s="19" t="s">
        <v>281</v>
      </c>
      <c r="E29" s="19" t="s">
        <v>293</v>
      </c>
      <c r="F29" s="19" t="s">
        <v>300</v>
      </c>
      <c r="G29" s="28" t="s">
        <v>305</v>
      </c>
      <c r="H29" s="19"/>
      <c r="I29" s="19"/>
    </row>
    <row r="31" spans="2:9" x14ac:dyDescent="0.25">
      <c r="F31" s="19"/>
      <c r="G31" s="19"/>
    </row>
    <row r="32" spans="2:9" x14ac:dyDescent="0.25">
      <c r="F32" s="19"/>
      <c r="G32" s="19"/>
    </row>
    <row r="33" spans="6:7" x14ac:dyDescent="0.25">
      <c r="F33" s="19"/>
      <c r="G33" s="19"/>
    </row>
    <row r="34" spans="6:7" x14ac:dyDescent="0.25">
      <c r="F34" s="19"/>
      <c r="G34" s="19"/>
    </row>
    <row r="35" spans="6:7" x14ac:dyDescent="0.25">
      <c r="F35" s="19"/>
      <c r="G35" s="19"/>
    </row>
    <row r="36" spans="6:7" x14ac:dyDescent="0.25">
      <c r="F36" s="19"/>
      <c r="G36" s="19"/>
    </row>
    <row r="37" spans="6:7" x14ac:dyDescent="0.25">
      <c r="G37" s="19"/>
    </row>
    <row r="38" spans="6:7" x14ac:dyDescent="0.25">
      <c r="G38" s="19"/>
    </row>
  </sheetData>
  <sheetProtection algorithmName="SHA-512" hashValue="Z7nNoGLH6g+iqNGSkohuTkxvOkbRS3eW26DULkHxpvwbu8dKtIkwOPyQin491vh6IL3pSGOnsX/qQZfe8cDybg==" saltValue="eq4V+/JawHl4f5I0Ya7+KA==" spinCount="100000" sheet="1" objects="1" scenarios="1" selectLockedCells="1" selectUnlockedCells="1"/>
  <mergeCells count="3">
    <mergeCell ref="B1:I1"/>
    <mergeCell ref="B5:I5"/>
    <mergeCell ref="B18:I18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W113" sqref="W113"/>
    </sheetView>
  </sheetViews>
  <sheetFormatPr defaultRowHeight="15" x14ac:dyDescent="0.25"/>
  <cols>
    <col min="2" max="2" width="42.85546875" bestFit="1" customWidth="1"/>
    <col min="3" max="3" width="30.42578125" bestFit="1" customWidth="1"/>
    <col min="4" max="4" width="34" bestFit="1" customWidth="1"/>
    <col min="5" max="5" width="37.7109375" bestFit="1" customWidth="1"/>
    <col min="6" max="6" width="51.5703125" bestFit="1" customWidth="1"/>
    <col min="7" max="7" width="46.42578125" bestFit="1" customWidth="1"/>
    <col min="8" max="9" width="14" bestFit="1" customWidth="1"/>
  </cols>
  <sheetData>
    <row r="1" spans="2:9" x14ac:dyDescent="0.25">
      <c r="B1" s="98" t="s">
        <v>1</v>
      </c>
      <c r="C1" s="98"/>
      <c r="D1" s="98"/>
      <c r="E1" s="98"/>
      <c r="F1" s="98"/>
      <c r="G1" s="98"/>
      <c r="H1" s="98"/>
      <c r="I1" s="98"/>
    </row>
    <row r="2" spans="2:9" x14ac:dyDescent="0.25">
      <c r="B2" t="s">
        <v>477</v>
      </c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</row>
    <row r="5" spans="2:9" x14ac:dyDescent="0.25">
      <c r="B5" s="98" t="s">
        <v>191</v>
      </c>
      <c r="C5" s="98"/>
      <c r="D5" s="98"/>
      <c r="E5" s="98"/>
      <c r="F5" s="98"/>
      <c r="G5" s="98"/>
      <c r="H5" s="98"/>
      <c r="I5" s="98"/>
    </row>
    <row r="6" spans="2:9" x14ac:dyDescent="0.25">
      <c r="B6" t="s">
        <v>477</v>
      </c>
      <c r="C6" t="s">
        <v>478</v>
      </c>
      <c r="D6" t="s">
        <v>479</v>
      </c>
      <c r="E6" t="s">
        <v>480</v>
      </c>
      <c r="F6" t="s">
        <v>481</v>
      </c>
      <c r="G6" t="s">
        <v>482</v>
      </c>
      <c r="H6" t="s">
        <v>483</v>
      </c>
      <c r="I6" t="s">
        <v>484</v>
      </c>
    </row>
    <row r="9" spans="2:9" x14ac:dyDescent="0.25">
      <c r="B9" s="98" t="s">
        <v>310</v>
      </c>
      <c r="C9" s="98"/>
      <c r="D9" s="98"/>
      <c r="E9" s="98"/>
      <c r="F9" s="98"/>
      <c r="G9" s="98"/>
      <c r="H9" s="98"/>
      <c r="I9" s="98"/>
    </row>
    <row r="10" spans="2:9" x14ac:dyDescent="0.25">
      <c r="B10" t="s">
        <v>477</v>
      </c>
      <c r="C10" t="s">
        <v>478</v>
      </c>
      <c r="D10" t="s">
        <v>479</v>
      </c>
      <c r="E10" t="s">
        <v>480</v>
      </c>
      <c r="F10" t="s">
        <v>481</v>
      </c>
      <c r="G10" t="s">
        <v>482</v>
      </c>
      <c r="H10" t="s">
        <v>483</v>
      </c>
      <c r="I10" t="s">
        <v>484</v>
      </c>
    </row>
    <row r="11" spans="2:9" x14ac:dyDescent="0.25">
      <c r="B11" s="43" t="s">
        <v>135</v>
      </c>
      <c r="C11" s="43" t="s">
        <v>135</v>
      </c>
      <c r="D11" s="43" t="s">
        <v>342</v>
      </c>
      <c r="E11" s="43" t="s">
        <v>350</v>
      </c>
      <c r="F11" s="43" t="s">
        <v>358</v>
      </c>
      <c r="G11" s="43" t="s">
        <v>365</v>
      </c>
      <c r="H11" s="19"/>
      <c r="I11" s="19"/>
    </row>
    <row r="12" spans="2:9" x14ac:dyDescent="0.25">
      <c r="B12" s="19" t="s">
        <v>331</v>
      </c>
      <c r="C12" s="19" t="s">
        <v>337</v>
      </c>
      <c r="D12" s="19" t="s">
        <v>348</v>
      </c>
      <c r="E12" s="19" t="s">
        <v>353</v>
      </c>
      <c r="F12" s="19" t="s">
        <v>361</v>
      </c>
      <c r="G12" s="19" t="s">
        <v>372</v>
      </c>
      <c r="H12" s="19"/>
      <c r="I12" s="19"/>
    </row>
    <row r="13" spans="2:9" x14ac:dyDescent="0.25">
      <c r="B13" s="43" t="s">
        <v>328</v>
      </c>
      <c r="C13" s="43" t="s">
        <v>336</v>
      </c>
      <c r="D13" s="43" t="s">
        <v>345</v>
      </c>
      <c r="E13" s="43" t="s">
        <v>94</v>
      </c>
      <c r="F13" s="43" t="s">
        <v>359</v>
      </c>
      <c r="G13" s="43" t="s">
        <v>230</v>
      </c>
      <c r="H13" s="19"/>
      <c r="I13" s="19"/>
    </row>
    <row r="14" spans="2:9" x14ac:dyDescent="0.25">
      <c r="B14" s="19" t="s">
        <v>329</v>
      </c>
      <c r="C14" s="19" t="s">
        <v>341</v>
      </c>
      <c r="D14" s="19" t="s">
        <v>343</v>
      </c>
      <c r="E14" s="19" t="s">
        <v>354</v>
      </c>
      <c r="F14" s="19" t="s">
        <v>213</v>
      </c>
      <c r="G14" s="19" t="s">
        <v>370</v>
      </c>
      <c r="H14" s="19"/>
      <c r="I14" s="19"/>
    </row>
    <row r="15" spans="2:9" x14ac:dyDescent="0.25">
      <c r="B15" s="43" t="s">
        <v>332</v>
      </c>
      <c r="C15" s="43" t="s">
        <v>339</v>
      </c>
      <c r="D15" s="43" t="s">
        <v>83</v>
      </c>
      <c r="E15" s="43" t="s">
        <v>352</v>
      </c>
      <c r="F15" s="43" t="s">
        <v>360</v>
      </c>
      <c r="G15" s="43" t="s">
        <v>367</v>
      </c>
      <c r="H15" s="19"/>
      <c r="I15" s="19"/>
    </row>
    <row r="16" spans="2:9" x14ac:dyDescent="0.25">
      <c r="B16" s="19" t="s">
        <v>330</v>
      </c>
      <c r="C16" s="19" t="s">
        <v>338</v>
      </c>
      <c r="D16" s="19" t="s">
        <v>349</v>
      </c>
      <c r="E16" s="19" t="s">
        <v>351</v>
      </c>
      <c r="F16" s="19" t="s">
        <v>363</v>
      </c>
      <c r="G16" s="19" t="s">
        <v>364</v>
      </c>
      <c r="H16" s="19"/>
      <c r="I16" s="19"/>
    </row>
    <row r="17" spans="2:9" x14ac:dyDescent="0.25">
      <c r="B17" s="44" t="s">
        <v>334</v>
      </c>
      <c r="C17" s="44" t="s">
        <v>340</v>
      </c>
      <c r="D17" s="44" t="s">
        <v>344</v>
      </c>
      <c r="E17" s="44" t="s">
        <v>355</v>
      </c>
      <c r="F17" s="44" t="s">
        <v>357</v>
      </c>
      <c r="G17" s="44" t="s">
        <v>366</v>
      </c>
      <c r="H17" s="19"/>
      <c r="I17" s="19"/>
    </row>
  </sheetData>
  <sheetProtection algorithmName="SHA-512" hashValue="R5HqHl2B2zGSSSEN97tRtRchSvndZVeRadflM2chjOaB6aU1E70gaSMtm5ICkUC+Jqv/Q+oa3Ze6tQ56Fo9cRg==" saltValue="0rG67vJ4P7i5AKBDYalBZw==" spinCount="100000" sheet="1" objects="1" scenarios="1" selectLockedCells="1" selectUnlockedCells="1"/>
  <mergeCells count="3">
    <mergeCell ref="B1:I1"/>
    <mergeCell ref="B5:I5"/>
    <mergeCell ref="B9:I9"/>
  </mergeCells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pane xSplit="1" ySplit="2" topLeftCell="B3" activePane="bottomRight" state="frozen"/>
      <selection pane="topRight" activeCell="W113" sqref="W113"/>
      <selection pane="bottomLeft" activeCell="W113" sqref="W113"/>
      <selection pane="bottomRight" activeCell="W113" sqref="W113"/>
    </sheetView>
  </sheetViews>
  <sheetFormatPr defaultColWidth="9.140625" defaultRowHeight="12.75" x14ac:dyDescent="0.2"/>
  <cols>
    <col min="1" max="1" width="2" style="30" bestFit="1" customWidth="1"/>
    <col min="2" max="2" width="7.5703125" style="30" bestFit="1" customWidth="1"/>
    <col min="3" max="3" width="7.85546875" style="30" bestFit="1" customWidth="1"/>
    <col min="4" max="4" width="5.85546875" style="30" bestFit="1" customWidth="1"/>
    <col min="5" max="5" width="7.85546875" style="30" bestFit="1" customWidth="1"/>
    <col min="6" max="6" width="6.5703125" style="30" bestFit="1" customWidth="1"/>
    <col min="7" max="7" width="7.85546875" style="30" bestFit="1" customWidth="1"/>
    <col min="8" max="8" width="6.42578125" style="30" bestFit="1" customWidth="1"/>
    <col min="9" max="9" width="7.85546875" style="30" bestFit="1" customWidth="1"/>
    <col min="10" max="10" width="5.85546875" style="30" bestFit="1" customWidth="1"/>
    <col min="11" max="11" width="7.85546875" style="30" bestFit="1" customWidth="1"/>
    <col min="12" max="12" width="25.5703125" style="30" bestFit="1" customWidth="1"/>
    <col min="13" max="13" width="7.85546875" style="30" bestFit="1" customWidth="1"/>
    <col min="14" max="16384" width="9.140625" style="30"/>
  </cols>
  <sheetData>
    <row r="1" spans="1:19" x14ac:dyDescent="0.2">
      <c r="A1" s="29"/>
      <c r="B1" s="29" t="s">
        <v>382</v>
      </c>
      <c r="C1" s="29" t="s">
        <v>493</v>
      </c>
      <c r="D1" s="29" t="s">
        <v>382</v>
      </c>
      <c r="E1" s="29" t="s">
        <v>493</v>
      </c>
      <c r="F1" s="29" t="s">
        <v>382</v>
      </c>
      <c r="G1" s="29" t="s">
        <v>493</v>
      </c>
      <c r="H1" s="29" t="s">
        <v>382</v>
      </c>
      <c r="I1" s="29" t="s">
        <v>493</v>
      </c>
      <c r="J1" s="29" t="s">
        <v>382</v>
      </c>
      <c r="K1" s="29" t="s">
        <v>493</v>
      </c>
      <c r="L1" s="29" t="s">
        <v>382</v>
      </c>
      <c r="M1" s="29" t="s">
        <v>493</v>
      </c>
      <c r="N1" s="29"/>
      <c r="O1" s="29"/>
      <c r="P1" s="29"/>
      <c r="Q1" s="29"/>
      <c r="R1" s="29"/>
      <c r="S1" s="29"/>
    </row>
    <row r="2" spans="1:19" x14ac:dyDescent="0.2">
      <c r="A2" s="29"/>
      <c r="B2" s="29" t="s">
        <v>3</v>
      </c>
      <c r="C2" s="29"/>
      <c r="D2" s="29" t="s">
        <v>4</v>
      </c>
      <c r="E2" s="29"/>
      <c r="F2" s="29" t="s">
        <v>5</v>
      </c>
      <c r="G2" s="29"/>
      <c r="H2" s="29" t="s">
        <v>6</v>
      </c>
      <c r="I2" s="29"/>
      <c r="J2" s="29" t="s">
        <v>7</v>
      </c>
      <c r="K2" s="29"/>
      <c r="L2" s="29" t="s">
        <v>8</v>
      </c>
      <c r="M2" s="29"/>
      <c r="N2" s="29"/>
      <c r="O2" s="29"/>
      <c r="P2" s="29"/>
      <c r="Q2" s="29"/>
      <c r="R2" s="29"/>
      <c r="S2" s="29"/>
    </row>
    <row r="3" spans="1:19" x14ac:dyDescent="0.2">
      <c r="A3" s="9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">
      <c r="A4" s="9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">
      <c r="A5" s="9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">
      <c r="A6" s="9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">
      <c r="A7" s="9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">
      <c r="A8" s="9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x14ac:dyDescent="0.2">
      <c r="A9" s="99"/>
      <c r="B9" s="29"/>
      <c r="C9" s="29"/>
      <c r="D9" s="29"/>
      <c r="E9" s="29"/>
      <c r="F9" s="29"/>
      <c r="G9" s="29"/>
      <c r="H9" s="29"/>
      <c r="I9" s="29"/>
      <c r="J9" s="29"/>
      <c r="K9" s="29"/>
      <c r="L9" s="29" t="e">
        <f>NOITE!#REF!</f>
        <v>#REF!</v>
      </c>
      <c r="M9" s="29" t="e">
        <f>IF(AND('NOITE (N)'!M9&lt;&gt;'NOITE (N)'!M8,'NOITE (N)'!M8='NOITE (N)'!M7),'NOITE (N)'!M9,"")</f>
        <v>#REF!</v>
      </c>
      <c r="N9" s="29"/>
      <c r="O9" s="29"/>
      <c r="P9" s="29"/>
      <c r="Q9" s="29"/>
      <c r="R9" s="29"/>
      <c r="S9" s="29"/>
    </row>
    <row r="10" spans="1:19" x14ac:dyDescent="0.2">
      <c r="A10" s="99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">
      <c r="A11" s="9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">
      <c r="A12" s="9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x14ac:dyDescent="0.2">
      <c r="A13" s="9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2">
      <c r="A14" s="9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2">
      <c r="A15" s="9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x14ac:dyDescent="0.2">
      <c r="A16" s="9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 t="e">
        <f>NOITE!#REF!</f>
        <v>#REF!</v>
      </c>
      <c r="M16" s="29" t="e">
        <f>IF(AND('NOITE (N)'!M16&lt;&gt;'NOITE (N)'!M15,'NOITE (N)'!M15='NOITE (N)'!M14),'NOITE (N)'!M16,"")</f>
        <v>#REF!</v>
      </c>
      <c r="N16" s="29"/>
      <c r="O16" s="29"/>
      <c r="P16" s="29"/>
      <c r="Q16" s="29"/>
      <c r="R16" s="29"/>
      <c r="S16" s="29"/>
    </row>
    <row r="17" spans="1:19" x14ac:dyDescent="0.2">
      <c r="A17" s="99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2">
      <c r="A18" s="9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A19" s="9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A20" s="9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2">
      <c r="A21" s="9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">
      <c r="A22" s="9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2">
      <c r="A23" s="9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 t="e">
        <f>NOITE!#REF!</f>
        <v>#REF!</v>
      </c>
      <c r="M23" s="29" t="e">
        <f>IF(AND('NOITE (N)'!M23&lt;&gt;'NOITE (N)'!M22,'NOITE (N)'!M22='NOITE (N)'!M21),'NOITE (N)'!M23,"")</f>
        <v>#REF!</v>
      </c>
      <c r="N23" s="29"/>
      <c r="O23" s="29"/>
      <c r="P23" s="29"/>
      <c r="Q23" s="29"/>
      <c r="R23" s="29"/>
      <c r="S23" s="29"/>
    </row>
    <row r="24" spans="1:19" x14ac:dyDescent="0.2">
      <c r="A24" s="99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">
      <c r="A25" s="9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A26" s="9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A27" s="9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x14ac:dyDescent="0.2">
      <c r="A28" s="9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x14ac:dyDescent="0.2">
      <c r="A29" s="9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x14ac:dyDescent="0.2">
      <c r="A30" s="9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 t="e">
        <f>NOITE!#REF!</f>
        <v>#REF!</v>
      </c>
      <c r="M30" s="29" t="e">
        <f>IF(AND('NOITE (N)'!M30&lt;&gt;'NOITE (N)'!M29,'NOITE (N)'!M29='NOITE (N)'!M28),'NOITE (N)'!M30,"")</f>
        <v>#REF!</v>
      </c>
      <c r="N30" s="29"/>
      <c r="O30" s="29"/>
      <c r="P30" s="29"/>
      <c r="Q30" s="29"/>
      <c r="R30" s="29"/>
      <c r="S30" s="29"/>
    </row>
    <row r="31" spans="1:19" x14ac:dyDescent="0.2">
      <c r="A31" s="99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x14ac:dyDescent="0.2">
      <c r="A32" s="9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A33" s="9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A34" s="9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9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9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9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 t="e">
        <f>NOITE!#REF!</f>
        <v>#REF!</v>
      </c>
      <c r="M37" s="29" t="e">
        <f>IF(AND('NOITE (N)'!M37&lt;&gt;'NOITE (N)'!M36,'NOITE (N)'!M36='NOITE (N)'!M35),'NOITE (N)'!M37,"")</f>
        <v>#REF!</v>
      </c>
      <c r="N37" s="29"/>
      <c r="O37" s="29"/>
      <c r="P37" s="29"/>
      <c r="Q37" s="29"/>
      <c r="R37" s="29"/>
      <c r="S37" s="29"/>
    </row>
    <row r="38" spans="1:19" x14ac:dyDescent="0.2">
      <c r="A38" s="99">
        <v>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9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9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9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9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9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9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 t="e">
        <f>NOITE!#REF!</f>
        <v>#REF!</v>
      </c>
      <c r="M44" s="29" t="e">
        <f>IF(AND('NOITE (N)'!M44&lt;&gt;'NOITE (N)'!M43,'NOITE (N)'!M43='NOITE (N)'!M42),'NOITE (N)'!M44,"")</f>
        <v>#REF!</v>
      </c>
      <c r="N44" s="29"/>
      <c r="O44" s="29"/>
      <c r="P44" s="29"/>
      <c r="Q44" s="29"/>
      <c r="R44" s="29"/>
      <c r="S44" s="29"/>
    </row>
    <row r="45" spans="1:19" x14ac:dyDescent="0.2">
      <c r="A45" s="99">
        <v>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9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9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9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x14ac:dyDescent="0.2">
      <c r="A49" s="9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x14ac:dyDescent="0.2">
      <c r="A50" s="9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x14ac:dyDescent="0.2">
      <c r="A51" s="9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 t="e">
        <f>NOITE!#REF!</f>
        <v>#REF!</v>
      </c>
      <c r="M51" s="29" t="e">
        <f>IF(AND('NOITE (N)'!M51&lt;&gt;'NOITE (N)'!M50,'NOITE (N)'!M50='NOITE (N)'!M49),'NOITE (N)'!M51,"")</f>
        <v>#REF!</v>
      </c>
      <c r="N51" s="29"/>
      <c r="O51" s="29"/>
      <c r="P51" s="29"/>
      <c r="Q51" s="29"/>
      <c r="R51" s="29"/>
      <c r="S51" s="29"/>
    </row>
    <row r="52" spans="1:19" x14ac:dyDescent="0.2">
      <c r="A52" s="99">
        <v>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x14ac:dyDescent="0.2">
      <c r="A53" s="9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x14ac:dyDescent="0.2">
      <c r="A54" s="9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x14ac:dyDescent="0.2">
      <c r="A55" s="9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x14ac:dyDescent="0.2">
      <c r="A56" s="9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x14ac:dyDescent="0.2">
      <c r="A57" s="9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x14ac:dyDescent="0.2">
      <c r="A58" s="9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 t="e">
        <f>NOITE!#REF!</f>
        <v>#REF!</v>
      </c>
      <c r="M58" s="29" t="e">
        <f>IF(AND('NOITE (N)'!M58&lt;&gt;'NOITE (N)'!M57,'NOITE (N)'!M57='NOITE (N)'!M56),'NOITE (N)'!M58,"")</f>
        <v>#REF!</v>
      </c>
      <c r="N58" s="29"/>
      <c r="O58" s="29"/>
      <c r="P58" s="29"/>
      <c r="Q58" s="29"/>
      <c r="R58" s="29"/>
      <c r="S58" s="29"/>
    </row>
    <row r="59" spans="1:19" x14ac:dyDescent="0.2">
      <c r="A59" s="99">
        <v>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x14ac:dyDescent="0.2">
      <c r="A60" s="9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x14ac:dyDescent="0.2">
      <c r="A61" s="9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x14ac:dyDescent="0.2">
      <c r="A62" s="9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x14ac:dyDescent="0.2">
      <c r="A63" s="9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x14ac:dyDescent="0.2">
      <c r="A64" s="9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x14ac:dyDescent="0.2">
      <c r="A65" s="9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 t="e">
        <f>NOITE!#REF!</f>
        <v>#REF!</v>
      </c>
      <c r="M65" s="29" t="e">
        <f>IF(AND('NOITE (N)'!M65&lt;&gt;'NOITE (N)'!M64,'NOITE (N)'!M64='NOITE (N)'!M63),'NOITE (N)'!M65,"")</f>
        <v>#REF!</v>
      </c>
      <c r="N65" s="29"/>
      <c r="O65" s="29"/>
      <c r="P65" s="29"/>
      <c r="Q65" s="29"/>
      <c r="R65" s="29"/>
      <c r="S65" s="29"/>
    </row>
    <row r="66" spans="1:19" x14ac:dyDescent="0.2">
      <c r="A66" s="99">
        <v>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x14ac:dyDescent="0.2">
      <c r="A67" s="9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x14ac:dyDescent="0.2">
      <c r="A68" s="9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2">
      <c r="A69" s="9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2">
      <c r="A70" s="9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2">
      <c r="A71" s="9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x14ac:dyDescent="0.2">
      <c r="A72" s="9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 t="e">
        <f>NOITE!#REF!</f>
        <v>#REF!</v>
      </c>
      <c r="M72" s="29" t="e">
        <f>IF(AND('NOITE (N)'!M72&lt;&gt;'NOITE (N)'!M71,'NOITE (N)'!M71='NOITE (N)'!M70),'NOITE (N)'!M72,"")</f>
        <v>#REF!</v>
      </c>
      <c r="N72" s="29"/>
      <c r="O72" s="29"/>
      <c r="P72" s="29"/>
      <c r="Q72" s="29"/>
      <c r="R72" s="29"/>
      <c r="S72" s="29"/>
    </row>
    <row r="73" spans="1:19" x14ac:dyDescent="0.2">
      <c r="A73" s="99">
        <v>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x14ac:dyDescent="0.2">
      <c r="A74" s="9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x14ac:dyDescent="0.2">
      <c r="A75" s="9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x14ac:dyDescent="0.2">
      <c r="A76" s="9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x14ac:dyDescent="0.2">
      <c r="A77" s="9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x14ac:dyDescent="0.2">
      <c r="A78" s="9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x14ac:dyDescent="0.2">
      <c r="A79" s="9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 t="e">
        <f>NOITE!#REF!</f>
        <v>#REF!</v>
      </c>
      <c r="M79" s="29" t="e">
        <f>IF(AND('NOITE (N)'!M79&lt;&gt;'NOITE (N)'!M78,'NOITE (N)'!M78='NOITE (N)'!M77),'NOITE (N)'!M79,"")</f>
        <v>#REF!</v>
      </c>
      <c r="N79" s="29"/>
      <c r="O79" s="29"/>
      <c r="P79" s="29"/>
      <c r="Q79" s="29"/>
      <c r="R79" s="29"/>
      <c r="S79" s="29"/>
    </row>
    <row r="80" spans="1:19" x14ac:dyDescent="0.2">
      <c r="A80" s="99">
        <v>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9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9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9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9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9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9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 t="e">
        <f>NOITE!#REF!</f>
        <v>#REF!</v>
      </c>
      <c r="M86" s="29" t="e">
        <f>IF(AND('NOITE (N)'!M86&lt;&gt;'NOITE (N)'!M85,'NOITE (N)'!M85='NOITE (N)'!M84),'NOITE (N)'!M86,"")</f>
        <v>#REF!</v>
      </c>
      <c r="N86" s="29"/>
      <c r="O86" s="29"/>
      <c r="P86" s="29"/>
      <c r="Q86" s="29"/>
      <c r="R86" s="29"/>
      <c r="S86" s="29"/>
    </row>
    <row r="87" spans="1:19" x14ac:dyDescent="0.2">
      <c r="A87" s="99">
        <v>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9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9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9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9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99">
        <v>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9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9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x14ac:dyDescent="0.2">
      <c r="A95" s="9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x14ac:dyDescent="0.2">
      <c r="A96" s="9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x14ac:dyDescent="0.2">
      <c r="A97" s="99">
        <v>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x14ac:dyDescent="0.2">
      <c r="A98" s="9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x14ac:dyDescent="0.2">
      <c r="A99" s="9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x14ac:dyDescent="0.2">
      <c r="A100" s="9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x14ac:dyDescent="0.2">
      <c r="A101" s="9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2">
      <c r="A102" s="99">
        <v>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2">
      <c r="A103" s="9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x14ac:dyDescent="0.2">
      <c r="A104" s="9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x14ac:dyDescent="0.2">
      <c r="A105" s="9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2">
      <c r="A106" s="9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x14ac:dyDescent="0.2">
      <c r="A107" s="99">
        <v>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x14ac:dyDescent="0.2">
      <c r="A108" s="9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">
      <c r="A109" s="9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2">
      <c r="A110" s="9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2">
      <c r="A111" s="9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2">
      <c r="A112" s="99">
        <v>6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2">
      <c r="A113" s="9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2">
      <c r="A114" s="9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2">
      <c r="A115" s="9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x14ac:dyDescent="0.2">
      <c r="A116" s="9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x14ac:dyDescent="0.2">
      <c r="A117" s="99">
        <v>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x14ac:dyDescent="0.2">
      <c r="A118" s="9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2">
      <c r="A119" s="9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2">
      <c r="A120" s="9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x14ac:dyDescent="0.2">
      <c r="A121" s="9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x14ac:dyDescent="0.2">
      <c r="A122" s="99">
        <v>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x14ac:dyDescent="0.2">
      <c r="A123" s="9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2">
      <c r="A124" s="9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x14ac:dyDescent="0.2">
      <c r="A125" s="9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x14ac:dyDescent="0.2">
      <c r="A126" s="9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x14ac:dyDescent="0.2">
      <c r="A127" s="99">
        <v>3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2">
      <c r="A128" s="9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x14ac:dyDescent="0.2">
      <c r="A129" s="9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x14ac:dyDescent="0.2">
      <c r="A130" s="9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x14ac:dyDescent="0.2">
      <c r="A131" s="9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x14ac:dyDescent="0.2">
      <c r="A132" s="99">
        <v>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x14ac:dyDescent="0.2">
      <c r="A133" s="9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x14ac:dyDescent="0.2">
      <c r="A134" s="9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x14ac:dyDescent="0.2">
      <c r="A135" s="9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x14ac:dyDescent="0.2">
      <c r="A136" s="9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x14ac:dyDescent="0.2">
      <c r="A137" s="99">
        <v>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x14ac:dyDescent="0.2">
      <c r="A138" s="9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x14ac:dyDescent="0.2">
      <c r="A139" s="9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x14ac:dyDescent="0.2">
      <c r="A140" s="9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x14ac:dyDescent="0.2">
      <c r="A141" s="9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x14ac:dyDescent="0.2">
      <c r="A142" s="99">
        <v>6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x14ac:dyDescent="0.2">
      <c r="A143" s="9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x14ac:dyDescent="0.2">
      <c r="A144" s="9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x14ac:dyDescent="0.2">
      <c r="A145" s="9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x14ac:dyDescent="0.2">
      <c r="A146" s="9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x14ac:dyDescent="0.2">
      <c r="A147" s="99">
        <v>1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x14ac:dyDescent="0.2">
      <c r="A148" s="9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x14ac:dyDescent="0.2">
      <c r="A149" s="9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x14ac:dyDescent="0.2">
      <c r="A150" s="9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x14ac:dyDescent="0.2">
      <c r="A151" s="9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x14ac:dyDescent="0.2">
      <c r="A152" s="99">
        <v>2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x14ac:dyDescent="0.2">
      <c r="A153" s="9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x14ac:dyDescent="0.2">
      <c r="A154" s="9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x14ac:dyDescent="0.2">
      <c r="A155" s="9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x14ac:dyDescent="0.2">
      <c r="A156" s="9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x14ac:dyDescent="0.2">
      <c r="A157" s="99">
        <v>3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x14ac:dyDescent="0.2">
      <c r="A158" s="9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x14ac:dyDescent="0.2">
      <c r="A159" s="9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x14ac:dyDescent="0.2">
      <c r="A160" s="9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x14ac:dyDescent="0.2">
      <c r="A161" s="9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x14ac:dyDescent="0.2">
      <c r="A162" s="99">
        <v>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x14ac:dyDescent="0.2">
      <c r="A163" s="9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x14ac:dyDescent="0.2">
      <c r="A164" s="9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x14ac:dyDescent="0.2">
      <c r="A165" s="9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x14ac:dyDescent="0.2">
      <c r="A166" s="9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x14ac:dyDescent="0.2">
      <c r="A167" s="99">
        <v>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x14ac:dyDescent="0.2">
      <c r="A168" s="9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x14ac:dyDescent="0.2">
      <c r="A170" s="9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x14ac:dyDescent="0.2">
      <c r="A171" s="9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x14ac:dyDescent="0.2">
      <c r="A172" s="99">
        <v>6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x14ac:dyDescent="0.2">
      <c r="A173" s="9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x14ac:dyDescent="0.2">
      <c r="A174" s="9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x14ac:dyDescent="0.2">
      <c r="A175" s="9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x14ac:dyDescent="0.2">
      <c r="A176" s="9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</sheetData>
  <sheetProtection algorithmName="SHA-512" hashValue="27Y2jpvPtDP85dS294UL6DaomfK47w/6edAIGLvEFXy9jG4PsD9i/+pspjQxA4rmilDF8Rns41ZN90DBO0NXeA==" saltValue="YiOP4fj/F6rAmHuRz1QYkw==" spinCount="100000" sheet="1" objects="1" scenarios="1" selectLockedCells="1" selectUnlockedCells="1"/>
  <mergeCells count="30">
    <mergeCell ref="A38:A44"/>
    <mergeCell ref="A3:A9"/>
    <mergeCell ref="A10:A16"/>
    <mergeCell ref="A17:A23"/>
    <mergeCell ref="A24:A30"/>
    <mergeCell ref="A31:A37"/>
    <mergeCell ref="A112:A116"/>
    <mergeCell ref="A45:A51"/>
    <mergeCell ref="A52:A58"/>
    <mergeCell ref="A59:A65"/>
    <mergeCell ref="A66:A72"/>
    <mergeCell ref="A73:A79"/>
    <mergeCell ref="A80:A86"/>
    <mergeCell ref="A87:A91"/>
    <mergeCell ref="A92:A96"/>
    <mergeCell ref="A97:A101"/>
    <mergeCell ref="A102:A106"/>
    <mergeCell ref="A107:A111"/>
    <mergeCell ref="A172:A17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pane xSplit="1" ySplit="2" topLeftCell="B3" activePane="bottomRight" state="frozen"/>
      <selection pane="topRight" activeCell="W113" sqref="W113"/>
      <selection pane="bottomLeft" activeCell="W113" sqref="W113"/>
      <selection pane="bottomRight" activeCell="W113" sqref="W113"/>
    </sheetView>
  </sheetViews>
  <sheetFormatPr defaultColWidth="9.140625" defaultRowHeight="12.75" x14ac:dyDescent="0.2"/>
  <cols>
    <col min="1" max="1" width="2" style="30" bestFit="1" customWidth="1"/>
    <col min="2" max="2" width="7.5703125" style="30" bestFit="1" customWidth="1"/>
    <col min="3" max="3" width="7.85546875" style="30" bestFit="1" customWidth="1"/>
    <col min="4" max="4" width="5.85546875" style="30" bestFit="1" customWidth="1"/>
    <col min="5" max="5" width="7.85546875" style="30" bestFit="1" customWidth="1"/>
    <col min="6" max="6" width="6.5703125" style="30" bestFit="1" customWidth="1"/>
    <col min="7" max="7" width="7.85546875" style="30" bestFit="1" customWidth="1"/>
    <col min="8" max="8" width="6.42578125" style="30" bestFit="1" customWidth="1"/>
    <col min="9" max="9" width="7.85546875" style="30" bestFit="1" customWidth="1"/>
    <col min="10" max="10" width="5.85546875" style="30" bestFit="1" customWidth="1"/>
    <col min="11" max="11" width="7.85546875" style="30" bestFit="1" customWidth="1"/>
    <col min="12" max="12" width="25.5703125" style="30" bestFit="1" customWidth="1"/>
    <col min="13" max="13" width="7.85546875" style="30" bestFit="1" customWidth="1"/>
    <col min="14" max="16384" width="9.140625" style="30"/>
  </cols>
  <sheetData>
    <row r="1" spans="1:19" x14ac:dyDescent="0.2">
      <c r="A1" s="29"/>
      <c r="B1" s="29" t="s">
        <v>382</v>
      </c>
      <c r="C1" s="29" t="s">
        <v>493</v>
      </c>
      <c r="D1" s="29" t="s">
        <v>382</v>
      </c>
      <c r="E1" s="29" t="s">
        <v>493</v>
      </c>
      <c r="F1" s="29" t="s">
        <v>382</v>
      </c>
      <c r="G1" s="29" t="s">
        <v>493</v>
      </c>
      <c r="H1" s="29" t="s">
        <v>382</v>
      </c>
      <c r="I1" s="29" t="s">
        <v>493</v>
      </c>
      <c r="J1" s="29" t="s">
        <v>382</v>
      </c>
      <c r="K1" s="29" t="s">
        <v>493</v>
      </c>
      <c r="L1" s="29" t="s">
        <v>382</v>
      </c>
      <c r="M1" s="29" t="s">
        <v>493</v>
      </c>
      <c r="N1" s="29"/>
      <c r="O1" s="29"/>
      <c r="P1" s="29"/>
      <c r="Q1" s="29"/>
      <c r="R1" s="29"/>
      <c r="S1" s="29"/>
    </row>
    <row r="2" spans="1:19" x14ac:dyDescent="0.2">
      <c r="A2" s="29"/>
      <c r="B2" s="29" t="s">
        <v>3</v>
      </c>
      <c r="C2" s="29"/>
      <c r="D2" s="29" t="s">
        <v>4</v>
      </c>
      <c r="E2" s="29"/>
      <c r="F2" s="29" t="s">
        <v>5</v>
      </c>
      <c r="G2" s="29"/>
      <c r="H2" s="29" t="s">
        <v>6</v>
      </c>
      <c r="I2" s="29"/>
      <c r="J2" s="29" t="s">
        <v>7</v>
      </c>
      <c r="K2" s="29"/>
      <c r="L2" s="29" t="s">
        <v>8</v>
      </c>
      <c r="M2" s="29"/>
      <c r="N2" s="29"/>
      <c r="O2" s="29"/>
      <c r="P2" s="29"/>
      <c r="Q2" s="29"/>
      <c r="R2" s="29"/>
      <c r="S2" s="29"/>
    </row>
    <row r="3" spans="1:19" x14ac:dyDescent="0.2">
      <c r="A3" s="9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">
      <c r="A4" s="9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">
      <c r="A5" s="9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">
      <c r="A6" s="9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">
      <c r="A7" s="9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">
      <c r="A8" s="99"/>
      <c r="B8" s="29"/>
      <c r="C8" s="29" t="e">
        <f>IF(AND('NOITE (N)'!C8&lt;&gt;'NOITE (N)'!C7,'NOITE (N)'!C7='NOITE (N)'!C6),'NOITE (N)'!C8,"")</f>
        <v>#REF!</v>
      </c>
      <c r="D8" s="29"/>
      <c r="E8" s="29" t="e">
        <f>IF(AND('NOITE (N)'!E8&lt;&gt;'NOITE (N)'!E7,'NOITE (N)'!E7='NOITE (N)'!E6),'NOITE (N)'!E8,"")</f>
        <v>#REF!</v>
      </c>
      <c r="F8" s="29"/>
      <c r="G8" s="29" t="e">
        <f>IF(AND('NOITE (N)'!G8&lt;&gt;'NOITE (N)'!G7,'NOITE (N)'!G7='NOITE (N)'!G6),'NOITE (N)'!G8,"")</f>
        <v>#REF!</v>
      </c>
      <c r="H8" s="29"/>
      <c r="I8" s="29" t="e">
        <f>IF(AND('NOITE (N)'!I8&lt;&gt;'NOITE (N)'!I7,'NOITE (N)'!I7='NOITE (N)'!I6),'NOITE (N)'!I8,"")</f>
        <v>#REF!</v>
      </c>
      <c r="J8" s="29"/>
      <c r="K8" s="29" t="e">
        <f>IF(AND('NOITE (N)'!K8&lt;&gt;'NOITE (N)'!K7,'NOITE (N)'!K7='NOITE (N)'!K6),'NOITE (N)'!K8,"")</f>
        <v>#REF!</v>
      </c>
      <c r="L8" s="29" t="e">
        <f>NOITE!#REF!</f>
        <v>#REF!</v>
      </c>
      <c r="M8" s="29" t="e">
        <f>IF(AND('NOITE (N)'!M8&lt;&gt;'NOITE (N)'!M7,'NOITE (N)'!M7='NOITE (N)'!M6),'NOITE (N)'!M8,"")</f>
        <v>#REF!</v>
      </c>
      <c r="N8" s="29"/>
      <c r="O8" s="29"/>
      <c r="P8" s="29"/>
      <c r="Q8" s="29"/>
      <c r="R8" s="29"/>
      <c r="S8" s="29"/>
    </row>
    <row r="9" spans="1:19" x14ac:dyDescent="0.2">
      <c r="A9" s="9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2">
      <c r="A10" s="99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">
      <c r="A11" s="9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">
      <c r="A12" s="9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x14ac:dyDescent="0.2">
      <c r="A13" s="9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2">
      <c r="A14" s="9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2">
      <c r="A15" s="99"/>
      <c r="B15" s="29"/>
      <c r="C15" s="29" t="e">
        <f>IF(AND('NOITE (N)'!C15&lt;&gt;'NOITE (N)'!C14,'NOITE (N)'!C14='NOITE (N)'!C13),'NOITE (N)'!C15,"")</f>
        <v>#REF!</v>
      </c>
      <c r="D15" s="29"/>
      <c r="E15" s="29" t="e">
        <f>IF(AND('NOITE (N)'!E15&lt;&gt;'NOITE (N)'!E14,'NOITE (N)'!E14='NOITE (N)'!E13),'NOITE (N)'!E15,"")</f>
        <v>#REF!</v>
      </c>
      <c r="F15" s="29"/>
      <c r="G15" s="29" t="e">
        <f>IF(AND('NOITE (N)'!G15&lt;&gt;'NOITE (N)'!G14,'NOITE (N)'!G14='NOITE (N)'!G13),'NOITE (N)'!G15,"")</f>
        <v>#REF!</v>
      </c>
      <c r="H15" s="29"/>
      <c r="I15" s="29" t="e">
        <f>IF(AND('NOITE (N)'!I15&lt;&gt;'NOITE (N)'!I14,'NOITE (N)'!I14='NOITE (N)'!I13),'NOITE (N)'!I15,"")</f>
        <v>#REF!</v>
      </c>
      <c r="J15" s="29"/>
      <c r="K15" s="29" t="e">
        <f>IF(AND('NOITE (N)'!K15&lt;&gt;'NOITE (N)'!K14,'NOITE (N)'!K14='NOITE (N)'!K13),'NOITE (N)'!K15,"")</f>
        <v>#REF!</v>
      </c>
      <c r="L15" s="29" t="e">
        <f>NOITE!#REF!</f>
        <v>#REF!</v>
      </c>
      <c r="M15" s="29" t="e">
        <f>IF(AND('NOITE (N)'!M15&lt;&gt;'NOITE (N)'!M14,'NOITE (N)'!M14='NOITE (N)'!M13),'NOITE (N)'!M15,"")</f>
        <v>#REF!</v>
      </c>
      <c r="N15" s="29"/>
      <c r="O15" s="29"/>
      <c r="P15" s="29"/>
      <c r="Q15" s="29"/>
      <c r="R15" s="29"/>
      <c r="S15" s="29"/>
    </row>
    <row r="16" spans="1:19" x14ac:dyDescent="0.2">
      <c r="A16" s="9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">
      <c r="A17" s="99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2">
      <c r="A18" s="9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A19" s="9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A20" s="9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2">
      <c r="A21" s="9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">
      <c r="A22" s="99"/>
      <c r="B22" s="29"/>
      <c r="C22" s="29" t="e">
        <f>IF(AND('NOITE (N)'!C22&lt;&gt;'NOITE (N)'!C21,'NOITE (N)'!C21='NOITE (N)'!C20),'NOITE (N)'!C22,"")</f>
        <v>#REF!</v>
      </c>
      <c r="D22" s="29"/>
      <c r="E22" s="29" t="e">
        <f>IF(AND('NOITE (N)'!E22&lt;&gt;'NOITE (N)'!E21,'NOITE (N)'!E21='NOITE (N)'!E20),'NOITE (N)'!E22,"")</f>
        <v>#REF!</v>
      </c>
      <c r="F22" s="29"/>
      <c r="G22" s="29" t="e">
        <f>IF(AND('NOITE (N)'!G22&lt;&gt;'NOITE (N)'!G21,'NOITE (N)'!G21='NOITE (N)'!G20),'NOITE (N)'!G22,"")</f>
        <v>#REF!</v>
      </c>
      <c r="H22" s="29"/>
      <c r="I22" s="29" t="e">
        <f>IF(AND('NOITE (N)'!I22&lt;&gt;'NOITE (N)'!I21,'NOITE (N)'!I21='NOITE (N)'!I20),'NOITE (N)'!I22,"")</f>
        <v>#REF!</v>
      </c>
      <c r="J22" s="29"/>
      <c r="K22" s="29" t="e">
        <f>IF(AND('NOITE (N)'!K22&lt;&gt;'NOITE (N)'!K21,'NOITE (N)'!K21='NOITE (N)'!K20),'NOITE (N)'!K22,"")</f>
        <v>#REF!</v>
      </c>
      <c r="L22" s="29" t="e">
        <f>NOITE!#REF!</f>
        <v>#REF!</v>
      </c>
      <c r="M22" s="29" t="e">
        <f>IF(AND('NOITE (N)'!M22&lt;&gt;'NOITE (N)'!M21,'NOITE (N)'!M21='NOITE (N)'!M20),'NOITE (N)'!M22,"")</f>
        <v>#REF!</v>
      </c>
      <c r="N22" s="29"/>
      <c r="O22" s="29"/>
      <c r="P22" s="29"/>
      <c r="Q22" s="29"/>
      <c r="R22" s="29"/>
      <c r="S22" s="29"/>
    </row>
    <row r="23" spans="1:19" x14ac:dyDescent="0.2">
      <c r="A23" s="9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2">
      <c r="A24" s="99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">
      <c r="A25" s="9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A26" s="9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A27" s="9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x14ac:dyDescent="0.2">
      <c r="A28" s="9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x14ac:dyDescent="0.2">
      <c r="A29" s="99"/>
      <c r="B29" s="29"/>
      <c r="C29" s="29" t="e">
        <f>IF(AND('NOITE (N)'!C29&lt;&gt;'NOITE (N)'!C28,'NOITE (N)'!C28='NOITE (N)'!C27),'NOITE (N)'!C29,"")</f>
        <v>#REF!</v>
      </c>
      <c r="D29" s="29"/>
      <c r="E29" s="29" t="e">
        <f>IF(AND('NOITE (N)'!E29&lt;&gt;'NOITE (N)'!E28,'NOITE (N)'!E28='NOITE (N)'!E27),'NOITE (N)'!E29,"")</f>
        <v>#REF!</v>
      </c>
      <c r="F29" s="29"/>
      <c r="G29" s="29" t="e">
        <f>IF(AND('NOITE (N)'!G29&lt;&gt;'NOITE (N)'!G28,'NOITE (N)'!G28='NOITE (N)'!G27),'NOITE (N)'!G29,"")</f>
        <v>#REF!</v>
      </c>
      <c r="H29" s="29"/>
      <c r="I29" s="29" t="e">
        <f>IF(AND('NOITE (N)'!I29&lt;&gt;'NOITE (N)'!I28,'NOITE (N)'!I28='NOITE (N)'!I27),'NOITE (N)'!I29,"")</f>
        <v>#REF!</v>
      </c>
      <c r="J29" s="29"/>
      <c r="K29" s="29" t="e">
        <f>IF(AND('NOITE (N)'!K29&lt;&gt;'NOITE (N)'!K28,'NOITE (N)'!K28='NOITE (N)'!K27),'NOITE (N)'!K29,"")</f>
        <v>#REF!</v>
      </c>
      <c r="L29" s="29" t="e">
        <f>NOITE!#REF!</f>
        <v>#REF!</v>
      </c>
      <c r="M29" s="29" t="e">
        <f>IF(AND('NOITE (N)'!M29&lt;&gt;'NOITE (N)'!M28,'NOITE (N)'!M28='NOITE (N)'!M27),'NOITE (N)'!M29,"")</f>
        <v>#REF!</v>
      </c>
      <c r="N29" s="29"/>
      <c r="O29" s="29"/>
      <c r="P29" s="29"/>
      <c r="Q29" s="29"/>
      <c r="R29" s="29"/>
      <c r="S29" s="29"/>
    </row>
    <row r="30" spans="1:19" x14ac:dyDescent="0.2">
      <c r="A30" s="9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x14ac:dyDescent="0.2">
      <c r="A31" s="99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x14ac:dyDescent="0.2">
      <c r="A32" s="9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A33" s="9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A34" s="9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9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99"/>
      <c r="B36" s="29"/>
      <c r="C36" s="29" t="e">
        <f>IF(AND('NOITE (N)'!C36&lt;&gt;'NOITE (N)'!C35,'NOITE (N)'!C35='NOITE (N)'!C34),'NOITE (N)'!C36,"")</f>
        <v>#REF!</v>
      </c>
      <c r="D36" s="29"/>
      <c r="E36" s="29" t="e">
        <f>IF(AND('NOITE (N)'!E36&lt;&gt;'NOITE (N)'!E35,'NOITE (N)'!E35='NOITE (N)'!E34),'NOITE (N)'!E36,"")</f>
        <v>#REF!</v>
      </c>
      <c r="F36" s="29"/>
      <c r="G36" s="29" t="e">
        <f>IF(AND('NOITE (N)'!G36&lt;&gt;'NOITE (N)'!G35,'NOITE (N)'!G35='NOITE (N)'!G34),'NOITE (N)'!G36,"")</f>
        <v>#REF!</v>
      </c>
      <c r="H36" s="29"/>
      <c r="I36" s="29" t="e">
        <f>IF(AND('NOITE (N)'!I36&lt;&gt;'NOITE (N)'!I35,'NOITE (N)'!I35='NOITE (N)'!I34),'NOITE (N)'!I36,"")</f>
        <v>#REF!</v>
      </c>
      <c r="J36" s="29"/>
      <c r="K36" s="29" t="e">
        <f>IF(AND('NOITE (N)'!K36&lt;&gt;'NOITE (N)'!K35,'NOITE (N)'!K35='NOITE (N)'!K34),'NOITE (N)'!K36,"")</f>
        <v>#REF!</v>
      </c>
      <c r="L36" s="29" t="e">
        <f>NOITE!#REF!</f>
        <v>#REF!</v>
      </c>
      <c r="M36" s="29" t="e">
        <f>IF(AND('NOITE (N)'!M36&lt;&gt;'NOITE (N)'!M35,'NOITE (N)'!M35='NOITE (N)'!M34),'NOITE (N)'!M36,"")</f>
        <v>#REF!</v>
      </c>
      <c r="N36" s="29"/>
      <c r="O36" s="29"/>
      <c r="P36" s="29"/>
      <c r="Q36" s="29"/>
      <c r="R36" s="29"/>
      <c r="S36" s="29"/>
    </row>
    <row r="37" spans="1:19" x14ac:dyDescent="0.2">
      <c r="A37" s="9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99">
        <v>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9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9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9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9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99"/>
      <c r="B43" s="29"/>
      <c r="C43" s="29" t="e">
        <f>IF(AND('NOITE (N)'!C43&lt;&gt;'NOITE (N)'!C42,'NOITE (N)'!C42='NOITE (N)'!C41),'NOITE (N)'!C43,"")</f>
        <v>#REF!</v>
      </c>
      <c r="D43" s="29"/>
      <c r="E43" s="29" t="e">
        <f>IF(AND('NOITE (N)'!E43&lt;&gt;'NOITE (N)'!E42,'NOITE (N)'!E42='NOITE (N)'!E41),'NOITE (N)'!E43,"")</f>
        <v>#REF!</v>
      </c>
      <c r="F43" s="29"/>
      <c r="G43" s="29" t="e">
        <f>IF(AND('NOITE (N)'!G43&lt;&gt;'NOITE (N)'!G42,'NOITE (N)'!G42='NOITE (N)'!G41),'NOITE (N)'!G43,"")</f>
        <v>#REF!</v>
      </c>
      <c r="H43" s="29"/>
      <c r="I43" s="29" t="e">
        <f>IF(AND('NOITE (N)'!I43&lt;&gt;'NOITE (N)'!I42,'NOITE (N)'!I42='NOITE (N)'!I41),'NOITE (N)'!I43,"")</f>
        <v>#REF!</v>
      </c>
      <c r="J43" s="29"/>
      <c r="K43" s="29" t="e">
        <f>IF(AND('NOITE (N)'!K43&lt;&gt;'NOITE (N)'!K42,'NOITE (N)'!K42='NOITE (N)'!K41),'NOITE (N)'!K43,"")</f>
        <v>#REF!</v>
      </c>
      <c r="L43" s="29" t="e">
        <f>NOITE!#REF!</f>
        <v>#REF!</v>
      </c>
      <c r="M43" s="29" t="e">
        <f>IF(AND('NOITE (N)'!M43&lt;&gt;'NOITE (N)'!M42,'NOITE (N)'!M42='NOITE (N)'!M41),'NOITE (N)'!M43,"")</f>
        <v>#REF!</v>
      </c>
      <c r="N43" s="29"/>
      <c r="O43" s="29"/>
      <c r="P43" s="29"/>
      <c r="Q43" s="29"/>
      <c r="R43" s="29"/>
      <c r="S43" s="29"/>
    </row>
    <row r="44" spans="1:19" x14ac:dyDescent="0.2">
      <c r="A44" s="9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99">
        <v>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9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9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9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x14ac:dyDescent="0.2">
      <c r="A49" s="9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x14ac:dyDescent="0.2">
      <c r="A50" s="9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x14ac:dyDescent="0.2">
      <c r="A51" s="99"/>
      <c r="B51" s="29"/>
      <c r="C51" s="29" t="str">
        <f>IF(AND('NOITE (N)'!C51&lt;&gt;'NOITE (N)'!C50,'NOITE (N)'!C50='NOITE (N)'!C49),'NOITE (N)'!C51,"")</f>
        <v/>
      </c>
      <c r="D51" s="29"/>
      <c r="E51" s="29" t="str">
        <f>IF(AND('NOITE (N)'!E51&lt;&gt;'NOITE (N)'!E50,'NOITE (N)'!E50='NOITE (N)'!E49),'NOITE (N)'!E51,"")</f>
        <v/>
      </c>
      <c r="F51" s="29"/>
      <c r="G51" s="29" t="str">
        <f>IF(AND('NOITE (N)'!G51&lt;&gt;'NOITE (N)'!G50,'NOITE (N)'!G50='NOITE (N)'!G49),'NOITE (N)'!G51,"")</f>
        <v/>
      </c>
      <c r="H51" s="29"/>
      <c r="I51" s="29" t="str">
        <f>IF(AND('NOITE (N)'!I51&lt;&gt;'NOITE (N)'!I50,'NOITE (N)'!I50='NOITE (N)'!I49),'NOITE (N)'!I51,"")</f>
        <v/>
      </c>
      <c r="J51" s="29"/>
      <c r="K51" s="29" t="str">
        <f>IF(AND('NOITE (N)'!K51&lt;&gt;'NOITE (N)'!K50,'NOITE (N)'!K50='NOITE (N)'!K49),'NOITE (N)'!K51,"")</f>
        <v/>
      </c>
      <c r="L51" s="29" t="e">
        <f>NOITE!#REF!</f>
        <v>#REF!</v>
      </c>
      <c r="M51" s="29" t="e">
        <f>IF(AND('NOITE (N)'!M51&lt;&gt;'NOITE (N)'!M50,'NOITE (N)'!M50='NOITE (N)'!M49),'NOITE (N)'!M51,"")</f>
        <v>#REF!</v>
      </c>
      <c r="N51" s="29"/>
      <c r="O51" s="29"/>
      <c r="P51" s="29"/>
      <c r="Q51" s="29"/>
      <c r="R51" s="29"/>
      <c r="S51" s="29"/>
    </row>
    <row r="52" spans="1:19" x14ac:dyDescent="0.2">
      <c r="A52" s="99">
        <v>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x14ac:dyDescent="0.2">
      <c r="A53" s="9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x14ac:dyDescent="0.2">
      <c r="A54" s="9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x14ac:dyDescent="0.2">
      <c r="A55" s="9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x14ac:dyDescent="0.2">
      <c r="A56" s="9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x14ac:dyDescent="0.2">
      <c r="A57" s="99"/>
      <c r="B57" s="29"/>
      <c r="C57" s="29" t="e">
        <f>IF(AND('NOITE (N)'!C57&lt;&gt;'NOITE (N)'!C56,'NOITE (N)'!C56='NOITE (N)'!C55),'NOITE (N)'!C57,"")</f>
        <v>#REF!</v>
      </c>
      <c r="D57" s="29"/>
      <c r="E57" s="29" t="e">
        <f>IF(AND('NOITE (N)'!E57&lt;&gt;'NOITE (N)'!E56,'NOITE (N)'!E56='NOITE (N)'!E55),'NOITE (N)'!E57,"")</f>
        <v>#REF!</v>
      </c>
      <c r="F57" s="29"/>
      <c r="G57" s="29" t="e">
        <f>IF(AND('NOITE (N)'!G57&lt;&gt;'NOITE (N)'!G56,'NOITE (N)'!G56='NOITE (N)'!G55),'NOITE (N)'!G57,"")</f>
        <v>#REF!</v>
      </c>
      <c r="H57" s="29"/>
      <c r="I57" s="29" t="e">
        <f>IF(AND('NOITE (N)'!I57&lt;&gt;'NOITE (N)'!I56,'NOITE (N)'!I56='NOITE (N)'!I55),'NOITE (N)'!I57,"")</f>
        <v>#REF!</v>
      </c>
      <c r="J57" s="29"/>
      <c r="K57" s="29" t="e">
        <f>IF(AND('NOITE (N)'!K57&lt;&gt;'NOITE (N)'!K56,'NOITE (N)'!K56='NOITE (N)'!K55),'NOITE (N)'!K57,"")</f>
        <v>#REF!</v>
      </c>
      <c r="L57" s="29" t="e">
        <f>NOITE!#REF!</f>
        <v>#REF!</v>
      </c>
      <c r="M57" s="29" t="e">
        <f>IF(AND('NOITE (N)'!M57&lt;&gt;'NOITE (N)'!M56,'NOITE (N)'!M56='NOITE (N)'!M55),'NOITE (N)'!M57,"")</f>
        <v>#REF!</v>
      </c>
      <c r="N57" s="29"/>
      <c r="O57" s="29"/>
      <c r="P57" s="29"/>
      <c r="Q57" s="29"/>
      <c r="R57" s="29"/>
      <c r="S57" s="29"/>
    </row>
    <row r="58" spans="1:19" x14ac:dyDescent="0.2">
      <c r="A58" s="9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x14ac:dyDescent="0.2">
      <c r="A59" s="99">
        <v>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x14ac:dyDescent="0.2">
      <c r="A60" s="9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x14ac:dyDescent="0.2">
      <c r="A61" s="9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x14ac:dyDescent="0.2">
      <c r="A62" s="9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x14ac:dyDescent="0.2">
      <c r="A63" s="9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x14ac:dyDescent="0.2">
      <c r="A64" s="99"/>
      <c r="B64" s="29"/>
      <c r="C64" s="29" t="e">
        <f>IF(AND('NOITE (N)'!C64&lt;&gt;'NOITE (N)'!C63,'NOITE (N)'!C63='NOITE (N)'!C62),'NOITE (N)'!C64,"")</f>
        <v>#REF!</v>
      </c>
      <c r="D64" s="29"/>
      <c r="E64" s="29" t="e">
        <f>IF(AND('NOITE (N)'!E64&lt;&gt;'NOITE (N)'!E63,'NOITE (N)'!E63='NOITE (N)'!E62),'NOITE (N)'!E64,"")</f>
        <v>#REF!</v>
      </c>
      <c r="F64" s="29"/>
      <c r="G64" s="29" t="e">
        <f>IF(AND('NOITE (N)'!G64&lt;&gt;'NOITE (N)'!G63,'NOITE (N)'!G63='NOITE (N)'!G62),'NOITE (N)'!G64,"")</f>
        <v>#REF!</v>
      </c>
      <c r="H64" s="29"/>
      <c r="I64" s="29" t="e">
        <f>IF(AND('NOITE (N)'!I64&lt;&gt;'NOITE (N)'!I63,'NOITE (N)'!I63='NOITE (N)'!I62),'NOITE (N)'!I64,"")</f>
        <v>#REF!</v>
      </c>
      <c r="J64" s="29"/>
      <c r="K64" s="29" t="e">
        <f>IF(AND('NOITE (N)'!K64&lt;&gt;'NOITE (N)'!K63,'NOITE (N)'!K63='NOITE (N)'!K62),'NOITE (N)'!K64,"")</f>
        <v>#REF!</v>
      </c>
      <c r="L64" s="29" t="e">
        <f>NOITE!#REF!</f>
        <v>#REF!</v>
      </c>
      <c r="M64" s="29" t="e">
        <f>IF(AND('NOITE (N)'!M64&lt;&gt;'NOITE (N)'!M63,'NOITE (N)'!M63='NOITE (N)'!M62),'NOITE (N)'!M64,"")</f>
        <v>#REF!</v>
      </c>
      <c r="N64" s="29"/>
      <c r="O64" s="29"/>
      <c r="P64" s="29"/>
      <c r="Q64" s="29"/>
      <c r="R64" s="29"/>
      <c r="S64" s="29"/>
    </row>
    <row r="65" spans="1:19" x14ac:dyDescent="0.2">
      <c r="A65" s="9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x14ac:dyDescent="0.2">
      <c r="A66" s="99">
        <v>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x14ac:dyDescent="0.2">
      <c r="A67" s="9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x14ac:dyDescent="0.2">
      <c r="A68" s="9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2">
      <c r="A69" s="9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2">
      <c r="A70" s="9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2">
      <c r="A71" s="99"/>
      <c r="B71" s="29"/>
      <c r="C71" s="29" t="e">
        <f>IF(AND('NOITE (N)'!C71&lt;&gt;'NOITE (N)'!C70,'NOITE (N)'!C70='NOITE (N)'!C69),'NOITE (N)'!C71,"")</f>
        <v>#REF!</v>
      </c>
      <c r="D71" s="29"/>
      <c r="E71" s="29" t="e">
        <f>IF(AND('NOITE (N)'!E71&lt;&gt;'NOITE (N)'!E70,'NOITE (N)'!E70='NOITE (N)'!E69),'NOITE (N)'!E71,"")</f>
        <v>#REF!</v>
      </c>
      <c r="F71" s="29"/>
      <c r="G71" s="29" t="e">
        <f>IF(AND('NOITE (N)'!G71&lt;&gt;'NOITE (N)'!G70,'NOITE (N)'!G70='NOITE (N)'!G69),'NOITE (N)'!G71,"")</f>
        <v>#REF!</v>
      </c>
      <c r="H71" s="29"/>
      <c r="I71" s="29" t="e">
        <f>IF(AND('NOITE (N)'!I71&lt;&gt;'NOITE (N)'!I70,'NOITE (N)'!I70='NOITE (N)'!I69),'NOITE (N)'!I71,"")</f>
        <v>#REF!</v>
      </c>
      <c r="J71" s="29"/>
      <c r="K71" s="29" t="e">
        <f>IF(AND('NOITE (N)'!K71&lt;&gt;'NOITE (N)'!K70,'NOITE (N)'!K70='NOITE (N)'!K69),'NOITE (N)'!K71,"")</f>
        <v>#REF!</v>
      </c>
      <c r="L71" s="29" t="e">
        <f>NOITE!#REF!</f>
        <v>#REF!</v>
      </c>
      <c r="M71" s="29" t="e">
        <f>IF(AND('NOITE (N)'!M71&lt;&gt;'NOITE (N)'!M70,'NOITE (N)'!M70='NOITE (N)'!M69),'NOITE (N)'!M71,"")</f>
        <v>#REF!</v>
      </c>
      <c r="N71" s="29"/>
      <c r="O71" s="29"/>
      <c r="P71" s="29"/>
      <c r="Q71" s="29"/>
      <c r="R71" s="29"/>
      <c r="S71" s="29"/>
    </row>
    <row r="72" spans="1:19" x14ac:dyDescent="0.2">
      <c r="A72" s="9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x14ac:dyDescent="0.2">
      <c r="A73" s="99">
        <v>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x14ac:dyDescent="0.2">
      <c r="A74" s="9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x14ac:dyDescent="0.2">
      <c r="A75" s="9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x14ac:dyDescent="0.2">
      <c r="A76" s="9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x14ac:dyDescent="0.2">
      <c r="A77" s="9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x14ac:dyDescent="0.2">
      <c r="A78" s="99"/>
      <c r="B78" s="29"/>
      <c r="C78" s="29" t="e">
        <f>IF(AND('NOITE (N)'!C78&lt;&gt;'NOITE (N)'!C77,'NOITE (N)'!C77='NOITE (N)'!C76),'NOITE (N)'!C78,"")</f>
        <v>#REF!</v>
      </c>
      <c r="D78" s="29"/>
      <c r="E78" s="29" t="e">
        <f>IF(AND('NOITE (N)'!E78&lt;&gt;'NOITE (N)'!E77,'NOITE (N)'!E77='NOITE (N)'!E76),'NOITE (N)'!E78,"")</f>
        <v>#REF!</v>
      </c>
      <c r="F78" s="29"/>
      <c r="G78" s="29" t="e">
        <f>IF(AND('NOITE (N)'!G78&lt;&gt;'NOITE (N)'!G77,'NOITE (N)'!G77='NOITE (N)'!G76),'NOITE (N)'!G78,"")</f>
        <v>#REF!</v>
      </c>
      <c r="H78" s="29"/>
      <c r="I78" s="29" t="e">
        <f>IF(AND('NOITE (N)'!I78&lt;&gt;'NOITE (N)'!I77,'NOITE (N)'!I77='NOITE (N)'!I76),'NOITE (N)'!I78,"")</f>
        <v>#REF!</v>
      </c>
      <c r="J78" s="29"/>
      <c r="K78" s="29" t="e">
        <f>IF(AND('NOITE (N)'!K78&lt;&gt;'NOITE (N)'!K77,'NOITE (N)'!K77='NOITE (N)'!K76),'NOITE (N)'!K78,"")</f>
        <v>#REF!</v>
      </c>
      <c r="L78" s="29" t="e">
        <f>NOITE!#REF!</f>
        <v>#REF!</v>
      </c>
      <c r="M78" s="29" t="e">
        <f>IF(AND('NOITE (N)'!M78&lt;&gt;'NOITE (N)'!M77,'NOITE (N)'!M77='NOITE (N)'!M76),'NOITE (N)'!M78,"")</f>
        <v>#REF!</v>
      </c>
      <c r="N78" s="29"/>
      <c r="O78" s="29"/>
      <c r="P78" s="29"/>
      <c r="Q78" s="29"/>
      <c r="R78" s="29"/>
      <c r="S78" s="29"/>
    </row>
    <row r="79" spans="1:19" x14ac:dyDescent="0.2">
      <c r="A79" s="9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x14ac:dyDescent="0.2">
      <c r="A80" s="99">
        <v>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9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9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9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9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99"/>
      <c r="B85" s="29"/>
      <c r="C85" s="29" t="e">
        <f>IF(AND('NOITE (N)'!C85&lt;&gt;'NOITE (N)'!C84,'NOITE (N)'!C84='NOITE (N)'!C83),'NOITE (N)'!C85,"")</f>
        <v>#REF!</v>
      </c>
      <c r="D85" s="29"/>
      <c r="E85" s="29" t="e">
        <f>IF(AND('NOITE (N)'!E85&lt;&gt;'NOITE (N)'!E84,'NOITE (N)'!E84='NOITE (N)'!E83),'NOITE (N)'!E85,"")</f>
        <v>#REF!</v>
      </c>
      <c r="F85" s="29"/>
      <c r="G85" s="29" t="e">
        <f>IF(AND('NOITE (N)'!G85&lt;&gt;'NOITE (N)'!G84,'NOITE (N)'!G84='NOITE (N)'!G83),'NOITE (N)'!G85,"")</f>
        <v>#REF!</v>
      </c>
      <c r="H85" s="29"/>
      <c r="I85" s="29" t="e">
        <f>IF(AND('NOITE (N)'!I85&lt;&gt;'NOITE (N)'!I84,'NOITE (N)'!I84='NOITE (N)'!I83),'NOITE (N)'!I85,"")</f>
        <v>#REF!</v>
      </c>
      <c r="J85" s="29"/>
      <c r="K85" s="29" t="e">
        <f>IF(AND('NOITE (N)'!K85&lt;&gt;'NOITE (N)'!K84,'NOITE (N)'!K84='NOITE (N)'!K83),'NOITE (N)'!K85,"")</f>
        <v>#REF!</v>
      </c>
      <c r="L85" s="29" t="e">
        <f>NOITE!#REF!</f>
        <v>#REF!</v>
      </c>
      <c r="M85" s="29" t="e">
        <f>IF(AND('NOITE (N)'!M85&lt;&gt;'NOITE (N)'!M84,'NOITE (N)'!M84='NOITE (N)'!M83),'NOITE (N)'!M85,"")</f>
        <v>#REF!</v>
      </c>
      <c r="N85" s="29"/>
      <c r="O85" s="29"/>
      <c r="P85" s="29"/>
      <c r="Q85" s="29"/>
      <c r="R85" s="29"/>
      <c r="S85" s="29"/>
    </row>
    <row r="86" spans="1:19" x14ac:dyDescent="0.2">
      <c r="A86" s="9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99">
        <v>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9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9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9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9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99">
        <v>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9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9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x14ac:dyDescent="0.2">
      <c r="A95" s="9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x14ac:dyDescent="0.2">
      <c r="A96" s="9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x14ac:dyDescent="0.2">
      <c r="A97" s="99">
        <v>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x14ac:dyDescent="0.2">
      <c r="A98" s="9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x14ac:dyDescent="0.2">
      <c r="A99" s="9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x14ac:dyDescent="0.2">
      <c r="A100" s="9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x14ac:dyDescent="0.2">
      <c r="A101" s="9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2">
      <c r="A102" s="99">
        <v>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2">
      <c r="A103" s="9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x14ac:dyDescent="0.2">
      <c r="A104" s="9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x14ac:dyDescent="0.2">
      <c r="A105" s="9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2">
      <c r="A106" s="9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x14ac:dyDescent="0.2">
      <c r="A107" s="99">
        <v>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x14ac:dyDescent="0.2">
      <c r="A108" s="9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">
      <c r="A109" s="9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2">
      <c r="A110" s="9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2">
      <c r="A111" s="9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2">
      <c r="A112" s="99">
        <v>6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2">
      <c r="A113" s="9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2">
      <c r="A114" s="9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2">
      <c r="A115" s="9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x14ac:dyDescent="0.2">
      <c r="A116" s="9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x14ac:dyDescent="0.2">
      <c r="A117" s="99">
        <v>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x14ac:dyDescent="0.2">
      <c r="A118" s="9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2">
      <c r="A119" s="9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2">
      <c r="A120" s="9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x14ac:dyDescent="0.2">
      <c r="A121" s="9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x14ac:dyDescent="0.2">
      <c r="A122" s="99">
        <v>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x14ac:dyDescent="0.2">
      <c r="A123" s="9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2">
      <c r="A124" s="9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x14ac:dyDescent="0.2">
      <c r="A125" s="9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x14ac:dyDescent="0.2">
      <c r="A126" s="9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x14ac:dyDescent="0.2">
      <c r="A127" s="99">
        <v>3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2">
      <c r="A128" s="9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x14ac:dyDescent="0.2">
      <c r="A129" s="9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x14ac:dyDescent="0.2">
      <c r="A130" s="9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x14ac:dyDescent="0.2">
      <c r="A131" s="9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x14ac:dyDescent="0.2">
      <c r="A132" s="99">
        <v>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x14ac:dyDescent="0.2">
      <c r="A133" s="9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x14ac:dyDescent="0.2">
      <c r="A134" s="9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x14ac:dyDescent="0.2">
      <c r="A135" s="9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x14ac:dyDescent="0.2">
      <c r="A136" s="9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x14ac:dyDescent="0.2">
      <c r="A137" s="99">
        <v>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x14ac:dyDescent="0.2">
      <c r="A138" s="9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x14ac:dyDescent="0.2">
      <c r="A139" s="9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x14ac:dyDescent="0.2">
      <c r="A140" s="9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x14ac:dyDescent="0.2">
      <c r="A141" s="9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x14ac:dyDescent="0.2">
      <c r="A142" s="99">
        <v>6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x14ac:dyDescent="0.2">
      <c r="A143" s="9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x14ac:dyDescent="0.2">
      <c r="A144" s="9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x14ac:dyDescent="0.2">
      <c r="A145" s="9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x14ac:dyDescent="0.2">
      <c r="A146" s="9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x14ac:dyDescent="0.2">
      <c r="A147" s="99">
        <v>1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x14ac:dyDescent="0.2">
      <c r="A148" s="9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x14ac:dyDescent="0.2">
      <c r="A149" s="9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x14ac:dyDescent="0.2">
      <c r="A150" s="9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x14ac:dyDescent="0.2">
      <c r="A151" s="9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x14ac:dyDescent="0.2">
      <c r="A152" s="99">
        <v>2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x14ac:dyDescent="0.2">
      <c r="A153" s="9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x14ac:dyDescent="0.2">
      <c r="A154" s="9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x14ac:dyDescent="0.2">
      <c r="A155" s="9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x14ac:dyDescent="0.2">
      <c r="A156" s="9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x14ac:dyDescent="0.2">
      <c r="A157" s="99">
        <v>3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x14ac:dyDescent="0.2">
      <c r="A158" s="9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x14ac:dyDescent="0.2">
      <c r="A159" s="9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x14ac:dyDescent="0.2">
      <c r="A160" s="9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x14ac:dyDescent="0.2">
      <c r="A161" s="9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x14ac:dyDescent="0.2">
      <c r="A162" s="99">
        <v>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x14ac:dyDescent="0.2">
      <c r="A163" s="9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x14ac:dyDescent="0.2">
      <c r="A164" s="9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x14ac:dyDescent="0.2">
      <c r="A165" s="9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x14ac:dyDescent="0.2">
      <c r="A166" s="9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x14ac:dyDescent="0.2">
      <c r="A167" s="99">
        <v>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x14ac:dyDescent="0.2">
      <c r="A168" s="9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x14ac:dyDescent="0.2">
      <c r="A170" s="9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x14ac:dyDescent="0.2">
      <c r="A171" s="9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x14ac:dyDescent="0.2">
      <c r="A172" s="99">
        <v>6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x14ac:dyDescent="0.2">
      <c r="A173" s="9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x14ac:dyDescent="0.2">
      <c r="A174" s="9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x14ac:dyDescent="0.2">
      <c r="A175" s="9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x14ac:dyDescent="0.2">
      <c r="A176" s="9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</sheetData>
  <sheetProtection algorithmName="SHA-512" hashValue="UjfJdAsWNiRozs/ULEQ/AgoVuKEfjsH5MiCiKSFyah3V3gfyYv4tRP7RF2nhHk6s557OXJHF1dcb5om4WN4Z7w==" saltValue="jA5V2xTAIRuPDvv3qLp1hw==" spinCount="100000" sheet="1" objects="1" scenarios="1" selectLockedCells="1" selectUnlockedCells="1"/>
  <mergeCells count="30">
    <mergeCell ref="A38:A44"/>
    <mergeCell ref="A3:A9"/>
    <mergeCell ref="A10:A16"/>
    <mergeCell ref="A17:A23"/>
    <mergeCell ref="A24:A30"/>
    <mergeCell ref="A31:A37"/>
    <mergeCell ref="A112:A116"/>
    <mergeCell ref="A45:A51"/>
    <mergeCell ref="A52:A58"/>
    <mergeCell ref="A59:A65"/>
    <mergeCell ref="A66:A72"/>
    <mergeCell ref="A73:A79"/>
    <mergeCell ref="A80:A86"/>
    <mergeCell ref="A87:A91"/>
    <mergeCell ref="A92:A96"/>
    <mergeCell ref="A97:A101"/>
    <mergeCell ref="A102:A106"/>
    <mergeCell ref="A107:A111"/>
    <mergeCell ref="A172:A17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pane xSplit="1" ySplit="2" topLeftCell="B3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"/>
  <cols>
    <col min="1" max="1" width="2" style="30" bestFit="1" customWidth="1"/>
    <col min="2" max="2" width="7.5703125" style="30" bestFit="1" customWidth="1"/>
    <col min="3" max="3" width="7.85546875" style="30" bestFit="1" customWidth="1"/>
    <col min="4" max="4" width="5.85546875" style="30" bestFit="1" customWidth="1"/>
    <col min="5" max="5" width="7.85546875" style="30" bestFit="1" customWidth="1"/>
    <col min="6" max="6" width="6.5703125" style="30" bestFit="1" customWidth="1"/>
    <col min="7" max="7" width="7.85546875" style="30" bestFit="1" customWidth="1"/>
    <col min="8" max="8" width="6.42578125" style="30" bestFit="1" customWidth="1"/>
    <col min="9" max="9" width="7.85546875" style="30" bestFit="1" customWidth="1"/>
    <col min="10" max="10" width="5.85546875" style="30" bestFit="1" customWidth="1"/>
    <col min="11" max="11" width="7.85546875" style="30" bestFit="1" customWidth="1"/>
    <col min="12" max="12" width="30" style="30" bestFit="1" customWidth="1"/>
    <col min="13" max="13" width="53.7109375" style="30" bestFit="1" customWidth="1"/>
    <col min="14" max="16384" width="9.140625" style="30"/>
  </cols>
  <sheetData>
    <row r="1" spans="1:19" x14ac:dyDescent="0.2">
      <c r="A1" s="29"/>
      <c r="B1" s="29" t="s">
        <v>382</v>
      </c>
      <c r="C1" s="29" t="s">
        <v>493</v>
      </c>
      <c r="D1" s="29" t="s">
        <v>382</v>
      </c>
      <c r="E1" s="29" t="s">
        <v>493</v>
      </c>
      <c r="F1" s="29" t="s">
        <v>382</v>
      </c>
      <c r="G1" s="29" t="s">
        <v>493</v>
      </c>
      <c r="H1" s="29" t="s">
        <v>382</v>
      </c>
      <c r="I1" s="29" t="s">
        <v>493</v>
      </c>
      <c r="J1" s="29" t="s">
        <v>382</v>
      </c>
      <c r="K1" s="29" t="s">
        <v>493</v>
      </c>
      <c r="L1" s="29" t="s">
        <v>382</v>
      </c>
      <c r="M1" s="29" t="s">
        <v>493</v>
      </c>
      <c r="N1" s="29"/>
      <c r="O1" s="29"/>
      <c r="P1" s="29"/>
      <c r="Q1" s="29"/>
      <c r="R1" s="29"/>
      <c r="S1" s="29"/>
    </row>
    <row r="2" spans="1:19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2">
      <c r="A3" s="9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">
      <c r="A4" s="9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">
      <c r="A5" s="9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">
      <c r="A6" s="9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">
      <c r="A7" s="99"/>
      <c r="B7" s="29"/>
      <c r="C7" s="29" t="e">
        <f>IF(AND('NOITE (N)'!C7&lt;&gt;'NOITE (N)'!C6,'NOITE (N)'!C6='NOITE (N)'!C5),'NOITE (N)'!C7,"")</f>
        <v>#REF!</v>
      </c>
      <c r="D7" s="29"/>
      <c r="E7" s="29" t="e">
        <f>IF(AND('NOITE (N)'!E7&lt;&gt;'NOITE (N)'!E6,'NOITE (N)'!E6='NOITE (N)'!E5),'NOITE (N)'!E7,"")</f>
        <v>#REF!</v>
      </c>
      <c r="F7" s="29"/>
      <c r="G7" s="29" t="e">
        <f>IF(AND('NOITE (N)'!G7&lt;&gt;'NOITE (N)'!G6,'NOITE (N)'!G6='NOITE (N)'!G5),'NOITE (N)'!G7,"")</f>
        <v>#REF!</v>
      </c>
      <c r="H7" s="29"/>
      <c r="I7" s="29" t="e">
        <f>IF(AND('NOITE (N)'!I7&lt;&gt;'NOITE (N)'!I6,'NOITE (N)'!I6='NOITE (N)'!I5),'NOITE (N)'!I7,"")</f>
        <v>#REF!</v>
      </c>
      <c r="J7" s="29"/>
      <c r="K7" s="29" t="e">
        <f>IF(AND('NOITE (N)'!K7&lt;&gt;'NOITE (N)'!K6,'NOITE (N)'!K6='NOITE (N)'!K5),'NOITE (N)'!K7,"")</f>
        <v>#REF!</v>
      </c>
      <c r="L7" s="29" t="e">
        <f>NOITE!#REF!</f>
        <v>#REF!</v>
      </c>
      <c r="M7" s="29" t="e">
        <f>IF(AND('NOITE (N)'!M7&lt;&gt;'NOITE (N)'!M6,'NOITE (N)'!M6='NOITE (N)'!M5),'NOITE (N)'!M7,"")</f>
        <v>#REF!</v>
      </c>
      <c r="N7" s="29"/>
      <c r="O7" s="29"/>
      <c r="P7" s="29"/>
      <c r="Q7" s="29"/>
      <c r="R7" s="29"/>
      <c r="S7" s="29"/>
    </row>
    <row r="8" spans="1:19" x14ac:dyDescent="0.2">
      <c r="A8" s="9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x14ac:dyDescent="0.2">
      <c r="A9" s="9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2">
      <c r="A10" s="99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">
      <c r="A11" s="9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">
      <c r="A12" s="9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x14ac:dyDescent="0.2">
      <c r="A13" s="9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2">
      <c r="A14" s="99"/>
      <c r="B14" s="29"/>
      <c r="C14" s="29" t="e">
        <f>IF(AND('NOITE (N)'!C14&lt;&gt;'NOITE (N)'!C13,'NOITE (N)'!C13='NOITE (N)'!C12),'NOITE (N)'!C14,"")</f>
        <v>#REF!</v>
      </c>
      <c r="D14" s="29"/>
      <c r="E14" s="29" t="e">
        <f>IF(AND('NOITE (N)'!E14&lt;&gt;'NOITE (N)'!E13,'NOITE (N)'!E13='NOITE (N)'!E12),'NOITE (N)'!E14,"")</f>
        <v>#REF!</v>
      </c>
      <c r="F14" s="29"/>
      <c r="G14" s="29" t="e">
        <f>IF(AND('NOITE (N)'!G14&lt;&gt;'NOITE (N)'!G13,'NOITE (N)'!G13='NOITE (N)'!G12),'NOITE (N)'!G14,"")</f>
        <v>#REF!</v>
      </c>
      <c r="H14" s="29"/>
      <c r="I14" s="29" t="e">
        <f>IF(AND('NOITE (N)'!I14&lt;&gt;'NOITE (N)'!I13,'NOITE (N)'!I13='NOITE (N)'!I12),'NOITE (N)'!I14,"")</f>
        <v>#REF!</v>
      </c>
      <c r="J14" s="29"/>
      <c r="K14" s="29" t="e">
        <f>IF(AND('NOITE (N)'!K14&lt;&gt;'NOITE (N)'!K13,'NOITE (N)'!K13='NOITE (N)'!K12),'NOITE (N)'!K14,"")</f>
        <v>#REF!</v>
      </c>
      <c r="L14" s="29" t="e">
        <f>NOITE!#REF!</f>
        <v>#REF!</v>
      </c>
      <c r="M14" s="29" t="e">
        <f>IF(AND('NOITE (N)'!M14&lt;&gt;'NOITE (N)'!M13,'NOITE (N)'!M13='NOITE (N)'!M12),'NOITE (N)'!M14,"")</f>
        <v>#REF!</v>
      </c>
      <c r="N14" s="29"/>
      <c r="O14" s="29"/>
      <c r="P14" s="29"/>
      <c r="Q14" s="29"/>
      <c r="R14" s="29"/>
      <c r="S14" s="29"/>
    </row>
    <row r="15" spans="1:19" x14ac:dyDescent="0.2">
      <c r="A15" s="9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x14ac:dyDescent="0.2">
      <c r="A16" s="9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">
      <c r="A17" s="99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2">
      <c r="A18" s="9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A19" s="9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A20" s="9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2">
      <c r="A21" s="99"/>
      <c r="B21" s="29"/>
      <c r="C21" s="29" t="e">
        <f>IF(AND('NOITE (N)'!C21&lt;&gt;'NOITE (N)'!C20,'NOITE (N)'!C20='NOITE (N)'!C19),'NOITE (N)'!C21,"")</f>
        <v>#REF!</v>
      </c>
      <c r="D21" s="29"/>
      <c r="E21" s="29" t="e">
        <f>IF(AND('NOITE (N)'!E21&lt;&gt;'NOITE (N)'!E20,'NOITE (N)'!E20='NOITE (N)'!E19),'NOITE (N)'!E21,"")</f>
        <v>#REF!</v>
      </c>
      <c r="F21" s="29"/>
      <c r="G21" s="29" t="e">
        <f>IF(AND('NOITE (N)'!G21&lt;&gt;'NOITE (N)'!G20,'NOITE (N)'!G20='NOITE (N)'!G19),'NOITE (N)'!G21,"")</f>
        <v>#REF!</v>
      </c>
      <c r="H21" s="29"/>
      <c r="I21" s="29" t="e">
        <f>IF(AND('NOITE (N)'!I21&lt;&gt;'NOITE (N)'!I20,'NOITE (N)'!I20='NOITE (N)'!I19),'NOITE (N)'!I21,"")</f>
        <v>#REF!</v>
      </c>
      <c r="J21" s="29"/>
      <c r="K21" s="29" t="e">
        <f>IF(AND('NOITE (N)'!K21&lt;&gt;'NOITE (N)'!K20,'NOITE (N)'!K20='NOITE (N)'!K19),'NOITE (N)'!K21,"")</f>
        <v>#REF!</v>
      </c>
      <c r="L21" s="29" t="e">
        <f>NOITE!#REF!</f>
        <v>#REF!</v>
      </c>
      <c r="M21" s="29" t="e">
        <f>IF(AND('NOITE (N)'!M21&lt;&gt;'NOITE (N)'!M20,'NOITE (N)'!M20='NOITE (N)'!M19),'NOITE (N)'!M21,"")</f>
        <v>#REF!</v>
      </c>
      <c r="N21" s="29"/>
      <c r="O21" s="29"/>
      <c r="P21" s="29"/>
      <c r="Q21" s="29"/>
      <c r="R21" s="29"/>
      <c r="S21" s="29"/>
    </row>
    <row r="22" spans="1:19" x14ac:dyDescent="0.2">
      <c r="A22" s="9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2">
      <c r="A23" s="9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2">
      <c r="A24" s="99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">
      <c r="A25" s="9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A26" s="9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A27" s="9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x14ac:dyDescent="0.2">
      <c r="A28" s="99"/>
      <c r="B28" s="29"/>
      <c r="C28" s="29" t="e">
        <f>IF(AND('NOITE (N)'!C28&lt;&gt;'NOITE (N)'!C27,'NOITE (N)'!C27='NOITE (N)'!C26),'NOITE (N)'!C28,"")</f>
        <v>#REF!</v>
      </c>
      <c r="D28" s="29"/>
      <c r="E28" s="29" t="e">
        <f>IF(AND('NOITE (N)'!E28&lt;&gt;'NOITE (N)'!E27,'NOITE (N)'!E27='NOITE (N)'!E26),'NOITE (N)'!E28,"")</f>
        <v>#REF!</v>
      </c>
      <c r="F28" s="29"/>
      <c r="G28" s="29" t="e">
        <f>IF(AND('NOITE (N)'!G28&lt;&gt;'NOITE (N)'!G27,'NOITE (N)'!G27='NOITE (N)'!G26),'NOITE (N)'!G28,"")</f>
        <v>#REF!</v>
      </c>
      <c r="H28" s="29"/>
      <c r="I28" s="29" t="e">
        <f>IF(AND('NOITE (N)'!I28&lt;&gt;'NOITE (N)'!I27,'NOITE (N)'!I27='NOITE (N)'!I26),'NOITE (N)'!I28,"")</f>
        <v>#REF!</v>
      </c>
      <c r="J28" s="29"/>
      <c r="K28" s="29" t="e">
        <f>IF(AND('NOITE (N)'!K28&lt;&gt;'NOITE (N)'!K27,'NOITE (N)'!K27='NOITE (N)'!K26),'NOITE (N)'!K28,"")</f>
        <v>#REF!</v>
      </c>
      <c r="L28" s="29" t="e">
        <f>NOITE!#REF!</f>
        <v>#REF!</v>
      </c>
      <c r="M28" s="29" t="e">
        <f>IF(AND('NOITE (N)'!M28&lt;&gt;'NOITE (N)'!M27,'NOITE (N)'!M27='NOITE (N)'!M26),'NOITE (N)'!M28,"")</f>
        <v>#REF!</v>
      </c>
      <c r="N28" s="29"/>
      <c r="O28" s="29"/>
      <c r="P28" s="29"/>
      <c r="Q28" s="29"/>
      <c r="R28" s="29"/>
      <c r="S28" s="29"/>
    </row>
    <row r="29" spans="1:19" x14ac:dyDescent="0.2">
      <c r="A29" s="9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x14ac:dyDescent="0.2">
      <c r="A30" s="9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x14ac:dyDescent="0.2">
      <c r="A31" s="99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x14ac:dyDescent="0.2">
      <c r="A32" s="9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A33" s="9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A34" s="9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99"/>
      <c r="B35" s="29"/>
      <c r="C35" s="29" t="e">
        <f>IF(AND('NOITE (N)'!C35&lt;&gt;'NOITE (N)'!C34,'NOITE (N)'!C34='NOITE (N)'!C33),'NOITE (N)'!C35,"")</f>
        <v>#REF!</v>
      </c>
      <c r="D35" s="29"/>
      <c r="E35" s="29" t="e">
        <f>IF(AND('NOITE (N)'!E35&lt;&gt;'NOITE (N)'!E34,'NOITE (N)'!E34='NOITE (N)'!E33),'NOITE (N)'!E35,"")</f>
        <v>#REF!</v>
      </c>
      <c r="F35" s="29"/>
      <c r="G35" s="29" t="e">
        <f>IF(AND('NOITE (N)'!G35&lt;&gt;'NOITE (N)'!G34,'NOITE (N)'!G34='NOITE (N)'!G33),'NOITE (N)'!G35,"")</f>
        <v>#REF!</v>
      </c>
      <c r="H35" s="29"/>
      <c r="I35" s="29" t="e">
        <f>IF(AND('NOITE (N)'!I35&lt;&gt;'NOITE (N)'!I34,'NOITE (N)'!I34='NOITE (N)'!I33),'NOITE (N)'!I35,"")</f>
        <v>#REF!</v>
      </c>
      <c r="J35" s="29"/>
      <c r="K35" s="29" t="e">
        <f>IF(AND('NOITE (N)'!K35&lt;&gt;'NOITE (N)'!K34,'NOITE (N)'!K34='NOITE (N)'!K33),'NOITE (N)'!K35,"")</f>
        <v>#REF!</v>
      </c>
      <c r="L35" s="29"/>
      <c r="M35" s="29" t="e">
        <f>IF(AND('NOITE (N)'!M35&lt;&gt;'NOITE (N)'!M34,'NOITE (N)'!M34='NOITE (N)'!M33),'NOITE (N)'!M35,"")</f>
        <v>#REF!</v>
      </c>
      <c r="N35" s="29"/>
      <c r="O35" s="29"/>
      <c r="P35" s="29"/>
      <c r="Q35" s="29"/>
      <c r="R35" s="29"/>
      <c r="S35" s="29"/>
    </row>
    <row r="36" spans="1:19" x14ac:dyDescent="0.2">
      <c r="A36" s="9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9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99">
        <v>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9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9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9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99"/>
      <c r="B42" s="29"/>
      <c r="C42" s="29" t="e">
        <f>IF(AND('NOITE (N)'!C42&lt;&gt;'NOITE (N)'!C41,'NOITE (N)'!C41='NOITE (N)'!C40),'NOITE (N)'!C42,"")</f>
        <v>#REF!</v>
      </c>
      <c r="D42" s="29"/>
      <c r="E42" s="29" t="e">
        <f>IF(AND('NOITE (N)'!E42&lt;&gt;'NOITE (N)'!E41,'NOITE (N)'!E41='NOITE (N)'!E40),'NOITE (N)'!E42,"")</f>
        <v>#REF!</v>
      </c>
      <c r="F42" s="29"/>
      <c r="G42" s="29" t="e">
        <f>IF(AND('NOITE (N)'!G42&lt;&gt;'NOITE (N)'!G41,'NOITE (N)'!G41='NOITE (N)'!G40),'NOITE (N)'!G42,"")</f>
        <v>#REF!</v>
      </c>
      <c r="H42" s="29"/>
      <c r="I42" s="29" t="e">
        <f>IF(AND('NOITE (N)'!I42&lt;&gt;'NOITE (N)'!I41,'NOITE (N)'!I41='NOITE (N)'!I40),'NOITE (N)'!I42,"")</f>
        <v>#REF!</v>
      </c>
      <c r="J42" s="29"/>
      <c r="K42" s="29" t="e">
        <f>IF(AND('NOITE (N)'!K42&lt;&gt;'NOITE (N)'!K41,'NOITE (N)'!K41='NOITE (N)'!K40),'NOITE (N)'!K42,"")</f>
        <v>#REF!</v>
      </c>
      <c r="L42" s="29" t="e">
        <f>NOITE!#REF!</f>
        <v>#REF!</v>
      </c>
      <c r="M42" s="29" t="e">
        <f>IF(AND('NOITE (N)'!M42&lt;&gt;'NOITE (N)'!M41,'NOITE (N)'!M41='NOITE (N)'!M40),'NOITE (N)'!M42,"")</f>
        <v>#REF!</v>
      </c>
      <c r="N42" s="29"/>
      <c r="O42" s="29"/>
      <c r="P42" s="29"/>
      <c r="Q42" s="29"/>
      <c r="R42" s="29"/>
      <c r="S42" s="29"/>
    </row>
    <row r="43" spans="1:19" x14ac:dyDescent="0.2">
      <c r="A43" s="9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9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99">
        <v>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9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9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9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x14ac:dyDescent="0.2">
      <c r="A49" s="99"/>
      <c r="B49" s="29"/>
      <c r="C49" s="29" t="e">
        <f>IF(AND('NOITE (N)'!C49&lt;&gt;'NOITE (N)'!C48,'NOITE (N)'!C48='NOITE (N)'!C47),'NOITE (N)'!C49,"")</f>
        <v>#REF!</v>
      </c>
      <c r="D49" s="29"/>
      <c r="E49" s="29" t="e">
        <f>IF(AND('NOITE (N)'!E49&lt;&gt;'NOITE (N)'!E48,'NOITE (N)'!E48='NOITE (N)'!E47),'NOITE (N)'!E49,"")</f>
        <v>#REF!</v>
      </c>
      <c r="F49" s="29"/>
      <c r="G49" s="29" t="e">
        <f>IF(AND('NOITE (N)'!G49&lt;&gt;'NOITE (N)'!G48,'NOITE (N)'!G48='NOITE (N)'!G47),'NOITE (N)'!G49,"")</f>
        <v>#REF!</v>
      </c>
      <c r="H49" s="29"/>
      <c r="I49" s="29" t="e">
        <f>IF(AND('NOITE (N)'!I49&lt;&gt;'NOITE (N)'!I48,'NOITE (N)'!I48='NOITE (N)'!I47),'NOITE (N)'!I49,"")</f>
        <v>#REF!</v>
      </c>
      <c r="J49" s="29"/>
      <c r="K49" s="29" t="e">
        <f>IF(AND('NOITE (N)'!K49&lt;&gt;'NOITE (N)'!K48,'NOITE (N)'!K48='NOITE (N)'!K47),'NOITE (N)'!K49,"")</f>
        <v>#REF!</v>
      </c>
      <c r="L49" s="29" t="e">
        <f>NOITE!#REF!</f>
        <v>#REF!</v>
      </c>
      <c r="M49" s="29" t="e">
        <f>IF(AND('NOITE (N)'!M49&lt;&gt;'NOITE (N)'!M48,'NOITE (N)'!M48='NOITE (N)'!M47),'NOITE (N)'!M49,"")</f>
        <v>#REF!</v>
      </c>
      <c r="N49" s="29"/>
      <c r="O49" s="29"/>
      <c r="P49" s="29"/>
      <c r="Q49" s="29"/>
      <c r="R49" s="29"/>
      <c r="S49" s="29"/>
    </row>
    <row r="50" spans="1:19" x14ac:dyDescent="0.2">
      <c r="A50" s="9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x14ac:dyDescent="0.2">
      <c r="A51" s="9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x14ac:dyDescent="0.2">
      <c r="A52" s="99">
        <v>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x14ac:dyDescent="0.2">
      <c r="A53" s="9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x14ac:dyDescent="0.2">
      <c r="A54" s="9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x14ac:dyDescent="0.2">
      <c r="A55" s="9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x14ac:dyDescent="0.2">
      <c r="A56" s="99"/>
      <c r="B56" s="29"/>
      <c r="C56" s="29" t="e">
        <f>IF(AND('NOITE (N)'!C56&lt;&gt;'NOITE (N)'!C55,'NOITE (N)'!C55='NOITE (N)'!C54),'NOITE (N)'!C56,"")</f>
        <v>#REF!</v>
      </c>
      <c r="D56" s="29"/>
      <c r="E56" s="29" t="e">
        <f>IF(AND('NOITE (N)'!E56&lt;&gt;'NOITE (N)'!E55,'NOITE (N)'!E55='NOITE (N)'!E54),'NOITE (N)'!E56,"")</f>
        <v>#REF!</v>
      </c>
      <c r="F56" s="29"/>
      <c r="G56" s="29" t="e">
        <f>IF(AND('NOITE (N)'!G56&lt;&gt;'NOITE (N)'!G55,'NOITE (N)'!G55='NOITE (N)'!G54),'NOITE (N)'!G56,"")</f>
        <v>#REF!</v>
      </c>
      <c r="H56" s="29"/>
      <c r="I56" s="29" t="e">
        <f>IF(AND('NOITE (N)'!I56&lt;&gt;'NOITE (N)'!I55,'NOITE (N)'!I55='NOITE (N)'!I54),'NOITE (N)'!I56,"")</f>
        <v>#REF!</v>
      </c>
      <c r="J56" s="29"/>
      <c r="K56" s="29" t="e">
        <f>IF(AND('NOITE (N)'!K56&lt;&gt;'NOITE (N)'!K55,'NOITE (N)'!K55='NOITE (N)'!K54),'NOITE (N)'!K56,"")</f>
        <v>#REF!</v>
      </c>
      <c r="L56" s="29" t="e">
        <f>NOITE!#REF!</f>
        <v>#REF!</v>
      </c>
      <c r="M56" s="29" t="e">
        <f>IF(AND('NOITE (N)'!M56&lt;&gt;'NOITE (N)'!M55,'NOITE (N)'!M55='NOITE (N)'!M54),'NOITE (N)'!M56,"")</f>
        <v>#REF!</v>
      </c>
      <c r="N56" s="29"/>
      <c r="O56" s="29"/>
      <c r="P56" s="29"/>
      <c r="Q56" s="29"/>
      <c r="R56" s="29"/>
      <c r="S56" s="29"/>
    </row>
    <row r="57" spans="1:19" x14ac:dyDescent="0.2">
      <c r="A57" s="9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x14ac:dyDescent="0.2">
      <c r="A58" s="9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x14ac:dyDescent="0.2">
      <c r="A59" s="99">
        <v>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x14ac:dyDescent="0.2">
      <c r="A60" s="9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x14ac:dyDescent="0.2">
      <c r="A61" s="9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x14ac:dyDescent="0.2">
      <c r="A62" s="9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x14ac:dyDescent="0.2">
      <c r="A63" s="99"/>
      <c r="B63" s="29"/>
      <c r="C63" s="29" t="e">
        <f>IF(AND('NOITE (N)'!C63&lt;&gt;'NOITE (N)'!C62,'NOITE (N)'!C62='NOITE (N)'!C61),'NOITE (N)'!C63,"")</f>
        <v>#REF!</v>
      </c>
      <c r="D63" s="29"/>
      <c r="E63" s="29" t="e">
        <f>IF(AND('NOITE (N)'!E63&lt;&gt;'NOITE (N)'!E62,'NOITE (N)'!E62='NOITE (N)'!E61),'NOITE (N)'!E63,"")</f>
        <v>#REF!</v>
      </c>
      <c r="F63" s="29"/>
      <c r="G63" s="29" t="e">
        <f>IF(AND('NOITE (N)'!G63&lt;&gt;'NOITE (N)'!G62,'NOITE (N)'!G62='NOITE (N)'!G61),'NOITE (N)'!G63,"")</f>
        <v>#REF!</v>
      </c>
      <c r="H63" s="29"/>
      <c r="I63" s="29" t="e">
        <f>IF(AND('NOITE (N)'!I63&lt;&gt;'NOITE (N)'!I62,'NOITE (N)'!I62='NOITE (N)'!I61),'NOITE (N)'!I63,"")</f>
        <v>#REF!</v>
      </c>
      <c r="J63" s="29"/>
      <c r="K63" s="29" t="e">
        <f>IF(AND('NOITE (N)'!K63&lt;&gt;'NOITE (N)'!K62,'NOITE (N)'!K62='NOITE (N)'!K61),'NOITE (N)'!K63,"")</f>
        <v>#REF!</v>
      </c>
      <c r="L63" s="29" t="e">
        <f>NOITE!#REF!</f>
        <v>#REF!</v>
      </c>
      <c r="M63" s="29" t="e">
        <f>IF(AND('NOITE (N)'!M63&lt;&gt;'NOITE (N)'!M62,'NOITE (N)'!M62='NOITE (N)'!M61),'NOITE (N)'!M63,"")</f>
        <v>#REF!</v>
      </c>
      <c r="N63" s="29"/>
      <c r="O63" s="29"/>
      <c r="P63" s="29"/>
      <c r="Q63" s="29"/>
      <c r="R63" s="29"/>
      <c r="S63" s="29"/>
    </row>
    <row r="64" spans="1:19" x14ac:dyDescent="0.2">
      <c r="A64" s="9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x14ac:dyDescent="0.2">
      <c r="A65" s="9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x14ac:dyDescent="0.2">
      <c r="A66" s="99">
        <v>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x14ac:dyDescent="0.2">
      <c r="A67" s="9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x14ac:dyDescent="0.2">
      <c r="A68" s="9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2">
      <c r="A69" s="9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2">
      <c r="A70" s="99"/>
      <c r="B70" s="29"/>
      <c r="C70" s="29" t="e">
        <f>IF(AND('NOITE (N)'!C70&lt;&gt;'NOITE (N)'!C69,'NOITE (N)'!C69='NOITE (N)'!C68),'NOITE (N)'!C70,"")</f>
        <v>#REF!</v>
      </c>
      <c r="D70" s="29"/>
      <c r="E70" s="29" t="e">
        <f>IF(AND('NOITE (N)'!E70&lt;&gt;'NOITE (N)'!E69,'NOITE (N)'!E69='NOITE (N)'!E68),'NOITE (N)'!E70,"")</f>
        <v>#REF!</v>
      </c>
      <c r="F70" s="29"/>
      <c r="G70" s="29" t="e">
        <f>IF(AND('NOITE (N)'!G70&lt;&gt;'NOITE (N)'!G69,'NOITE (N)'!G69='NOITE (N)'!G68),'NOITE (N)'!G70,"")</f>
        <v>#REF!</v>
      </c>
      <c r="H70" s="29"/>
      <c r="I70" s="29" t="e">
        <f>IF(AND('NOITE (N)'!I70&lt;&gt;'NOITE (N)'!I69,'NOITE (N)'!I69='NOITE (N)'!I68),'NOITE (N)'!I70,"")</f>
        <v>#REF!</v>
      </c>
      <c r="J70" s="29"/>
      <c r="K70" s="29" t="e">
        <f>IF(AND('NOITE (N)'!K70&lt;&gt;'NOITE (N)'!K69,'NOITE (N)'!K69='NOITE (N)'!K68),'NOITE (N)'!K70,"")</f>
        <v>#REF!</v>
      </c>
      <c r="L70" s="29" t="e">
        <f>NOITE!#REF!</f>
        <v>#REF!</v>
      </c>
      <c r="M70" s="29" t="e">
        <f>IF(AND('NOITE (N)'!M70&lt;&gt;'NOITE (N)'!M69,'NOITE (N)'!M69='NOITE (N)'!M68),'NOITE (N)'!M70,"")</f>
        <v>#REF!</v>
      </c>
      <c r="N70" s="29"/>
      <c r="O70" s="29"/>
      <c r="P70" s="29"/>
      <c r="Q70" s="29"/>
      <c r="R70" s="29"/>
      <c r="S70" s="29"/>
    </row>
    <row r="71" spans="1:19" x14ac:dyDescent="0.2">
      <c r="A71" s="9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x14ac:dyDescent="0.2">
      <c r="A72" s="9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x14ac:dyDescent="0.2">
      <c r="A73" s="99">
        <v>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x14ac:dyDescent="0.2">
      <c r="A74" s="9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x14ac:dyDescent="0.2">
      <c r="A75" s="9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x14ac:dyDescent="0.2">
      <c r="A76" s="9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x14ac:dyDescent="0.2">
      <c r="A77" s="99"/>
      <c r="B77" s="29"/>
      <c r="C77" s="29" t="e">
        <f>IF(AND('NOITE (N)'!C77&lt;&gt;'NOITE (N)'!C76,'NOITE (N)'!C76='NOITE (N)'!C75),'NOITE (N)'!C77,"")</f>
        <v>#REF!</v>
      </c>
      <c r="D77" s="29"/>
      <c r="E77" s="29" t="e">
        <f>IF(AND('NOITE (N)'!E77&lt;&gt;'NOITE (N)'!E76,'NOITE (N)'!E76='NOITE (N)'!E75),'NOITE (N)'!E77,"")</f>
        <v>#REF!</v>
      </c>
      <c r="F77" s="29"/>
      <c r="G77" s="29" t="e">
        <f>IF(AND('NOITE (N)'!G77&lt;&gt;'NOITE (N)'!G76,'NOITE (N)'!G76='NOITE (N)'!G75),'NOITE (N)'!G77,"")</f>
        <v>#REF!</v>
      </c>
      <c r="H77" s="29"/>
      <c r="I77" s="29" t="e">
        <f>IF(AND('NOITE (N)'!I77&lt;&gt;'NOITE (N)'!I76,'NOITE (N)'!I76='NOITE (N)'!I75),'NOITE (N)'!I77,"")</f>
        <v>#REF!</v>
      </c>
      <c r="J77" s="29"/>
      <c r="K77" s="29" t="e">
        <f>IF(AND('NOITE (N)'!K77&lt;&gt;'NOITE (N)'!K76,'NOITE (N)'!K76='NOITE (N)'!K75),'NOITE (N)'!K77,"")</f>
        <v>#REF!</v>
      </c>
      <c r="L77" s="29" t="e">
        <f>NOITE!#REF!</f>
        <v>#REF!</v>
      </c>
      <c r="M77" s="29" t="e">
        <f>IF(AND('NOITE (N)'!M77&lt;&gt;'NOITE (N)'!M76,'NOITE (N)'!M76='NOITE (N)'!M75),'NOITE (N)'!M77,"")</f>
        <v>#REF!</v>
      </c>
      <c r="N77" s="29"/>
      <c r="O77" s="29"/>
      <c r="P77" s="29"/>
      <c r="Q77" s="29"/>
      <c r="R77" s="29"/>
      <c r="S77" s="29"/>
    </row>
    <row r="78" spans="1:19" x14ac:dyDescent="0.2">
      <c r="A78" s="9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x14ac:dyDescent="0.2">
      <c r="A79" s="9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x14ac:dyDescent="0.2">
      <c r="A80" s="99">
        <v>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9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9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9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99"/>
      <c r="B84" s="29"/>
      <c r="C84" s="29" t="e">
        <f>IF(AND('NOITE (N)'!C84&lt;&gt;'NOITE (N)'!C83,'NOITE (N)'!C83='NOITE (N)'!C82),'NOITE (N)'!C84,"")</f>
        <v>#REF!</v>
      </c>
      <c r="D84" s="29"/>
      <c r="E84" s="29" t="e">
        <f>IF(AND('NOITE (N)'!E84&lt;&gt;'NOITE (N)'!E83,'NOITE (N)'!E83='NOITE (N)'!E82),'NOITE (N)'!E84,"")</f>
        <v>#REF!</v>
      </c>
      <c r="F84" s="29"/>
      <c r="G84" s="29" t="e">
        <f>IF(AND('NOITE (N)'!G84&lt;&gt;'NOITE (N)'!G83,'NOITE (N)'!G83='NOITE (N)'!G82),'NOITE (N)'!G84,"")</f>
        <v>#REF!</v>
      </c>
      <c r="H84" s="29"/>
      <c r="I84" s="29" t="e">
        <f>IF(AND('NOITE (N)'!I84&lt;&gt;'NOITE (N)'!I83,'NOITE (N)'!I83='NOITE (N)'!I82),'NOITE (N)'!I84,"")</f>
        <v>#REF!</v>
      </c>
      <c r="J84" s="29"/>
      <c r="K84" s="29" t="e">
        <f>IF(AND('NOITE (N)'!K84&lt;&gt;'NOITE (N)'!K83,'NOITE (N)'!K83='NOITE (N)'!K82),'NOITE (N)'!K84,"")</f>
        <v>#REF!</v>
      </c>
      <c r="L84" s="29" t="e">
        <f>NOITE!#REF!</f>
        <v>#REF!</v>
      </c>
      <c r="M84" s="29" t="e">
        <f>IF(AND('NOITE (N)'!M84&lt;&gt;'NOITE (N)'!M83,'NOITE (N)'!M83='NOITE (N)'!M82),'NOITE (N)'!M84,"")</f>
        <v>#REF!</v>
      </c>
      <c r="N84" s="29"/>
      <c r="O84" s="29"/>
      <c r="P84" s="29"/>
      <c r="Q84" s="29"/>
      <c r="R84" s="29"/>
      <c r="S84" s="29"/>
    </row>
    <row r="85" spans="1:19" x14ac:dyDescent="0.2">
      <c r="A85" s="9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9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99">
        <v>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9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9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9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99"/>
      <c r="B91" s="29"/>
      <c r="C91" s="29" t="e">
        <f>IF(AND('NOITE (N)'!C91&lt;&gt;'NOITE (N)'!C90,'NOITE (N)'!C90='NOITE (N)'!C89),'NOITE (N)'!C91,"")</f>
        <v>#REF!</v>
      </c>
      <c r="D91" s="29"/>
      <c r="E91" s="29" t="e">
        <f>IF(AND('NOITE (N)'!E91&lt;&gt;'NOITE (N)'!E90,'NOITE (N)'!E90='NOITE (N)'!E89),'NOITE (N)'!E91,"")</f>
        <v>#REF!</v>
      </c>
      <c r="F91" s="29"/>
      <c r="G91" s="29" t="e">
        <f>IF(AND('NOITE (N)'!G91&lt;&gt;'NOITE (N)'!G90,'NOITE (N)'!G90='NOITE (N)'!G89),'NOITE (N)'!G91,"")</f>
        <v>#REF!</v>
      </c>
      <c r="H91" s="29"/>
      <c r="I91" s="29" t="e">
        <f>IF(AND('NOITE (N)'!I91&lt;&gt;'NOITE (N)'!I90,'NOITE (N)'!I90='NOITE (N)'!I89),'NOITE (N)'!I91,"")</f>
        <v>#REF!</v>
      </c>
      <c r="J91" s="29"/>
      <c r="K91" s="29" t="e">
        <f>IF(AND('NOITE (N)'!K91&lt;&gt;'NOITE (N)'!K90,'NOITE (N)'!K90='NOITE (N)'!K89),'NOITE (N)'!K91,"")</f>
        <v>#REF!</v>
      </c>
      <c r="L91" s="29" t="e">
        <f>NOITE!#REF!</f>
        <v>#REF!</v>
      </c>
      <c r="M91" s="29" t="e">
        <f>IF(AND('NOITE (N)'!M91&lt;&gt;'NOITE (N)'!M90,'NOITE (N)'!M90='NOITE (N)'!M89),'NOITE (N)'!M91,"")</f>
        <v>#REF!</v>
      </c>
      <c r="N91" s="29"/>
      <c r="O91" s="29"/>
      <c r="P91" s="29"/>
      <c r="Q91" s="29"/>
      <c r="R91" s="29"/>
      <c r="S91" s="29"/>
    </row>
    <row r="92" spans="1:19" x14ac:dyDescent="0.2">
      <c r="A92" s="99">
        <v>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9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9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x14ac:dyDescent="0.2">
      <c r="A95" s="9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x14ac:dyDescent="0.2">
      <c r="A96" s="99"/>
      <c r="B96" s="29"/>
      <c r="C96" s="29" t="e">
        <f>IF(AND('NOITE (N)'!C96&lt;&gt;'NOITE (N)'!C95,'NOITE (N)'!C95='NOITE (N)'!C94),'NOITE (N)'!C96,"")</f>
        <v>#REF!</v>
      </c>
      <c r="D96" s="29"/>
      <c r="E96" s="29" t="e">
        <f>IF(AND('NOITE (N)'!E96&lt;&gt;'NOITE (N)'!E95,'NOITE (N)'!E95='NOITE (N)'!E94),'NOITE (N)'!E96,"")</f>
        <v>#REF!</v>
      </c>
      <c r="F96" s="29"/>
      <c r="G96" s="29" t="e">
        <f>IF(AND('NOITE (N)'!G96&lt;&gt;'NOITE (N)'!G95,'NOITE (N)'!G95='NOITE (N)'!G94),'NOITE (N)'!G96,"")</f>
        <v>#REF!</v>
      </c>
      <c r="H96" s="29"/>
      <c r="I96" s="29" t="e">
        <f>IF(AND('NOITE (N)'!I96&lt;&gt;'NOITE (N)'!I95,'NOITE (N)'!I95='NOITE (N)'!I94),'NOITE (N)'!I96,"")</f>
        <v>#REF!</v>
      </c>
      <c r="J96" s="29"/>
      <c r="K96" s="29" t="e">
        <f>IF(AND('NOITE (N)'!K96&lt;&gt;'NOITE (N)'!K95,'NOITE (N)'!K95='NOITE (N)'!K94),'NOITE (N)'!K96,"")</f>
        <v>#REF!</v>
      </c>
      <c r="L96" s="29" t="e">
        <f>NOITE!#REF!</f>
        <v>#REF!</v>
      </c>
      <c r="M96" s="29" t="e">
        <f>IF(AND('NOITE (N)'!M96&lt;&gt;'NOITE (N)'!M95,'NOITE (N)'!M95='NOITE (N)'!M94),'NOITE (N)'!M96,"")</f>
        <v>#REF!</v>
      </c>
      <c r="N96" s="29"/>
      <c r="O96" s="29"/>
      <c r="P96" s="29"/>
      <c r="Q96" s="29"/>
      <c r="R96" s="29"/>
      <c r="S96" s="29"/>
    </row>
    <row r="97" spans="1:19" x14ac:dyDescent="0.2">
      <c r="A97" s="99">
        <v>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x14ac:dyDescent="0.2">
      <c r="A98" s="9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x14ac:dyDescent="0.2">
      <c r="A99" s="9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x14ac:dyDescent="0.2">
      <c r="A100" s="9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x14ac:dyDescent="0.2">
      <c r="A101" s="9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2">
      <c r="A102" s="99">
        <v>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2">
      <c r="A103" s="9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x14ac:dyDescent="0.2">
      <c r="A104" s="9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x14ac:dyDescent="0.2">
      <c r="A105" s="9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2">
      <c r="A106" s="99"/>
      <c r="B106" s="29"/>
      <c r="C106" s="29" t="e">
        <f>IF(AND('NOITE (N)'!C106&lt;&gt;'NOITE (N)'!C105,'NOITE (N)'!C105='NOITE (N)'!C104),'NOITE (N)'!C106,"")</f>
        <v>#REF!</v>
      </c>
      <c r="D106" s="29"/>
      <c r="E106" s="29" t="e">
        <f>IF(AND('NOITE (N)'!E106&lt;&gt;'NOITE (N)'!E105,'NOITE (N)'!E105='NOITE (N)'!E104),'NOITE (N)'!E106,"")</f>
        <v>#REF!</v>
      </c>
      <c r="F106" s="29"/>
      <c r="G106" s="29" t="e">
        <f>IF(AND('NOITE (N)'!G106&lt;&gt;'NOITE (N)'!G105,'NOITE (N)'!G105='NOITE (N)'!G104),'NOITE (N)'!G106,"")</f>
        <v>#REF!</v>
      </c>
      <c r="H106" s="29"/>
      <c r="I106" s="29" t="e">
        <f>IF(AND('NOITE (N)'!I106&lt;&gt;'NOITE (N)'!I105,'NOITE (N)'!I105='NOITE (N)'!I104),'NOITE (N)'!I106,"")</f>
        <v>#REF!</v>
      </c>
      <c r="J106" s="29"/>
      <c r="K106" s="29" t="e">
        <f>IF(AND('NOITE (N)'!K106&lt;&gt;'NOITE (N)'!K105,'NOITE (N)'!K105='NOITE (N)'!K104),'NOITE (N)'!K106,"")</f>
        <v>#REF!</v>
      </c>
      <c r="L106" s="29" t="e">
        <f>NOITE!#REF!</f>
        <v>#REF!</v>
      </c>
      <c r="M106" s="29" t="e">
        <f>IF(AND('NOITE (N)'!M106&lt;&gt;'NOITE (N)'!M105,'NOITE (N)'!M105='NOITE (N)'!M104),'NOITE (N)'!M106,"")</f>
        <v>#REF!</v>
      </c>
      <c r="N106" s="29"/>
      <c r="O106" s="29"/>
      <c r="P106" s="29"/>
      <c r="Q106" s="29"/>
      <c r="R106" s="29"/>
      <c r="S106" s="29"/>
    </row>
    <row r="107" spans="1:19" x14ac:dyDescent="0.2">
      <c r="A107" s="99">
        <v>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x14ac:dyDescent="0.2">
      <c r="A108" s="9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">
      <c r="A109" s="9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2">
      <c r="A110" s="9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2">
      <c r="A111" s="99"/>
      <c r="B111" s="29"/>
      <c r="C111" s="29" t="e">
        <f>IF(AND('NOITE (N)'!C111&lt;&gt;'NOITE (N)'!C110,'NOITE (N)'!C110='NOITE (N)'!C109),'NOITE (N)'!C111,"")</f>
        <v>#REF!</v>
      </c>
      <c r="D111" s="29"/>
      <c r="E111" s="29" t="e">
        <f>IF(AND('NOITE (N)'!E111&lt;&gt;'NOITE (N)'!E110,'NOITE (N)'!E110='NOITE (N)'!E109),'NOITE (N)'!E111,"")</f>
        <v>#REF!</v>
      </c>
      <c r="F111" s="29"/>
      <c r="G111" s="29" t="e">
        <f>IF(AND('NOITE (N)'!G111&lt;&gt;'NOITE (N)'!G110,'NOITE (N)'!G110='NOITE (N)'!G109),'NOITE (N)'!G111,"")</f>
        <v>#REF!</v>
      </c>
      <c r="H111" s="29"/>
      <c r="I111" s="29" t="e">
        <f>IF(AND('NOITE (N)'!I111&lt;&gt;'NOITE (N)'!I110,'NOITE (N)'!I110='NOITE (N)'!I109),'NOITE (N)'!I111,"")</f>
        <v>#REF!</v>
      </c>
      <c r="J111" s="29"/>
      <c r="K111" s="29" t="e">
        <f>IF(AND('NOITE (N)'!K111&lt;&gt;'NOITE (N)'!K110,'NOITE (N)'!K110='NOITE (N)'!K109),'NOITE (N)'!K111,"")</f>
        <v>#REF!</v>
      </c>
      <c r="L111" s="29" t="e">
        <f>NOITE!#REF!</f>
        <v>#REF!</v>
      </c>
      <c r="M111" s="29" t="e">
        <f>IF(AND('NOITE (N)'!M111&lt;&gt;'NOITE (N)'!M110,'NOITE (N)'!M110='NOITE (N)'!M109),'NOITE (N)'!M111,"")</f>
        <v>#REF!</v>
      </c>
      <c r="N111" s="29"/>
      <c r="O111" s="29"/>
      <c r="P111" s="29"/>
      <c r="Q111" s="29"/>
      <c r="R111" s="29"/>
      <c r="S111" s="29"/>
    </row>
    <row r="112" spans="1:19" x14ac:dyDescent="0.2">
      <c r="A112" s="99">
        <v>6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2">
      <c r="A113" s="9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2">
      <c r="A114" s="9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2">
      <c r="A115" s="9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x14ac:dyDescent="0.2">
      <c r="A116" s="99"/>
      <c r="B116" s="29"/>
      <c r="C116" s="29" t="e">
        <f>IF(AND('NOITE (N)'!C116&lt;&gt;'NOITE (N)'!C115,'NOITE (N)'!C115='NOITE (N)'!C114),'NOITE (N)'!C116,"")</f>
        <v>#REF!</v>
      </c>
      <c r="D116" s="29"/>
      <c r="E116" s="29" t="e">
        <f>IF(AND('NOITE (N)'!E116&lt;&gt;'NOITE (N)'!E115,'NOITE (N)'!E115='NOITE (N)'!E114),'NOITE (N)'!E116,"")</f>
        <v>#REF!</v>
      </c>
      <c r="F116" s="29"/>
      <c r="G116" s="29" t="e">
        <f>IF(AND('NOITE (N)'!G116&lt;&gt;'NOITE (N)'!G115,'NOITE (N)'!G115='NOITE (N)'!G114),'NOITE (N)'!G116,"")</f>
        <v>#REF!</v>
      </c>
      <c r="H116" s="29"/>
      <c r="I116" s="29" t="e">
        <f>IF(AND('NOITE (N)'!I116&lt;&gt;'NOITE (N)'!I115,'NOITE (N)'!I115='NOITE (N)'!I114),'NOITE (N)'!I116,"")</f>
        <v>#REF!</v>
      </c>
      <c r="J116" s="29"/>
      <c r="K116" s="29" t="e">
        <f>IF(AND('NOITE (N)'!K116&lt;&gt;'NOITE (N)'!K115,'NOITE (N)'!K115='NOITE (N)'!K114),'NOITE (N)'!K116,"")</f>
        <v>#REF!</v>
      </c>
      <c r="L116" s="29" t="e">
        <f>NOITE!#REF!</f>
        <v>#REF!</v>
      </c>
      <c r="M116" s="29" t="e">
        <f>IF(AND('NOITE (N)'!M116&lt;&gt;'NOITE (N)'!M115,'NOITE (N)'!M115='NOITE (N)'!M114),'NOITE (N)'!M116,"")</f>
        <v>#REF!</v>
      </c>
      <c r="N116" s="29"/>
      <c r="O116" s="29"/>
      <c r="P116" s="29"/>
      <c r="Q116" s="29"/>
      <c r="R116" s="29"/>
      <c r="S116" s="29"/>
    </row>
    <row r="117" spans="1:19" x14ac:dyDescent="0.2">
      <c r="A117" s="99">
        <v>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x14ac:dyDescent="0.2">
      <c r="A118" s="9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2">
      <c r="A119" s="9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2">
      <c r="A120" s="9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x14ac:dyDescent="0.2">
      <c r="A121" s="99"/>
      <c r="B121" s="29"/>
      <c r="C121" s="29">
        <f>IF(AND('NOITE (N)'!C121&lt;&gt;'NOITE (N)'!C120,'NOITE (N)'!C120='NOITE (N)'!C119),'NOITE (N)'!C121,"")</f>
        <v>0</v>
      </c>
      <c r="D121" s="29"/>
      <c r="E121" s="29">
        <f>IF(AND('NOITE (N)'!E121&lt;&gt;'NOITE (N)'!E120,'NOITE (N)'!E120='NOITE (N)'!E119),'NOITE (N)'!E121,"")</f>
        <v>0</v>
      </c>
      <c r="F121" s="29"/>
      <c r="G121" s="29">
        <f>IF(AND('NOITE (N)'!G121&lt;&gt;'NOITE (N)'!G120,'NOITE (N)'!G120='NOITE (N)'!G119),'NOITE (N)'!G121,"")</f>
        <v>0</v>
      </c>
      <c r="H121" s="29"/>
      <c r="I121" s="29">
        <f>IF(AND('NOITE (N)'!I121&lt;&gt;'NOITE (N)'!I120,'NOITE (N)'!I120='NOITE (N)'!I119),'NOITE (N)'!I121,"")</f>
        <v>0</v>
      </c>
      <c r="J121" s="29"/>
      <c r="K121" s="29">
        <f>IF(AND('NOITE (N)'!K121&lt;&gt;'NOITE (N)'!K120,'NOITE (N)'!K120='NOITE (N)'!K119),'NOITE (N)'!K121,"")</f>
        <v>0</v>
      </c>
      <c r="L121" s="29" t="str">
        <f>NOITE!M19</f>
        <v>RONALDO WILLIAN REIS</v>
      </c>
      <c r="M121" s="29" t="str">
        <f>IF(AND('NOITE (N)'!M121&lt;&gt;'NOITE (N)'!M120,'NOITE (N)'!M120='NOITE (N)'!M119),'NOITE (N)'!M121,"")</f>
        <v/>
      </c>
      <c r="N121" s="29"/>
      <c r="O121" s="29"/>
      <c r="P121" s="29"/>
      <c r="Q121" s="29"/>
      <c r="R121" s="29"/>
      <c r="S121" s="29"/>
    </row>
    <row r="122" spans="1:19" x14ac:dyDescent="0.2">
      <c r="A122" s="99">
        <v>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x14ac:dyDescent="0.2">
      <c r="A123" s="9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2">
      <c r="A124" s="9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x14ac:dyDescent="0.2">
      <c r="A125" s="9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x14ac:dyDescent="0.2">
      <c r="A126" s="99"/>
      <c r="B126" s="29"/>
      <c r="C126" s="29">
        <f>IF(AND('NOITE (N)'!C126&lt;&gt;'NOITE (N)'!C125,'NOITE (N)'!C125='NOITE (N)'!C124),'NOITE (N)'!C126,"")</f>
        <v>0</v>
      </c>
      <c r="D126" s="29"/>
      <c r="E126" s="29">
        <f>IF(AND('NOITE (N)'!E126&lt;&gt;'NOITE (N)'!E125,'NOITE (N)'!E125='NOITE (N)'!E124),'NOITE (N)'!E126,"")</f>
        <v>0</v>
      </c>
      <c r="F126" s="29"/>
      <c r="G126" s="29">
        <f>IF(AND('NOITE (N)'!G126&lt;&gt;'NOITE (N)'!G125,'NOITE (N)'!G125='NOITE (N)'!G124),'NOITE (N)'!G126,"")</f>
        <v>0</v>
      </c>
      <c r="H126" s="29"/>
      <c r="I126" s="29">
        <f>IF(AND('NOITE (N)'!I126&lt;&gt;'NOITE (N)'!I125,'NOITE (N)'!I125='NOITE (N)'!I124),'NOITE (N)'!I126,"")</f>
        <v>0</v>
      </c>
      <c r="J126" s="29"/>
      <c r="K126" s="29">
        <f>IF(AND('NOITE (N)'!K126&lt;&gt;'NOITE (N)'!K125,'NOITE (N)'!K125='NOITE (N)'!K124),'NOITE (N)'!K126,"")</f>
        <v>0</v>
      </c>
      <c r="L126" s="29" t="str">
        <f>NOITE!M32</f>
        <v>JEFFERSON CIPRIANO DE ARAUJO</v>
      </c>
      <c r="M126" s="29" t="str">
        <f>IF(AND('NOITE (N)'!M126&lt;&gt;'NOITE (N)'!M125,'NOITE (N)'!M125='NOITE (N)'!M124),'NOITE (N)'!M126,"")</f>
        <v/>
      </c>
      <c r="N126" s="29"/>
      <c r="O126" s="29"/>
      <c r="P126" s="29"/>
      <c r="Q126" s="29"/>
      <c r="R126" s="29"/>
      <c r="S126" s="29"/>
    </row>
    <row r="127" spans="1:19" x14ac:dyDescent="0.2">
      <c r="A127" s="99">
        <v>3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2">
      <c r="A128" s="9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x14ac:dyDescent="0.2">
      <c r="A129" s="9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x14ac:dyDescent="0.2">
      <c r="A130" s="9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x14ac:dyDescent="0.2">
      <c r="A131" s="99"/>
      <c r="B131" s="29"/>
      <c r="C131" s="29">
        <f>IF(AND('NOITE (N)'!C131&lt;&gt;'NOITE (N)'!C130,'NOITE (N)'!C130='NOITE (N)'!C129),'NOITE (N)'!C131,"")</f>
        <v>0</v>
      </c>
      <c r="D131" s="29"/>
      <c r="E131" s="29">
        <f>IF(AND('NOITE (N)'!E131&lt;&gt;'NOITE (N)'!E130,'NOITE (N)'!E130='NOITE (N)'!E129),'NOITE (N)'!E131,"")</f>
        <v>0</v>
      </c>
      <c r="F131" s="29"/>
      <c r="G131" s="29">
        <f>IF(AND('NOITE (N)'!G131&lt;&gt;'NOITE (N)'!G130,'NOITE (N)'!G130='NOITE (N)'!G129),'NOITE (N)'!G131,"")</f>
        <v>0</v>
      </c>
      <c r="H131" s="29"/>
      <c r="I131" s="29">
        <f>IF(AND('NOITE (N)'!I131&lt;&gt;'NOITE (N)'!I130,'NOITE (N)'!I130='NOITE (N)'!I129),'NOITE (N)'!I131,"")</f>
        <v>0</v>
      </c>
      <c r="J131" s="29"/>
      <c r="K131" s="29">
        <f>IF(AND('NOITE (N)'!K131&lt;&gt;'NOITE (N)'!K130,'NOITE (N)'!K130='NOITE (N)'!K129),'NOITE (N)'!K131,"")</f>
        <v>0</v>
      </c>
      <c r="L131" s="29" t="str">
        <f>NOITE!M58</f>
        <v>MÁRCIO BATISTA FIGUEIREDO</v>
      </c>
      <c r="M131" s="29" t="str">
        <f>IF(AND('NOITE (N)'!M131&lt;&gt;'NOITE (N)'!M130,'NOITE (N)'!M130='NOITE (N)'!M129),'NOITE (N)'!M131,"")</f>
        <v/>
      </c>
      <c r="N131" s="29"/>
      <c r="O131" s="29"/>
      <c r="P131" s="29"/>
      <c r="Q131" s="29"/>
      <c r="R131" s="29"/>
      <c r="S131" s="29"/>
    </row>
    <row r="132" spans="1:19" x14ac:dyDescent="0.2">
      <c r="A132" s="99">
        <v>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x14ac:dyDescent="0.2">
      <c r="A133" s="9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x14ac:dyDescent="0.2">
      <c r="A134" s="9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x14ac:dyDescent="0.2">
      <c r="A135" s="9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x14ac:dyDescent="0.2">
      <c r="A136" s="99"/>
      <c r="B136" s="29"/>
      <c r="C136" s="29">
        <f>IF(AND('NOITE (N)'!C136&lt;&gt;'NOITE (N)'!C135,'NOITE (N)'!C135='NOITE (N)'!C134),'NOITE (N)'!C136,"")</f>
        <v>0</v>
      </c>
      <c r="D136" s="29"/>
      <c r="E136" s="29">
        <f>IF(AND('NOITE (N)'!E136&lt;&gt;'NOITE (N)'!E135,'NOITE (N)'!E135='NOITE (N)'!E134),'NOITE (N)'!E136,"")</f>
        <v>0</v>
      </c>
      <c r="F136" s="29"/>
      <c r="G136" s="29">
        <f>IF(AND('NOITE (N)'!G136&lt;&gt;'NOITE (N)'!G135,'NOITE (N)'!G135='NOITE (N)'!G134),'NOITE (N)'!G136,"")</f>
        <v>0</v>
      </c>
      <c r="H136" s="29"/>
      <c r="I136" s="29">
        <f>IF(AND('NOITE (N)'!I136&lt;&gt;'NOITE (N)'!I135,'NOITE (N)'!I135='NOITE (N)'!I134),'NOITE (N)'!I136,"")</f>
        <v>0</v>
      </c>
      <c r="J136" s="29"/>
      <c r="K136" s="29">
        <f>IF(AND('NOITE (N)'!K136&lt;&gt;'NOITE (N)'!K135,'NOITE (N)'!K135='NOITE (N)'!K134),'NOITE (N)'!K136,"")</f>
        <v>0</v>
      </c>
      <c r="L136" s="29" t="str">
        <f>NOITE!M58</f>
        <v>MÁRCIO BATISTA FIGUEIREDO</v>
      </c>
      <c r="M136" s="29" t="e">
        <f>IF(AND('NOITE (N)'!M136&lt;&gt;'NOITE (N)'!M135,'NOITE (N)'!M135='NOITE (N)'!M134),'NOITE (N)'!M136,"")</f>
        <v>#REF!</v>
      </c>
      <c r="N136" s="29"/>
      <c r="O136" s="29"/>
      <c r="P136" s="29"/>
      <c r="Q136" s="29"/>
      <c r="R136" s="29"/>
      <c r="S136" s="29"/>
    </row>
    <row r="137" spans="1:19" x14ac:dyDescent="0.2">
      <c r="A137" s="99">
        <v>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x14ac:dyDescent="0.2">
      <c r="A138" s="9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x14ac:dyDescent="0.2">
      <c r="A139" s="9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x14ac:dyDescent="0.2">
      <c r="A140" s="9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x14ac:dyDescent="0.2">
      <c r="A141" s="99"/>
      <c r="B141" s="29"/>
      <c r="C141" s="29">
        <f>IF(AND('NOITE (N)'!C141&lt;&gt;'NOITE (N)'!C140,'NOITE (N)'!C140='NOITE (N)'!C139),'NOITE (N)'!C141,"")</f>
        <v>0</v>
      </c>
      <c r="D141" s="29"/>
      <c r="E141" s="29">
        <f>IF(AND('NOITE (N)'!E141&lt;&gt;'NOITE (N)'!E140,'NOITE (N)'!E140='NOITE (N)'!E139),'NOITE (N)'!E141,"")</f>
        <v>0</v>
      </c>
      <c r="F141" s="29"/>
      <c r="G141" s="29">
        <f>IF(AND('NOITE (N)'!G141&lt;&gt;'NOITE (N)'!G140,'NOITE (N)'!G140='NOITE (N)'!G139),'NOITE (N)'!G141,"")</f>
        <v>0</v>
      </c>
      <c r="H141" s="29"/>
      <c r="I141" s="29">
        <f>IF(AND('NOITE (N)'!I141&lt;&gt;'NOITE (N)'!I140,'NOITE (N)'!I140='NOITE (N)'!I139),'NOITE (N)'!I141,"")</f>
        <v>0</v>
      </c>
      <c r="J141" s="29"/>
      <c r="K141" s="29">
        <f>IF(AND('NOITE (N)'!K141&lt;&gt;'NOITE (N)'!K140,'NOITE (N)'!K140='NOITE (N)'!K139),'NOITE (N)'!K141,"")</f>
        <v>0</v>
      </c>
      <c r="L141" s="29" t="str">
        <f>NOITE!M71</f>
        <v>IZAÍAS PORFIRIO FARIA</v>
      </c>
      <c r="M141" s="29" t="str">
        <f>IF(AND('NOITE (N)'!M141&lt;&gt;'NOITE (N)'!M140,'NOITE (N)'!M140='NOITE (N)'!M139),'NOITE (N)'!M141,"")</f>
        <v/>
      </c>
      <c r="N141" s="29"/>
      <c r="O141" s="29"/>
      <c r="P141" s="29"/>
      <c r="Q141" s="29"/>
      <c r="R141" s="29"/>
      <c r="S141" s="29"/>
    </row>
    <row r="142" spans="1:19" x14ac:dyDescent="0.2">
      <c r="A142" s="99">
        <v>6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x14ac:dyDescent="0.2">
      <c r="A143" s="9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x14ac:dyDescent="0.2">
      <c r="A144" s="9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x14ac:dyDescent="0.2">
      <c r="A145" s="9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x14ac:dyDescent="0.2">
      <c r="A146" s="99"/>
      <c r="B146" s="29"/>
      <c r="C146" s="29">
        <f>IF(AND('NOITE (N)'!C146&lt;&gt;'NOITE (N)'!C145,'NOITE (N)'!C145='NOITE (N)'!C144),'NOITE (N)'!C146,"")</f>
        <v>0</v>
      </c>
      <c r="D146" s="29"/>
      <c r="E146" s="29">
        <f>IF(AND('NOITE (N)'!E146&lt;&gt;'NOITE (N)'!E145,'NOITE (N)'!E145='NOITE (N)'!E144),'NOITE (N)'!E146,"")</f>
        <v>0</v>
      </c>
      <c r="F146" s="29"/>
      <c r="G146" s="29">
        <f>IF(AND('NOITE (N)'!G146&lt;&gt;'NOITE (N)'!G145,'NOITE (N)'!G145='NOITE (N)'!G144),'NOITE (N)'!G146,"")</f>
        <v>0</v>
      </c>
      <c r="H146" s="29"/>
      <c r="I146" s="29">
        <f>IF(AND('NOITE (N)'!I146&lt;&gt;'NOITE (N)'!I145,'NOITE (N)'!I145='NOITE (N)'!I144),'NOITE (N)'!I146,"")</f>
        <v>0</v>
      </c>
      <c r="J146" s="29"/>
      <c r="K146" s="29">
        <f>IF(AND('NOITE (N)'!K146&lt;&gt;'NOITE (N)'!K145,'NOITE (N)'!K145='NOITE (N)'!K144),'NOITE (N)'!K146,"")</f>
        <v>0</v>
      </c>
      <c r="L146" s="29" t="str">
        <f>NOITE!M84</f>
        <v>MARCOS COSTA DE SOUSA</v>
      </c>
      <c r="M146" s="29" t="str">
        <f>IF(AND('NOITE (N)'!M146&lt;&gt;'NOITE (N)'!M145,'NOITE (N)'!M145='NOITE (N)'!M144),'NOITE (N)'!M146,"")</f>
        <v/>
      </c>
      <c r="N146" s="29"/>
      <c r="O146" s="29"/>
      <c r="P146" s="29"/>
      <c r="Q146" s="29"/>
      <c r="R146" s="29"/>
      <c r="S146" s="29"/>
    </row>
    <row r="147" spans="1:19" x14ac:dyDescent="0.2">
      <c r="A147" s="99">
        <v>1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x14ac:dyDescent="0.2">
      <c r="A148" s="9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x14ac:dyDescent="0.2">
      <c r="A149" s="9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x14ac:dyDescent="0.2">
      <c r="A150" s="9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x14ac:dyDescent="0.2">
      <c r="A151" s="99"/>
      <c r="B151" s="29"/>
      <c r="C151" s="29" t="e">
        <f>IF(AND('NOITE (N)'!C151&lt;&gt;'NOITE (N)'!C150,'NOITE (N)'!C150='NOITE (N)'!C149),'NOITE (N)'!C151,"")</f>
        <v>#REF!</v>
      </c>
      <c r="D151" s="29"/>
      <c r="E151" s="29" t="e">
        <f>IF(AND('NOITE (N)'!E151&lt;&gt;'NOITE (N)'!E150,'NOITE (N)'!E150='NOITE (N)'!E149),'NOITE (N)'!E151,"")</f>
        <v>#REF!</v>
      </c>
      <c r="F151" s="29"/>
      <c r="G151" s="29" t="e">
        <f>IF(AND('NOITE (N)'!G151&lt;&gt;'NOITE (N)'!G150,'NOITE (N)'!G150='NOITE (N)'!G149),'NOITE (N)'!G151,"")</f>
        <v>#REF!</v>
      </c>
      <c r="H151" s="29"/>
      <c r="I151" s="29" t="e">
        <f>IF(AND('NOITE (N)'!I151&lt;&gt;'NOITE (N)'!I150,'NOITE (N)'!I150='NOITE (N)'!I149),'NOITE (N)'!I151,"")</f>
        <v>#REF!</v>
      </c>
      <c r="J151" s="29"/>
      <c r="K151" s="29" t="e">
        <f>IF(AND('NOITE (N)'!K151&lt;&gt;'NOITE (N)'!K150,'NOITE (N)'!K150='NOITE (N)'!K149),'NOITE (N)'!K151,"")</f>
        <v>#REF!</v>
      </c>
      <c r="L151" s="29" t="e">
        <f>NOITE!#REF!</f>
        <v>#REF!</v>
      </c>
      <c r="M151" s="29" t="e">
        <f>IF(AND('NOITE (N)'!M151&lt;&gt;'NOITE (N)'!M150,'NOITE (N)'!M150='NOITE (N)'!M149),'NOITE (N)'!M151,"")</f>
        <v>#REF!</v>
      </c>
      <c r="N151" s="29"/>
      <c r="O151" s="29"/>
      <c r="P151" s="29"/>
      <c r="Q151" s="29"/>
      <c r="R151" s="29"/>
      <c r="S151" s="29"/>
    </row>
    <row r="152" spans="1:19" x14ac:dyDescent="0.2">
      <c r="A152" s="99">
        <v>2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x14ac:dyDescent="0.2">
      <c r="A153" s="9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x14ac:dyDescent="0.2">
      <c r="A154" s="9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x14ac:dyDescent="0.2">
      <c r="A155" s="9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x14ac:dyDescent="0.2">
      <c r="A156" s="99"/>
      <c r="B156" s="29"/>
      <c r="C156" s="29" t="e">
        <f>IF(AND('NOITE (N)'!C156&lt;&gt;'NOITE (N)'!C155,'NOITE (N)'!C155='NOITE (N)'!C154),'NOITE (N)'!C156,"")</f>
        <v>#REF!</v>
      </c>
      <c r="D156" s="29"/>
      <c r="E156" s="29" t="e">
        <f>IF(AND('NOITE (N)'!E156&lt;&gt;'NOITE (N)'!E155,'NOITE (N)'!E155='NOITE (N)'!E154),'NOITE (N)'!E156,"")</f>
        <v>#REF!</v>
      </c>
      <c r="F156" s="29"/>
      <c r="G156" s="29" t="e">
        <f>IF(AND('NOITE (N)'!G156&lt;&gt;'NOITE (N)'!G155,'NOITE (N)'!G155='NOITE (N)'!G154),'NOITE (N)'!G156,"")</f>
        <v>#REF!</v>
      </c>
      <c r="H156" s="29"/>
      <c r="I156" s="29" t="e">
        <f>IF(AND('NOITE (N)'!I156&lt;&gt;'NOITE (N)'!I155,'NOITE (N)'!I155='NOITE (N)'!I154),'NOITE (N)'!I156,"")</f>
        <v>#REF!</v>
      </c>
      <c r="J156" s="29"/>
      <c r="K156" s="29" t="e">
        <f>IF(AND('NOITE (N)'!K156&lt;&gt;'NOITE (N)'!K155,'NOITE (N)'!K155='NOITE (N)'!K154),'NOITE (N)'!K156,"")</f>
        <v>#REF!</v>
      </c>
      <c r="L156" s="29" t="e">
        <f>NOITE!#REF!</f>
        <v>#REF!</v>
      </c>
      <c r="M156" s="29" t="e">
        <f>IF(AND('NOITE (N)'!M156&lt;&gt;'NOITE (N)'!M155,'NOITE (N)'!M155='NOITE (N)'!M154),'NOITE (N)'!M156,"")</f>
        <v>#REF!</v>
      </c>
      <c r="N156" s="29"/>
      <c r="O156" s="29"/>
      <c r="P156" s="29"/>
      <c r="Q156" s="29"/>
      <c r="R156" s="29"/>
      <c r="S156" s="29"/>
    </row>
    <row r="157" spans="1:19" x14ac:dyDescent="0.2">
      <c r="A157" s="99">
        <v>3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x14ac:dyDescent="0.2">
      <c r="A158" s="9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x14ac:dyDescent="0.2">
      <c r="A159" s="9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x14ac:dyDescent="0.2">
      <c r="A160" s="9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x14ac:dyDescent="0.2">
      <c r="A161" s="99"/>
      <c r="B161" s="29"/>
      <c r="C161" s="29" t="e">
        <f>IF(AND('NOITE (N)'!C161&lt;&gt;'NOITE (N)'!C160,'NOITE (N)'!C160='NOITE (N)'!C159),'NOITE (N)'!C161,"")</f>
        <v>#REF!</v>
      </c>
      <c r="D161" s="29"/>
      <c r="E161" s="29" t="e">
        <f>IF(AND('NOITE (N)'!E161&lt;&gt;'NOITE (N)'!E160,'NOITE (N)'!E160='NOITE (N)'!E159),'NOITE (N)'!E161,"")</f>
        <v>#REF!</v>
      </c>
      <c r="F161" s="29"/>
      <c r="G161" s="29" t="e">
        <f>IF(AND('NOITE (N)'!G161&lt;&gt;'NOITE (N)'!G160,'NOITE (N)'!G160='NOITE (N)'!G159),'NOITE (N)'!G161,"")</f>
        <v>#REF!</v>
      </c>
      <c r="H161" s="29"/>
      <c r="I161" s="29" t="e">
        <f>IF(AND('NOITE (N)'!I161&lt;&gt;'NOITE (N)'!I160,'NOITE (N)'!I160='NOITE (N)'!I159),'NOITE (N)'!I161,"")</f>
        <v>#REF!</v>
      </c>
      <c r="J161" s="29"/>
      <c r="K161" s="29" t="e">
        <f>IF(AND('NOITE (N)'!K161&lt;&gt;'NOITE (N)'!K160,'NOITE (N)'!K160='NOITE (N)'!K159),'NOITE (N)'!K161,"")</f>
        <v>#REF!</v>
      </c>
      <c r="L161" s="29" t="e">
        <f>NOITE!#REF!</f>
        <v>#REF!</v>
      </c>
      <c r="M161" s="29" t="e">
        <f>IF(AND('NOITE (N)'!M161&lt;&gt;'NOITE (N)'!M160,'NOITE (N)'!M160='NOITE (N)'!M159),'NOITE (N)'!M161,"")</f>
        <v>#REF!</v>
      </c>
      <c r="N161" s="29"/>
      <c r="O161" s="29"/>
      <c r="P161" s="29"/>
      <c r="Q161" s="29"/>
      <c r="R161" s="29"/>
      <c r="S161" s="29"/>
    </row>
    <row r="162" spans="1:19" x14ac:dyDescent="0.2">
      <c r="A162" s="99">
        <v>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x14ac:dyDescent="0.2">
      <c r="A163" s="9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x14ac:dyDescent="0.2">
      <c r="A164" s="9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x14ac:dyDescent="0.2">
      <c r="A165" s="9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x14ac:dyDescent="0.2">
      <c r="A166" s="99"/>
      <c r="B166" s="29"/>
      <c r="C166" s="29" t="e">
        <f>IF(AND('NOITE (N)'!C166&lt;&gt;'NOITE (N)'!C165,'NOITE (N)'!C165='NOITE (N)'!C164),'NOITE (N)'!C166,"")</f>
        <v>#REF!</v>
      </c>
      <c r="D166" s="29"/>
      <c r="E166" s="29" t="e">
        <f>IF(AND('NOITE (N)'!E166&lt;&gt;'NOITE (N)'!E165,'NOITE (N)'!E165='NOITE (N)'!E164),'NOITE (N)'!E166,"")</f>
        <v>#REF!</v>
      </c>
      <c r="F166" s="29"/>
      <c r="G166" s="29" t="e">
        <f>IF(AND('NOITE (N)'!G166&lt;&gt;'NOITE (N)'!G165,'NOITE (N)'!G165='NOITE (N)'!G164),'NOITE (N)'!G166,"")</f>
        <v>#REF!</v>
      </c>
      <c r="H166" s="29"/>
      <c r="I166" s="29" t="e">
        <f>IF(AND('NOITE (N)'!I166&lt;&gt;'NOITE (N)'!I165,'NOITE (N)'!I165='NOITE (N)'!I164),'NOITE (N)'!I166,"")</f>
        <v>#REF!</v>
      </c>
      <c r="J166" s="29"/>
      <c r="K166" s="29" t="e">
        <f>IF(AND('NOITE (N)'!K166&lt;&gt;'NOITE (N)'!K165,'NOITE (N)'!K165='NOITE (N)'!K164),'NOITE (N)'!K166,"")</f>
        <v>#REF!</v>
      </c>
      <c r="L166" s="29" t="e">
        <f>NOITE!#REF!</f>
        <v>#REF!</v>
      </c>
      <c r="M166" s="29" t="e">
        <f>IF(AND('NOITE (N)'!M166&lt;&gt;'NOITE (N)'!M165,'NOITE (N)'!M165='NOITE (N)'!M164),'NOITE (N)'!M166,"")</f>
        <v>#REF!</v>
      </c>
      <c r="N166" s="29"/>
      <c r="O166" s="29"/>
      <c r="P166" s="29"/>
      <c r="Q166" s="29"/>
      <c r="R166" s="29"/>
      <c r="S166" s="29"/>
    </row>
    <row r="167" spans="1:19" x14ac:dyDescent="0.2">
      <c r="A167" s="99">
        <v>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x14ac:dyDescent="0.2">
      <c r="A168" s="9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x14ac:dyDescent="0.2">
      <c r="A170" s="9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x14ac:dyDescent="0.2">
      <c r="A171" s="99"/>
      <c r="B171" s="29"/>
      <c r="C171" s="29" t="e">
        <f>IF(AND('NOITE (N)'!C171&lt;&gt;'NOITE (N)'!C170,'NOITE (N)'!C170='NOITE (N)'!C169),'NOITE (N)'!C171,"")</f>
        <v>#REF!</v>
      </c>
      <c r="D171" s="29"/>
      <c r="E171" s="29" t="e">
        <f>IF(AND('NOITE (N)'!E171&lt;&gt;'NOITE (N)'!E170,'NOITE (N)'!E170='NOITE (N)'!E169),'NOITE (N)'!E171,"")</f>
        <v>#REF!</v>
      </c>
      <c r="F171" s="29"/>
      <c r="G171" s="29" t="e">
        <f>IF(AND('NOITE (N)'!G171&lt;&gt;'NOITE (N)'!G170,'NOITE (N)'!G170='NOITE (N)'!G169),'NOITE (N)'!G171,"")</f>
        <v>#REF!</v>
      </c>
      <c r="H171" s="29"/>
      <c r="I171" s="29" t="e">
        <f>IF(AND('NOITE (N)'!I171&lt;&gt;'NOITE (N)'!I170,'NOITE (N)'!I170='NOITE (N)'!I169),'NOITE (N)'!I171,"")</f>
        <v>#REF!</v>
      </c>
      <c r="J171" s="29"/>
      <c r="K171" s="29" t="e">
        <f>IF(AND('NOITE (N)'!K171&lt;&gt;'NOITE (N)'!K170,'NOITE (N)'!K170='NOITE (N)'!K169),'NOITE (N)'!K171,"")</f>
        <v>#REF!</v>
      </c>
      <c r="L171" s="29" t="e">
        <f>NOITE!#REF!</f>
        <v>#REF!</v>
      </c>
      <c r="M171" s="29" t="e">
        <f>IF(AND('NOITE (N)'!M171&lt;&gt;'NOITE (N)'!M170,'NOITE (N)'!M170='NOITE (N)'!M169),'NOITE (N)'!M171,"")</f>
        <v>#REF!</v>
      </c>
      <c r="N171" s="29"/>
      <c r="O171" s="29"/>
      <c r="P171" s="29"/>
      <c r="Q171" s="29"/>
      <c r="R171" s="29"/>
      <c r="S171" s="29"/>
    </row>
    <row r="172" spans="1:19" x14ac:dyDescent="0.2">
      <c r="A172" s="99">
        <v>6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x14ac:dyDescent="0.2">
      <c r="A173" s="9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x14ac:dyDescent="0.2">
      <c r="A174" s="9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x14ac:dyDescent="0.2">
      <c r="A175" s="9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x14ac:dyDescent="0.2">
      <c r="A176" s="99"/>
      <c r="B176" s="29"/>
      <c r="C176" s="29" t="e">
        <f>IF(AND('NOITE (N)'!C176&lt;&gt;'NOITE (N)'!C175,'NOITE (N)'!C175='NOITE (N)'!C174),'NOITE (N)'!C176,"")</f>
        <v>#REF!</v>
      </c>
      <c r="D176" s="29"/>
      <c r="E176" s="29" t="e">
        <f>IF(AND('NOITE (N)'!E176&lt;&gt;'NOITE (N)'!E175,'NOITE (N)'!E175='NOITE (N)'!E174),'NOITE (N)'!E176,"")</f>
        <v>#REF!</v>
      </c>
      <c r="F176" s="29"/>
      <c r="G176" s="29" t="e">
        <f>IF(AND('NOITE (N)'!G176&lt;&gt;'NOITE (N)'!G175,'NOITE (N)'!G175='NOITE (N)'!G174),'NOITE (N)'!G176,"")</f>
        <v>#REF!</v>
      </c>
      <c r="H176" s="29"/>
      <c r="I176" s="29" t="e">
        <f>IF(AND('NOITE (N)'!I176&lt;&gt;'NOITE (N)'!I175,'NOITE (N)'!I175='NOITE (N)'!I174),'NOITE (N)'!I176,"")</f>
        <v>#REF!</v>
      </c>
      <c r="J176" s="29"/>
      <c r="K176" s="29" t="e">
        <f>IF(AND('NOITE (N)'!K176&lt;&gt;'NOITE (N)'!K175,'NOITE (N)'!K175='NOITE (N)'!K174),'NOITE (N)'!K176,"")</f>
        <v>#REF!</v>
      </c>
      <c r="L176" s="29" t="e">
        <f>NOITE!#REF!</f>
        <v>#REF!</v>
      </c>
      <c r="M176" s="29" t="e">
        <f>IF(AND('NOITE (N)'!M176&lt;&gt;'NOITE (N)'!M175,'NOITE (N)'!M175='NOITE (N)'!M174),'NOITE (N)'!M176,"")</f>
        <v>#REF!</v>
      </c>
      <c r="N176" s="29"/>
      <c r="O176" s="29"/>
      <c r="P176" s="29"/>
      <c r="Q176" s="29"/>
      <c r="R176" s="29"/>
      <c r="S176" s="29"/>
    </row>
    <row r="177" spans="1:1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</sheetData>
  <sheetProtection algorithmName="SHA-512" hashValue="DxS5EMRtBckwRIUipvwaWKj/Ud8fYFXK/zvjrH7KMWiErHMqC7sdjvXUEo9tMfx+WnwWDWq/jRju/vnPcnfU3Q==" saltValue="R1oTbEhB1yIS248EEGyE9w==" spinCount="100000" sheet="1" objects="1" scenarios="1" selectLockedCells="1" selectUnlockedCells="1"/>
  <mergeCells count="30">
    <mergeCell ref="A172:A17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  <mergeCell ref="A112:A116"/>
    <mergeCell ref="A45:A51"/>
    <mergeCell ref="A52:A58"/>
    <mergeCell ref="A59:A65"/>
    <mergeCell ref="A66:A72"/>
    <mergeCell ref="A73:A79"/>
    <mergeCell ref="A80:A86"/>
    <mergeCell ref="A87:A91"/>
    <mergeCell ref="A92:A96"/>
    <mergeCell ref="A97:A101"/>
    <mergeCell ref="A102:A106"/>
    <mergeCell ref="A107:A111"/>
    <mergeCell ref="A38:A44"/>
    <mergeCell ref="A3:A9"/>
    <mergeCell ref="A10:A16"/>
    <mergeCell ref="A17:A23"/>
    <mergeCell ref="A24:A30"/>
    <mergeCell ref="A31:A3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pane xSplit="1" ySplit="2" topLeftCell="B3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"/>
  <cols>
    <col min="1" max="1" width="2" style="30" bestFit="1" customWidth="1"/>
    <col min="2" max="2" width="31.140625" style="30" bestFit="1" customWidth="1"/>
    <col min="3" max="3" width="20.85546875" style="30" bestFit="1" customWidth="1"/>
    <col min="4" max="4" width="30.85546875" style="30" bestFit="1" customWidth="1"/>
    <col min="5" max="5" width="22.140625" style="30" bestFit="1" customWidth="1"/>
    <col min="6" max="6" width="31" style="30" bestFit="1" customWidth="1"/>
    <col min="7" max="7" width="7.85546875" style="30" bestFit="1" customWidth="1"/>
    <col min="8" max="8" width="31.140625" style="30" bestFit="1" customWidth="1"/>
    <col min="9" max="9" width="7.85546875" style="30" bestFit="1" customWidth="1"/>
    <col min="10" max="10" width="31.5703125" style="30" bestFit="1" customWidth="1"/>
    <col min="11" max="11" width="7.85546875" style="30" bestFit="1" customWidth="1"/>
    <col min="12" max="12" width="30" style="30" bestFit="1" customWidth="1"/>
    <col min="13" max="13" width="39.140625" style="30" bestFit="1" customWidth="1"/>
    <col min="14" max="16384" width="9.140625" style="30"/>
  </cols>
  <sheetData>
    <row r="1" spans="1:19" x14ac:dyDescent="0.2">
      <c r="A1" s="29"/>
      <c r="B1" s="29" t="s">
        <v>382</v>
      </c>
      <c r="C1" s="29" t="s">
        <v>493</v>
      </c>
      <c r="D1" s="29" t="s">
        <v>382</v>
      </c>
      <c r="E1" s="29" t="s">
        <v>493</v>
      </c>
      <c r="F1" s="29" t="s">
        <v>382</v>
      </c>
      <c r="G1" s="29" t="s">
        <v>493</v>
      </c>
      <c r="H1" s="29" t="s">
        <v>382</v>
      </c>
      <c r="I1" s="29" t="s">
        <v>493</v>
      </c>
      <c r="J1" s="29" t="s">
        <v>382</v>
      </c>
      <c r="K1" s="29" t="s">
        <v>493</v>
      </c>
      <c r="L1" s="29" t="s">
        <v>382</v>
      </c>
      <c r="M1" s="29" t="s">
        <v>493</v>
      </c>
      <c r="N1" s="29"/>
      <c r="O1" s="29"/>
      <c r="P1" s="29"/>
      <c r="Q1" s="29"/>
      <c r="R1" s="29"/>
      <c r="S1" s="29"/>
    </row>
    <row r="2" spans="1:19" x14ac:dyDescent="0.2">
      <c r="A2" s="29"/>
      <c r="B2" s="29" t="s">
        <v>3</v>
      </c>
      <c r="C2" s="29"/>
      <c r="D2" s="29" t="s">
        <v>4</v>
      </c>
      <c r="E2" s="29"/>
      <c r="F2" s="29" t="s">
        <v>5</v>
      </c>
      <c r="G2" s="29"/>
      <c r="H2" s="29" t="s">
        <v>6</v>
      </c>
      <c r="I2" s="29"/>
      <c r="J2" s="29" t="s">
        <v>7</v>
      </c>
      <c r="K2" s="29"/>
      <c r="L2" s="29" t="s">
        <v>8</v>
      </c>
      <c r="M2" s="29"/>
      <c r="N2" s="29"/>
      <c r="O2" s="29"/>
      <c r="P2" s="29"/>
      <c r="Q2" s="29"/>
      <c r="R2" s="29"/>
      <c r="S2" s="29"/>
    </row>
    <row r="3" spans="1:19" x14ac:dyDescent="0.2">
      <c r="A3" s="9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">
      <c r="A4" s="9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">
      <c r="A5" s="9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">
      <c r="A6" s="99"/>
      <c r="B6" s="29" t="e">
        <f>NOITE!#REF!</f>
        <v>#REF!</v>
      </c>
      <c r="C6" s="29" t="e">
        <f>IF(AND('NOITE (N)'!C6&lt;&gt;'NOITE (N)'!C5,'NOITE (N)'!C5='NOITE (N)'!C4),'NOITE (N)'!C6,"")</f>
        <v>#REF!</v>
      </c>
      <c r="D6" s="29" t="e">
        <f>NOITE!#REF!</f>
        <v>#REF!</v>
      </c>
      <c r="E6" s="29" t="e">
        <f>IF(AND('NOITE (N)'!E6&lt;&gt;'NOITE (N)'!E5,'NOITE (N)'!E5='NOITE (N)'!E4),'NOITE (N)'!E6,"")</f>
        <v>#REF!</v>
      </c>
      <c r="F6" s="29" t="e">
        <f>NOITE!#REF!</f>
        <v>#REF!</v>
      </c>
      <c r="G6" s="29" t="e">
        <f>IF(AND('NOITE (N)'!G6&lt;&gt;'NOITE (N)'!G5,'NOITE (N)'!G5='NOITE (N)'!G4),'NOITE (N)'!G6,"")</f>
        <v>#REF!</v>
      </c>
      <c r="H6" s="29" t="e">
        <f>NOITE!#REF!</f>
        <v>#REF!</v>
      </c>
      <c r="I6" s="29" t="e">
        <f>IF(AND('NOITE (N)'!I6&lt;&gt;'NOITE (N)'!I5,'NOITE (N)'!I5='NOITE (N)'!I4),'NOITE (N)'!I6,"")</f>
        <v>#REF!</v>
      </c>
      <c r="J6" s="29" t="e">
        <f>NOITE!#REF!</f>
        <v>#REF!</v>
      </c>
      <c r="K6" s="29" t="e">
        <f>IF(AND('NOITE (N)'!K6&lt;&gt;'NOITE (N)'!K5,'NOITE (N)'!K5='NOITE (N)'!K4),'NOITE (N)'!K6,"")</f>
        <v>#REF!</v>
      </c>
      <c r="L6" s="29" t="e">
        <f>NOITE!#REF!</f>
        <v>#REF!</v>
      </c>
      <c r="M6" s="29" t="e">
        <f>IF(AND('NOITE (N)'!M6&lt;&gt;'NOITE (N)'!M5,'NOITE (N)'!M5='NOITE (N)'!M4),'NOITE (N)'!M6,"")</f>
        <v>#REF!</v>
      </c>
      <c r="N6" s="29"/>
      <c r="O6" s="29"/>
      <c r="P6" s="29"/>
      <c r="Q6" s="29"/>
      <c r="R6" s="29"/>
      <c r="S6" s="29"/>
    </row>
    <row r="7" spans="1:19" x14ac:dyDescent="0.2">
      <c r="A7" s="9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">
      <c r="A8" s="9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x14ac:dyDescent="0.2">
      <c r="A9" s="9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2">
      <c r="A10" s="99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">
      <c r="A11" s="9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">
      <c r="A12" s="9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x14ac:dyDescent="0.2">
      <c r="A13" s="99"/>
      <c r="B13" s="29" t="e">
        <f>NOITE!#REF!</f>
        <v>#REF!</v>
      </c>
      <c r="C13" s="29" t="e">
        <f>IF(AND('NOITE (N)'!C13&lt;&gt;'NOITE (N)'!C12,'NOITE (N)'!C12='NOITE (N)'!C11),'NOITE (N)'!C13,"")</f>
        <v>#REF!</v>
      </c>
      <c r="D13" s="29" t="e">
        <f>NOITE!#REF!</f>
        <v>#REF!</v>
      </c>
      <c r="E13" s="29" t="e">
        <f>IF(AND('NOITE (N)'!E13&lt;&gt;'NOITE (N)'!E12,'NOITE (N)'!E12='NOITE (N)'!E11),'NOITE (N)'!E13,"")</f>
        <v>#REF!</v>
      </c>
      <c r="F13" s="29" t="e">
        <f>NOITE!#REF!</f>
        <v>#REF!</v>
      </c>
      <c r="G13" s="29" t="e">
        <f>IF(AND('NOITE (N)'!G13&lt;&gt;'NOITE (N)'!G12,'NOITE (N)'!G12='NOITE (N)'!G11),'NOITE (N)'!G13,"")</f>
        <v>#REF!</v>
      </c>
      <c r="H13" s="29" t="e">
        <f>NOITE!#REF!</f>
        <v>#REF!</v>
      </c>
      <c r="I13" s="29" t="e">
        <f>IF(AND('NOITE (N)'!I13&lt;&gt;'NOITE (N)'!I12,'NOITE (N)'!I12='NOITE (N)'!I11),'NOITE (N)'!I13,"")</f>
        <v>#REF!</v>
      </c>
      <c r="J13" s="29" t="e">
        <f>NOITE!#REF!</f>
        <v>#REF!</v>
      </c>
      <c r="K13" s="29" t="e">
        <f>IF(AND('NOITE (N)'!K13&lt;&gt;'NOITE (N)'!K12,'NOITE (N)'!K12='NOITE (N)'!K11),'NOITE (N)'!K13,"")</f>
        <v>#REF!</v>
      </c>
      <c r="L13" s="29" t="e">
        <f>NOITE!#REF!</f>
        <v>#REF!</v>
      </c>
      <c r="M13" s="29" t="e">
        <f>IF(AND('NOITE (N)'!M13&lt;&gt;'NOITE (N)'!M12,'NOITE (N)'!M12='NOITE (N)'!M11),'NOITE (N)'!M13,"")</f>
        <v>#REF!</v>
      </c>
      <c r="N13" s="29"/>
      <c r="O13" s="29"/>
      <c r="P13" s="29"/>
      <c r="Q13" s="29"/>
      <c r="R13" s="29"/>
      <c r="S13" s="29"/>
    </row>
    <row r="14" spans="1:19" x14ac:dyDescent="0.2">
      <c r="A14" s="9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2">
      <c r="A15" s="9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x14ac:dyDescent="0.2">
      <c r="A16" s="9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">
      <c r="A17" s="99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2">
      <c r="A18" s="9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A19" s="9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A20" s="99"/>
      <c r="B20" s="29" t="e">
        <f>NOITE!#REF!</f>
        <v>#REF!</v>
      </c>
      <c r="C20" s="29" t="e">
        <f>IF(AND('NOITE (N)'!C20&lt;&gt;'NOITE (N)'!C19,'NOITE (N)'!C19='NOITE (N)'!C18),'NOITE (N)'!C20,"")</f>
        <v>#REF!</v>
      </c>
      <c r="D20" s="29" t="e">
        <f>NOITE!#REF!</f>
        <v>#REF!</v>
      </c>
      <c r="E20" s="29" t="e">
        <f>IF(AND('NOITE (N)'!E20&lt;&gt;'NOITE (N)'!E19,'NOITE (N)'!E19='NOITE (N)'!E18),'NOITE (N)'!E20,"")</f>
        <v>#REF!</v>
      </c>
      <c r="F20" s="29" t="e">
        <f>NOITE!#REF!</f>
        <v>#REF!</v>
      </c>
      <c r="G20" s="29" t="e">
        <f>IF(AND('NOITE (N)'!G20&lt;&gt;'NOITE (N)'!G19,'NOITE (N)'!G19='NOITE (N)'!G18),'NOITE (N)'!G20,"")</f>
        <v>#REF!</v>
      </c>
      <c r="H20" s="29" t="e">
        <f>NOITE!#REF!</f>
        <v>#REF!</v>
      </c>
      <c r="I20" s="29" t="e">
        <f>IF(AND('NOITE (N)'!I20&lt;&gt;'NOITE (N)'!I19,'NOITE (N)'!I19='NOITE (N)'!I18),'NOITE (N)'!I20,"")</f>
        <v>#REF!</v>
      </c>
      <c r="J20" s="29" t="e">
        <f>NOITE!#REF!</f>
        <v>#REF!</v>
      </c>
      <c r="K20" s="29" t="e">
        <f>IF(AND('NOITE (N)'!K20&lt;&gt;'NOITE (N)'!K19,'NOITE (N)'!K19='NOITE (N)'!K18),'NOITE (N)'!K20,"")</f>
        <v>#REF!</v>
      </c>
      <c r="L20" s="29" t="e">
        <f>NOITE!#REF!</f>
        <v>#REF!</v>
      </c>
      <c r="M20" s="29" t="e">
        <f>IF(AND('NOITE (N)'!M20&lt;&gt;'NOITE (N)'!M19,'NOITE (N)'!M19='NOITE (N)'!M18),'NOITE (N)'!M20,"")</f>
        <v>#REF!</v>
      </c>
      <c r="N20" s="29"/>
      <c r="O20" s="29"/>
      <c r="P20" s="29"/>
      <c r="Q20" s="29"/>
      <c r="R20" s="29"/>
      <c r="S20" s="29"/>
    </row>
    <row r="21" spans="1:19" x14ac:dyDescent="0.2">
      <c r="A21" s="9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">
      <c r="A22" s="9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2">
      <c r="A23" s="9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2">
      <c r="A24" s="99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">
      <c r="A25" s="9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A26" s="9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A27" s="99"/>
      <c r="B27" s="29" t="e">
        <f>NOITE!#REF!</f>
        <v>#REF!</v>
      </c>
      <c r="C27" s="29" t="e">
        <f>IF(AND('NOITE (N)'!C27&lt;&gt;'NOITE (N)'!C26,'NOITE (N)'!C26='NOITE (N)'!C25),'NOITE (N)'!C27,"")</f>
        <v>#REF!</v>
      </c>
      <c r="D27" s="29" t="e">
        <f>NOITE!#REF!</f>
        <v>#REF!</v>
      </c>
      <c r="E27" s="29" t="e">
        <f>IF(AND('NOITE (N)'!E27&lt;&gt;'NOITE (N)'!E26,'NOITE (N)'!E26='NOITE (N)'!E25),'NOITE (N)'!E27,"")</f>
        <v>#REF!</v>
      </c>
      <c r="F27" s="29" t="e">
        <f>NOITE!#REF!</f>
        <v>#REF!</v>
      </c>
      <c r="G27" s="29" t="e">
        <f>IF(AND('NOITE (N)'!G27&lt;&gt;'NOITE (N)'!G26,'NOITE (N)'!G26='NOITE (N)'!G25),'NOITE (N)'!G27,"")</f>
        <v>#REF!</v>
      </c>
      <c r="H27" s="29" t="e">
        <f>NOITE!#REF!</f>
        <v>#REF!</v>
      </c>
      <c r="I27" s="29" t="e">
        <f>IF(AND('NOITE (N)'!I27&lt;&gt;'NOITE (N)'!I26,'NOITE (N)'!I26='NOITE (N)'!I25),'NOITE (N)'!I27,"")</f>
        <v>#REF!</v>
      </c>
      <c r="J27" s="29" t="e">
        <f>NOITE!#REF!</f>
        <v>#REF!</v>
      </c>
      <c r="K27" s="29" t="e">
        <f>IF(AND('NOITE (N)'!K27&lt;&gt;'NOITE (N)'!K26,'NOITE (N)'!K26='NOITE (N)'!K25),'NOITE (N)'!K27,"")</f>
        <v>#REF!</v>
      </c>
      <c r="L27" s="29" t="e">
        <f>NOITE!#REF!</f>
        <v>#REF!</v>
      </c>
      <c r="M27" s="29" t="e">
        <f>IF(AND('NOITE (N)'!M27&lt;&gt;'NOITE (N)'!M26,'NOITE (N)'!M26='NOITE (N)'!M25),'NOITE (N)'!M27,"")</f>
        <v>#REF!</v>
      </c>
      <c r="N27" s="29"/>
      <c r="O27" s="29"/>
      <c r="P27" s="29"/>
      <c r="Q27" s="29"/>
      <c r="R27" s="29"/>
      <c r="S27" s="29"/>
    </row>
    <row r="28" spans="1:19" x14ac:dyDescent="0.2">
      <c r="A28" s="9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x14ac:dyDescent="0.2">
      <c r="A29" s="9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x14ac:dyDescent="0.2">
      <c r="A30" s="9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x14ac:dyDescent="0.2">
      <c r="A31" s="99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x14ac:dyDescent="0.2">
      <c r="A32" s="9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A33" s="9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A34" s="99"/>
      <c r="B34" s="29" t="e">
        <f>NOITE!#REF!</f>
        <v>#REF!</v>
      </c>
      <c r="C34" s="29" t="e">
        <f>IF(AND('NOITE (N)'!C34&lt;&gt;'NOITE (N)'!C33,'NOITE (N)'!C33='NOITE (N)'!C32),'NOITE (N)'!C34,"")</f>
        <v>#REF!</v>
      </c>
      <c r="D34" s="29" t="e">
        <f>NOITE!#REF!</f>
        <v>#REF!</v>
      </c>
      <c r="E34" s="29" t="e">
        <f>IF(AND('NOITE (N)'!E34&lt;&gt;'NOITE (N)'!E33,'NOITE (N)'!E33='NOITE (N)'!E32),'NOITE (N)'!E34,"")</f>
        <v>#REF!</v>
      </c>
      <c r="F34" s="29" t="e">
        <f>NOITE!#REF!</f>
        <v>#REF!</v>
      </c>
      <c r="G34" s="29" t="e">
        <f>IF(AND('NOITE (N)'!G34&lt;&gt;'NOITE (N)'!G33,'NOITE (N)'!G33='NOITE (N)'!G32),'NOITE (N)'!G34,"")</f>
        <v>#REF!</v>
      </c>
      <c r="H34" s="29" t="e">
        <f>NOITE!#REF!</f>
        <v>#REF!</v>
      </c>
      <c r="I34" s="29" t="e">
        <f>IF(AND('NOITE (N)'!I34&lt;&gt;'NOITE (N)'!I33,'NOITE (N)'!I33='NOITE (N)'!I32),'NOITE (N)'!I34,"")</f>
        <v>#REF!</v>
      </c>
      <c r="J34" s="29" t="e">
        <f>NOITE!#REF!</f>
        <v>#REF!</v>
      </c>
      <c r="K34" s="29" t="e">
        <f>IF(AND('NOITE (N)'!K34&lt;&gt;'NOITE (N)'!K33,'NOITE (N)'!K33='NOITE (N)'!K32),'NOITE (N)'!K34,"")</f>
        <v>#REF!</v>
      </c>
      <c r="L34" s="29" t="e">
        <f>NOITE!#REF!</f>
        <v>#REF!</v>
      </c>
      <c r="M34" s="29" t="e">
        <f>IF(AND('NOITE (N)'!M34&lt;&gt;'NOITE (N)'!M33,'NOITE (N)'!M33='NOITE (N)'!M32),'NOITE (N)'!M34,"")</f>
        <v>#REF!</v>
      </c>
      <c r="N34" s="29"/>
      <c r="O34" s="29"/>
      <c r="P34" s="29"/>
      <c r="Q34" s="29"/>
      <c r="R34" s="29"/>
      <c r="S34" s="29"/>
    </row>
    <row r="35" spans="1:19" x14ac:dyDescent="0.2">
      <c r="A35" s="9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9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9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99">
        <v>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9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9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99"/>
      <c r="B41" s="29" t="e">
        <f>NOITE!#REF!</f>
        <v>#REF!</v>
      </c>
      <c r="C41" s="29" t="e">
        <f>IF(AND('NOITE (N)'!C41&lt;&gt;'NOITE (N)'!C40,'NOITE (N)'!C40='NOITE (N)'!C39),'NOITE (N)'!C41,"")</f>
        <v>#REF!</v>
      </c>
      <c r="D41" s="29" t="e">
        <f>NOITE!#REF!</f>
        <v>#REF!</v>
      </c>
      <c r="E41" s="29" t="e">
        <f>IF(AND('NOITE (N)'!E41&lt;&gt;'NOITE (N)'!E40,'NOITE (N)'!E40='NOITE (N)'!E39),'NOITE (N)'!E41,"")</f>
        <v>#REF!</v>
      </c>
      <c r="F41" s="29" t="e">
        <f>NOITE!#REF!</f>
        <v>#REF!</v>
      </c>
      <c r="G41" s="29" t="e">
        <f>IF(AND('NOITE (N)'!G41&lt;&gt;'NOITE (N)'!G40,'NOITE (N)'!G40='NOITE (N)'!G39),'NOITE (N)'!G41,"")</f>
        <v>#REF!</v>
      </c>
      <c r="H41" s="29" t="e">
        <f>NOITE!#REF!</f>
        <v>#REF!</v>
      </c>
      <c r="I41" s="29" t="e">
        <f>IF(AND('NOITE (N)'!I41&lt;&gt;'NOITE (N)'!I40,'NOITE (N)'!I40='NOITE (N)'!I39),'NOITE (N)'!I41,"")</f>
        <v>#REF!</v>
      </c>
      <c r="J41" s="29" t="e">
        <f>NOITE!#REF!</f>
        <v>#REF!</v>
      </c>
      <c r="K41" s="29" t="e">
        <f>IF(AND('NOITE (N)'!K41&lt;&gt;'NOITE (N)'!K40,'NOITE (N)'!K40='NOITE (N)'!K39),'NOITE (N)'!K41,"")</f>
        <v>#REF!</v>
      </c>
      <c r="L41" s="29" t="e">
        <f>NOITE!#REF!</f>
        <v>#REF!</v>
      </c>
      <c r="M41" s="29" t="e">
        <f>IF(AND('NOITE (N)'!M41&lt;&gt;'NOITE (N)'!M40,'NOITE (N)'!M40='NOITE (N)'!M39),'NOITE (N)'!M41,"")</f>
        <v>#REF!</v>
      </c>
      <c r="N41" s="29"/>
      <c r="O41" s="29"/>
      <c r="P41" s="29"/>
      <c r="Q41" s="29"/>
      <c r="R41" s="29"/>
      <c r="S41" s="29"/>
    </row>
    <row r="42" spans="1:19" x14ac:dyDescent="0.2">
      <c r="A42" s="9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9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9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99">
        <v>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9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9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99"/>
      <c r="B48" s="29" t="e">
        <f>NOITE!#REF!</f>
        <v>#REF!</v>
      </c>
      <c r="C48" s="29" t="e">
        <f>IF(AND('NOITE (N)'!C48&lt;&gt;'NOITE (N)'!C47,'NOITE (N)'!C47='NOITE (N)'!C46),'NOITE (N)'!C48,"")</f>
        <v>#REF!</v>
      </c>
      <c r="D48" s="29" t="e">
        <f>NOITE!#REF!</f>
        <v>#REF!</v>
      </c>
      <c r="E48" s="29" t="e">
        <f>IF(AND('NOITE (N)'!E48&lt;&gt;'NOITE (N)'!E47,'NOITE (N)'!E47='NOITE (N)'!E46),'NOITE (N)'!E48,"")</f>
        <v>#REF!</v>
      </c>
      <c r="F48" s="29" t="e">
        <f>NOITE!#REF!</f>
        <v>#REF!</v>
      </c>
      <c r="G48" s="29" t="e">
        <f>IF(AND('NOITE (N)'!G48&lt;&gt;'NOITE (N)'!G47,'NOITE (N)'!G47='NOITE (N)'!G46),'NOITE (N)'!G48,"")</f>
        <v>#REF!</v>
      </c>
      <c r="H48" s="29" t="e">
        <f>NOITE!#REF!</f>
        <v>#REF!</v>
      </c>
      <c r="I48" s="29" t="e">
        <f>IF(AND('NOITE (N)'!I48&lt;&gt;'NOITE (N)'!I47,'NOITE (N)'!I47='NOITE (N)'!I46),'NOITE (N)'!I48,"")</f>
        <v>#REF!</v>
      </c>
      <c r="J48" s="29" t="e">
        <f>NOITE!#REF!</f>
        <v>#REF!</v>
      </c>
      <c r="K48" s="29" t="e">
        <f>IF(AND('NOITE (N)'!K48&lt;&gt;'NOITE (N)'!K47,'NOITE (N)'!K47='NOITE (N)'!K46),'NOITE (N)'!K48,"")</f>
        <v>#REF!</v>
      </c>
      <c r="L48" s="29" t="e">
        <f>NOITE!#REF!</f>
        <v>#REF!</v>
      </c>
      <c r="M48" s="29" t="e">
        <f>IF(AND('NOITE (N)'!M48&lt;&gt;'NOITE (N)'!M47,'NOITE (N)'!M47='NOITE (N)'!M46),'NOITE (N)'!M48,"")</f>
        <v>#REF!</v>
      </c>
      <c r="N48" s="29"/>
      <c r="O48" s="29"/>
      <c r="P48" s="29"/>
      <c r="Q48" s="29"/>
      <c r="R48" s="29"/>
      <c r="S48" s="29"/>
    </row>
    <row r="49" spans="1:19" x14ac:dyDescent="0.2">
      <c r="A49" s="9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x14ac:dyDescent="0.2">
      <c r="A50" s="9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x14ac:dyDescent="0.2">
      <c r="A51" s="9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x14ac:dyDescent="0.2">
      <c r="A52" s="99">
        <v>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x14ac:dyDescent="0.2">
      <c r="A53" s="9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x14ac:dyDescent="0.2">
      <c r="A54" s="9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x14ac:dyDescent="0.2">
      <c r="A55" s="99"/>
      <c r="B55" s="29" t="e">
        <f>NOITE!#REF!</f>
        <v>#REF!</v>
      </c>
      <c r="C55" s="29" t="e">
        <f>IF(AND('NOITE (N)'!C55&lt;&gt;'NOITE (N)'!C54,'NOITE (N)'!C54='NOITE (N)'!C53),'NOITE (N)'!C55,"")</f>
        <v>#REF!</v>
      </c>
      <c r="D55" s="29" t="e">
        <f>NOITE!#REF!</f>
        <v>#REF!</v>
      </c>
      <c r="E55" s="29" t="e">
        <f>IF(AND('NOITE (N)'!E55&lt;&gt;'NOITE (N)'!E54,'NOITE (N)'!E54='NOITE (N)'!E53),'NOITE (N)'!E55,"")</f>
        <v>#REF!</v>
      </c>
      <c r="F55" s="29" t="e">
        <f>NOITE!#REF!</f>
        <v>#REF!</v>
      </c>
      <c r="G55" s="29" t="e">
        <f>IF(AND('NOITE (N)'!G55&lt;&gt;'NOITE (N)'!G54,'NOITE (N)'!G54='NOITE (N)'!G53),'NOITE (N)'!G55,"")</f>
        <v>#REF!</v>
      </c>
      <c r="H55" s="29" t="e">
        <f>NOITE!#REF!</f>
        <v>#REF!</v>
      </c>
      <c r="I55" s="29" t="e">
        <f>IF(AND('NOITE (N)'!I55&lt;&gt;'NOITE (N)'!I54,'NOITE (N)'!I54='NOITE (N)'!I53),'NOITE (N)'!I55,"")</f>
        <v>#REF!</v>
      </c>
      <c r="J55" s="29" t="e">
        <f>NOITE!#REF!</f>
        <v>#REF!</v>
      </c>
      <c r="K55" s="29" t="e">
        <f>IF(AND('NOITE (N)'!K55&lt;&gt;'NOITE (N)'!K54,'NOITE (N)'!K54='NOITE (N)'!K53),'NOITE (N)'!K55,"")</f>
        <v>#REF!</v>
      </c>
      <c r="L55" s="29" t="e">
        <f>NOITE!#REF!</f>
        <v>#REF!</v>
      </c>
      <c r="M55" s="29" t="e">
        <f>IF(AND('NOITE (N)'!M55&lt;&gt;'NOITE (N)'!M54,'NOITE (N)'!M54='NOITE (N)'!M53),'NOITE (N)'!M55,"")</f>
        <v>#REF!</v>
      </c>
      <c r="N55" s="29"/>
      <c r="O55" s="29"/>
      <c r="P55" s="29"/>
      <c r="Q55" s="29"/>
      <c r="R55" s="29"/>
      <c r="S55" s="29"/>
    </row>
    <row r="56" spans="1:19" x14ac:dyDescent="0.2">
      <c r="A56" s="9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x14ac:dyDescent="0.2">
      <c r="A57" s="9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x14ac:dyDescent="0.2">
      <c r="A58" s="9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x14ac:dyDescent="0.2">
      <c r="A59" s="99">
        <v>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x14ac:dyDescent="0.2">
      <c r="A60" s="9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x14ac:dyDescent="0.2">
      <c r="A61" s="9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x14ac:dyDescent="0.2">
      <c r="A62" s="99"/>
      <c r="B62" s="29" t="e">
        <f>NOITE!#REF!</f>
        <v>#REF!</v>
      </c>
      <c r="C62" s="29" t="e">
        <f>IF(AND('NOITE (N)'!C62&lt;&gt;'NOITE (N)'!C61,'NOITE (N)'!C61='NOITE (N)'!C60),'NOITE (N)'!C62,"")</f>
        <v>#REF!</v>
      </c>
      <c r="D62" s="29" t="e">
        <f>NOITE!#REF!</f>
        <v>#REF!</v>
      </c>
      <c r="E62" s="29" t="e">
        <f>IF(AND('NOITE (N)'!E62&lt;&gt;'NOITE (N)'!E61,'NOITE (N)'!E61='NOITE (N)'!E60),'NOITE (N)'!E62,"")</f>
        <v>#REF!</v>
      </c>
      <c r="F62" s="29" t="e">
        <f>NOITE!#REF!</f>
        <v>#REF!</v>
      </c>
      <c r="G62" s="29" t="e">
        <f>IF(AND('NOITE (N)'!G62&lt;&gt;'NOITE (N)'!G61,'NOITE (N)'!G61='NOITE (N)'!G60),'NOITE (N)'!G62,"")</f>
        <v>#REF!</v>
      </c>
      <c r="H62" s="29" t="e">
        <f>NOITE!#REF!</f>
        <v>#REF!</v>
      </c>
      <c r="I62" s="29" t="e">
        <f>IF(AND('NOITE (N)'!I62&lt;&gt;'NOITE (N)'!I61,'NOITE (N)'!I61='NOITE (N)'!I60),'NOITE (N)'!I62,"")</f>
        <v>#REF!</v>
      </c>
      <c r="J62" s="29" t="e">
        <f>NOITE!#REF!</f>
        <v>#REF!</v>
      </c>
      <c r="K62" s="29" t="e">
        <f>IF(AND('NOITE (N)'!K62&lt;&gt;'NOITE (N)'!K61,'NOITE (N)'!K61='NOITE (N)'!K60),'NOITE (N)'!K62,"")</f>
        <v>#REF!</v>
      </c>
      <c r="L62" s="29" t="e">
        <f>NOITE!#REF!</f>
        <v>#REF!</v>
      </c>
      <c r="M62" s="29" t="e">
        <f>IF(AND('NOITE (N)'!M62&lt;&gt;'NOITE (N)'!M61,'NOITE (N)'!M61='NOITE (N)'!M60),'NOITE (N)'!M62,"")</f>
        <v>#REF!</v>
      </c>
      <c r="N62" s="29"/>
      <c r="O62" s="29"/>
      <c r="P62" s="29"/>
      <c r="Q62" s="29"/>
      <c r="R62" s="29"/>
      <c r="S62" s="29"/>
    </row>
    <row r="63" spans="1:19" x14ac:dyDescent="0.2">
      <c r="A63" s="9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x14ac:dyDescent="0.2">
      <c r="A64" s="9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x14ac:dyDescent="0.2">
      <c r="A65" s="9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x14ac:dyDescent="0.2">
      <c r="A66" s="99">
        <v>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x14ac:dyDescent="0.2">
      <c r="A67" s="9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x14ac:dyDescent="0.2">
      <c r="A68" s="9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2">
      <c r="A69" s="99"/>
      <c r="B69" s="29" t="e">
        <f>NOITE!#REF!</f>
        <v>#REF!</v>
      </c>
      <c r="C69" s="29" t="e">
        <f>IF(AND('NOITE (N)'!C69&lt;&gt;'NOITE (N)'!C68,'NOITE (N)'!C68='NOITE (N)'!C67),'NOITE (N)'!C69,"")</f>
        <v>#REF!</v>
      </c>
      <c r="D69" s="29" t="e">
        <f>NOITE!#REF!</f>
        <v>#REF!</v>
      </c>
      <c r="E69" s="29" t="e">
        <f>IF(AND('NOITE (N)'!E69&lt;&gt;'NOITE (N)'!E68,'NOITE (N)'!E68='NOITE (N)'!E67),'NOITE (N)'!E69,"")</f>
        <v>#REF!</v>
      </c>
      <c r="F69" s="29" t="e">
        <f>NOITE!#REF!</f>
        <v>#REF!</v>
      </c>
      <c r="G69" s="29" t="e">
        <f>IF(AND('NOITE (N)'!G69&lt;&gt;'NOITE (N)'!G68,'NOITE (N)'!G68='NOITE (N)'!G67),'NOITE (N)'!G69,"")</f>
        <v>#REF!</v>
      </c>
      <c r="H69" s="29" t="e">
        <f>NOITE!#REF!</f>
        <v>#REF!</v>
      </c>
      <c r="I69" s="29" t="e">
        <f>IF(AND('NOITE (N)'!I69&lt;&gt;'NOITE (N)'!I68,'NOITE (N)'!I68='NOITE (N)'!I67),'NOITE (N)'!I69,"")</f>
        <v>#REF!</v>
      </c>
      <c r="J69" s="29" t="e">
        <f>NOITE!#REF!</f>
        <v>#REF!</v>
      </c>
      <c r="K69" s="29" t="e">
        <f>IF(AND('NOITE (N)'!K69&lt;&gt;'NOITE (N)'!K68,'NOITE (N)'!K68='NOITE (N)'!K67),'NOITE (N)'!K69,"")</f>
        <v>#REF!</v>
      </c>
      <c r="L69" s="29" t="e">
        <f>NOITE!#REF!</f>
        <v>#REF!</v>
      </c>
      <c r="M69" s="29" t="e">
        <f>IF(AND('NOITE (N)'!M69&lt;&gt;'NOITE (N)'!M68,'NOITE (N)'!M68='NOITE (N)'!M67),'NOITE (N)'!M69,"")</f>
        <v>#REF!</v>
      </c>
      <c r="N69" s="29"/>
      <c r="O69" s="29"/>
      <c r="P69" s="29"/>
      <c r="Q69" s="29"/>
      <c r="R69" s="29"/>
      <c r="S69" s="29"/>
    </row>
    <row r="70" spans="1:19" x14ac:dyDescent="0.2">
      <c r="A70" s="9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2">
      <c r="A71" s="9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x14ac:dyDescent="0.2">
      <c r="A72" s="9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x14ac:dyDescent="0.2">
      <c r="A73" s="99">
        <v>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x14ac:dyDescent="0.2">
      <c r="A74" s="9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x14ac:dyDescent="0.2">
      <c r="A75" s="9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x14ac:dyDescent="0.2">
      <c r="A76" s="99"/>
      <c r="B76" s="29" t="e">
        <f>NOITE!#REF!</f>
        <v>#REF!</v>
      </c>
      <c r="C76" s="29" t="e">
        <f>IF(AND('NOITE (N)'!C76&lt;&gt;'NOITE (N)'!C75,'NOITE (N)'!C75='NOITE (N)'!C74),'NOITE (N)'!C76,"")</f>
        <v>#REF!</v>
      </c>
      <c r="D76" s="29" t="e">
        <f>NOITE!#REF!</f>
        <v>#REF!</v>
      </c>
      <c r="E76" s="29" t="e">
        <f>IF(AND('NOITE (N)'!E76&lt;&gt;'NOITE (N)'!E75,'NOITE (N)'!E75='NOITE (N)'!E74),'NOITE (N)'!E76,"")</f>
        <v>#REF!</v>
      </c>
      <c r="F76" s="29" t="e">
        <f>NOITE!#REF!</f>
        <v>#REF!</v>
      </c>
      <c r="G76" s="29" t="e">
        <f>IF(AND('NOITE (N)'!G76&lt;&gt;'NOITE (N)'!G75,'NOITE (N)'!G75='NOITE (N)'!G74),'NOITE (N)'!G76,"")</f>
        <v>#REF!</v>
      </c>
      <c r="H76" s="29" t="e">
        <f>NOITE!#REF!</f>
        <v>#REF!</v>
      </c>
      <c r="I76" s="29" t="e">
        <f>IF(AND('NOITE (N)'!I76&lt;&gt;'NOITE (N)'!I75,'NOITE (N)'!I75='NOITE (N)'!I74),'NOITE (N)'!I76,"")</f>
        <v>#REF!</v>
      </c>
      <c r="J76" s="29" t="e">
        <f>NOITE!#REF!</f>
        <v>#REF!</v>
      </c>
      <c r="K76" s="29" t="e">
        <f>IF(AND('NOITE (N)'!K76&lt;&gt;'NOITE (N)'!K75,'NOITE (N)'!K75='NOITE (N)'!K74),'NOITE (N)'!K76,"")</f>
        <v>#REF!</v>
      </c>
      <c r="L76" s="29" t="e">
        <f>NOITE!#REF!</f>
        <v>#REF!</v>
      </c>
      <c r="M76" s="29" t="e">
        <f>IF(AND('NOITE (N)'!M76&lt;&gt;'NOITE (N)'!M75,'NOITE (N)'!M75='NOITE (N)'!M74),'NOITE (N)'!M76,"")</f>
        <v>#REF!</v>
      </c>
      <c r="N76" s="29"/>
      <c r="O76" s="29"/>
      <c r="P76" s="29"/>
      <c r="Q76" s="29"/>
      <c r="R76" s="29"/>
      <c r="S76" s="29"/>
    </row>
    <row r="77" spans="1:19" x14ac:dyDescent="0.2">
      <c r="A77" s="9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x14ac:dyDescent="0.2">
      <c r="A78" s="9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x14ac:dyDescent="0.2">
      <c r="A79" s="9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x14ac:dyDescent="0.2">
      <c r="A80" s="99">
        <v>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9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9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99"/>
      <c r="B83" s="29" t="e">
        <f>NOITE!#REF!</f>
        <v>#REF!</v>
      </c>
      <c r="C83" s="29" t="e">
        <f>IF(AND('NOITE (N)'!C83&lt;&gt;'NOITE (N)'!C82,'NOITE (N)'!C82='NOITE (N)'!C81),'NOITE (N)'!C83,"")</f>
        <v>#REF!</v>
      </c>
      <c r="D83" s="29" t="e">
        <f>NOITE!#REF!</f>
        <v>#REF!</v>
      </c>
      <c r="E83" s="29" t="e">
        <f>IF(AND('NOITE (N)'!E83&lt;&gt;'NOITE (N)'!E82,'NOITE (N)'!E82='NOITE (N)'!E81),'NOITE (N)'!E83,"")</f>
        <v>#REF!</v>
      </c>
      <c r="F83" s="29" t="e">
        <f>NOITE!#REF!</f>
        <v>#REF!</v>
      </c>
      <c r="G83" s="29" t="e">
        <f>IF(AND('NOITE (N)'!G83&lt;&gt;'NOITE (N)'!G82,'NOITE (N)'!G82='NOITE (N)'!G81),'NOITE (N)'!G83,"")</f>
        <v>#REF!</v>
      </c>
      <c r="H83" s="29" t="e">
        <f>NOITE!#REF!</f>
        <v>#REF!</v>
      </c>
      <c r="I83" s="29" t="e">
        <f>IF(AND('NOITE (N)'!I83&lt;&gt;'NOITE (N)'!I82,'NOITE (N)'!I82='NOITE (N)'!I81),'NOITE (N)'!I83,"")</f>
        <v>#REF!</v>
      </c>
      <c r="J83" s="29" t="e">
        <f>NOITE!#REF!</f>
        <v>#REF!</v>
      </c>
      <c r="K83" s="29" t="e">
        <f>IF(AND('NOITE (N)'!K83&lt;&gt;'NOITE (N)'!K82,'NOITE (N)'!K82='NOITE (N)'!K81),'NOITE (N)'!K83,"")</f>
        <v>#REF!</v>
      </c>
      <c r="L83" s="29" t="e">
        <f>NOITE!#REF!</f>
        <v>#REF!</v>
      </c>
      <c r="M83" s="29" t="e">
        <f>IF(AND('NOITE (N)'!M83&lt;&gt;'NOITE (N)'!M82,'NOITE (N)'!M82='NOITE (N)'!M81),'NOITE (N)'!M83,"")</f>
        <v>#REF!</v>
      </c>
      <c r="N83" s="29"/>
      <c r="O83" s="29"/>
      <c r="P83" s="29"/>
      <c r="Q83" s="29"/>
      <c r="R83" s="29"/>
      <c r="S83" s="29"/>
    </row>
    <row r="84" spans="1:19" x14ac:dyDescent="0.2">
      <c r="A84" s="9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9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9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99">
        <v>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9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9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99"/>
      <c r="B90" s="29" t="e">
        <f>NOITE!#REF!</f>
        <v>#REF!</v>
      </c>
      <c r="C90" s="29" t="e">
        <f>IF(AND('NOITE (N)'!C90&lt;&gt;'NOITE (N)'!C89,'NOITE (N)'!C89='NOITE (N)'!C88),'NOITE (N)'!C90,"")</f>
        <v>#REF!</v>
      </c>
      <c r="D90" s="29" t="e">
        <f>NOITE!#REF!</f>
        <v>#REF!</v>
      </c>
      <c r="E90" s="29" t="e">
        <f>IF(AND('NOITE (N)'!E90&lt;&gt;'NOITE (N)'!E89,'NOITE (N)'!E89='NOITE (N)'!E88),'NOITE (N)'!E90,"")</f>
        <v>#REF!</v>
      </c>
      <c r="F90" s="29" t="e">
        <f>NOITE!#REF!</f>
        <v>#REF!</v>
      </c>
      <c r="G90" s="29" t="e">
        <f>IF(AND('NOITE (N)'!G90&lt;&gt;'NOITE (N)'!G89,'NOITE (N)'!G89='NOITE (N)'!G88),'NOITE (N)'!G90,"")</f>
        <v>#REF!</v>
      </c>
      <c r="H90" s="29" t="e">
        <f>NOITE!#REF!</f>
        <v>#REF!</v>
      </c>
      <c r="I90" s="29" t="e">
        <f>IF(AND('NOITE (N)'!I90&lt;&gt;'NOITE (N)'!I89,'NOITE (N)'!I89='NOITE (N)'!I88),'NOITE (N)'!I90,"")</f>
        <v>#REF!</v>
      </c>
      <c r="J90" s="29" t="e">
        <f>NOITE!#REF!</f>
        <v>#REF!</v>
      </c>
      <c r="K90" s="29" t="e">
        <f>IF(AND('NOITE (N)'!K90&lt;&gt;'NOITE (N)'!K89,'NOITE (N)'!K89='NOITE (N)'!K88),'NOITE (N)'!K90,"")</f>
        <v>#REF!</v>
      </c>
      <c r="L90" s="29" t="e">
        <f>NOITE!#REF!</f>
        <v>#REF!</v>
      </c>
      <c r="M90" s="29" t="e">
        <f>IF(AND('NOITE (N)'!M90&lt;&gt;'NOITE (N)'!M89,'NOITE (N)'!M89='NOITE (N)'!M88),'NOITE (N)'!M90,"")</f>
        <v>#REF!</v>
      </c>
      <c r="N90" s="29"/>
      <c r="O90" s="29"/>
      <c r="P90" s="29"/>
      <c r="Q90" s="29"/>
      <c r="R90" s="29"/>
      <c r="S90" s="29"/>
    </row>
    <row r="91" spans="1:19" x14ac:dyDescent="0.2">
      <c r="A91" s="9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99">
        <v>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9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9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x14ac:dyDescent="0.2">
      <c r="A95" s="99"/>
      <c r="B95" s="29" t="e">
        <f>NOITE!#REF!</f>
        <v>#REF!</v>
      </c>
      <c r="C95" s="29" t="e">
        <f>IF(AND('NOITE (N)'!C95&lt;&gt;'NOITE (N)'!C94,'NOITE (N)'!C94='NOITE (N)'!C93),'NOITE (N)'!C95,"")</f>
        <v>#REF!</v>
      </c>
      <c r="D95" s="29" t="e">
        <f>NOITE!#REF!</f>
        <v>#REF!</v>
      </c>
      <c r="E95" s="29" t="e">
        <f>IF(AND('NOITE (N)'!E95&lt;&gt;'NOITE (N)'!E94,'NOITE (N)'!E94='NOITE (N)'!E93),'NOITE (N)'!E95,"")</f>
        <v>#REF!</v>
      </c>
      <c r="F95" s="29" t="e">
        <f>NOITE!#REF!</f>
        <v>#REF!</v>
      </c>
      <c r="G95" s="29" t="e">
        <f>IF(AND('NOITE (N)'!G95&lt;&gt;'NOITE (N)'!G94,'NOITE (N)'!G94='NOITE (N)'!G93),'NOITE (N)'!G95,"")</f>
        <v>#REF!</v>
      </c>
      <c r="H95" s="29" t="e">
        <f>NOITE!#REF!</f>
        <v>#REF!</v>
      </c>
      <c r="I95" s="29" t="e">
        <f>IF(AND('NOITE (N)'!I95&lt;&gt;'NOITE (N)'!I94,'NOITE (N)'!I94='NOITE (N)'!I93),'NOITE (N)'!I95,"")</f>
        <v>#REF!</v>
      </c>
      <c r="J95" s="29" t="e">
        <f>NOITE!#REF!</f>
        <v>#REF!</v>
      </c>
      <c r="K95" s="29" t="e">
        <f>IF(AND('NOITE (N)'!K95&lt;&gt;'NOITE (N)'!K94,'NOITE (N)'!K94='NOITE (N)'!K93),'NOITE (N)'!K95,"")</f>
        <v>#REF!</v>
      </c>
      <c r="L95" s="29" t="e">
        <f>NOITE!#REF!</f>
        <v>#REF!</v>
      </c>
      <c r="M95" s="29" t="e">
        <f>IF(AND('NOITE (N)'!M95&lt;&gt;'NOITE (N)'!M94,'NOITE (N)'!M94='NOITE (N)'!M93),'NOITE (N)'!M95,"")</f>
        <v>#REF!</v>
      </c>
      <c r="N95" s="29"/>
      <c r="O95" s="29"/>
      <c r="P95" s="29"/>
      <c r="Q95" s="29"/>
      <c r="R95" s="29"/>
      <c r="S95" s="29"/>
    </row>
    <row r="96" spans="1:19" x14ac:dyDescent="0.2">
      <c r="A96" s="9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x14ac:dyDescent="0.2">
      <c r="A97" s="99">
        <v>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x14ac:dyDescent="0.2">
      <c r="A98" s="9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x14ac:dyDescent="0.2">
      <c r="A99" s="9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x14ac:dyDescent="0.2">
      <c r="A100" s="99"/>
      <c r="B100" s="29" t="e">
        <f>NOITE!#REF!</f>
        <v>#REF!</v>
      </c>
      <c r="C100" s="29" t="e">
        <f>IF(AND('NOITE (N)'!C100&lt;&gt;'NOITE (N)'!C99,'NOITE (N)'!C99='NOITE (N)'!C98),'NOITE (N)'!C100,"")</f>
        <v>#REF!</v>
      </c>
      <c r="D100" s="29" t="e">
        <f>NOITE!#REF!</f>
        <v>#REF!</v>
      </c>
      <c r="E100" s="29" t="e">
        <f>IF(AND('NOITE (N)'!E100&lt;&gt;'NOITE (N)'!E99,'NOITE (N)'!E99='NOITE (N)'!E98),'NOITE (N)'!E100,"")</f>
        <v>#REF!</v>
      </c>
      <c r="F100" s="29" t="e">
        <f>NOITE!#REF!</f>
        <v>#REF!</v>
      </c>
      <c r="G100" s="29" t="e">
        <f>IF(AND('NOITE (N)'!G100&lt;&gt;'NOITE (N)'!G99,'NOITE (N)'!G99='NOITE (N)'!G98),'NOITE (N)'!G100,"")</f>
        <v>#REF!</v>
      </c>
      <c r="H100" s="29" t="e">
        <f>NOITE!#REF!</f>
        <v>#REF!</v>
      </c>
      <c r="I100" s="29" t="e">
        <f>IF(AND('NOITE (N)'!I100&lt;&gt;'NOITE (N)'!I99,'NOITE (N)'!I99='NOITE (N)'!I98),'NOITE (N)'!I100,"")</f>
        <v>#REF!</v>
      </c>
      <c r="J100" s="29" t="e">
        <f>NOITE!#REF!</f>
        <v>#REF!</v>
      </c>
      <c r="K100" s="29" t="e">
        <f>IF(AND('NOITE (N)'!K100&lt;&gt;'NOITE (N)'!K99,'NOITE (N)'!K99='NOITE (N)'!K98),'NOITE (N)'!K100,"")</f>
        <v>#REF!</v>
      </c>
      <c r="L100" s="29" t="e">
        <f>NOITE!#REF!</f>
        <v>#REF!</v>
      </c>
      <c r="M100" s="29" t="e">
        <f>IF(AND('NOITE (N)'!M100&lt;&gt;'NOITE (N)'!M99,'NOITE (N)'!M99='NOITE (N)'!M98),'NOITE (N)'!M100,"")</f>
        <v>#REF!</v>
      </c>
      <c r="N100" s="29"/>
      <c r="O100" s="29"/>
      <c r="P100" s="29"/>
      <c r="Q100" s="29"/>
      <c r="R100" s="29"/>
      <c r="S100" s="29"/>
    </row>
    <row r="101" spans="1:19" x14ac:dyDescent="0.2">
      <c r="A101" s="9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2">
      <c r="A102" s="99">
        <v>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2">
      <c r="A103" s="9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x14ac:dyDescent="0.2">
      <c r="A104" s="9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x14ac:dyDescent="0.2">
      <c r="A105" s="99"/>
      <c r="B105" s="29" t="e">
        <f>NOITE!#REF!</f>
        <v>#REF!</v>
      </c>
      <c r="C105" s="29" t="e">
        <f>IF(AND('NOITE (N)'!C105&lt;&gt;'NOITE (N)'!C104,'NOITE (N)'!C104='NOITE (N)'!C103),'NOITE (N)'!C105,"")</f>
        <v>#REF!</v>
      </c>
      <c r="D105" s="29" t="e">
        <f>NOITE!#REF!</f>
        <v>#REF!</v>
      </c>
      <c r="E105" s="29" t="e">
        <f>IF(AND('NOITE (N)'!E105&lt;&gt;'NOITE (N)'!E104,'NOITE (N)'!E104='NOITE (N)'!E103),'NOITE (N)'!E105,"")</f>
        <v>#REF!</v>
      </c>
      <c r="F105" s="29" t="e">
        <f>NOITE!#REF!</f>
        <v>#REF!</v>
      </c>
      <c r="G105" s="29" t="e">
        <f>IF(AND('NOITE (N)'!G105&lt;&gt;'NOITE (N)'!G104,'NOITE (N)'!G104='NOITE (N)'!G103),'NOITE (N)'!G105,"")</f>
        <v>#REF!</v>
      </c>
      <c r="H105" s="29" t="e">
        <f>NOITE!#REF!</f>
        <v>#REF!</v>
      </c>
      <c r="I105" s="29" t="e">
        <f>IF(AND('NOITE (N)'!I105&lt;&gt;'NOITE (N)'!I104,'NOITE (N)'!I104='NOITE (N)'!I103),'NOITE (N)'!I105,"")</f>
        <v>#REF!</v>
      </c>
      <c r="J105" s="29" t="e">
        <f>NOITE!#REF!</f>
        <v>#REF!</v>
      </c>
      <c r="K105" s="29" t="e">
        <f>IF(AND('NOITE (N)'!K105&lt;&gt;'NOITE (N)'!K104,'NOITE (N)'!K104='NOITE (N)'!K103),'NOITE (N)'!K105,"")</f>
        <v>#REF!</v>
      </c>
      <c r="L105" s="29" t="e">
        <f>NOITE!#REF!</f>
        <v>#REF!</v>
      </c>
      <c r="M105" s="29" t="e">
        <f>IF(AND('NOITE (N)'!M105&lt;&gt;'NOITE (N)'!M104,'NOITE (N)'!M104='NOITE (N)'!M103),'NOITE (N)'!M105,"")</f>
        <v>#REF!</v>
      </c>
      <c r="N105" s="29"/>
      <c r="O105" s="29"/>
      <c r="P105" s="29"/>
      <c r="Q105" s="29"/>
      <c r="R105" s="29"/>
      <c r="S105" s="29"/>
    </row>
    <row r="106" spans="1:19" x14ac:dyDescent="0.2">
      <c r="A106" s="9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x14ac:dyDescent="0.2">
      <c r="A107" s="99">
        <v>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x14ac:dyDescent="0.2">
      <c r="A108" s="9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">
      <c r="A109" s="9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2">
      <c r="A110" s="99"/>
      <c r="B110" s="29" t="e">
        <f>NOITE!#REF!</f>
        <v>#REF!</v>
      </c>
      <c r="C110" s="29" t="e">
        <f>IF(AND('NOITE (N)'!C110&lt;&gt;'NOITE (N)'!C109,'NOITE (N)'!C109='NOITE (N)'!C108),'NOITE (N)'!C110,"")</f>
        <v>#REF!</v>
      </c>
      <c r="D110" s="29" t="e">
        <f>NOITE!#REF!</f>
        <v>#REF!</v>
      </c>
      <c r="E110" s="29" t="e">
        <f>IF(AND('NOITE (N)'!E110&lt;&gt;'NOITE (N)'!E109,'NOITE (N)'!E109='NOITE (N)'!E108),'NOITE (N)'!E110,"")</f>
        <v>#REF!</v>
      </c>
      <c r="F110" s="29" t="e">
        <f>NOITE!#REF!</f>
        <v>#REF!</v>
      </c>
      <c r="G110" s="29" t="e">
        <f>IF(AND('NOITE (N)'!G110&lt;&gt;'NOITE (N)'!G109,'NOITE (N)'!G109='NOITE (N)'!G108),'NOITE (N)'!G110,"")</f>
        <v>#REF!</v>
      </c>
      <c r="H110" s="29" t="e">
        <f>NOITE!#REF!</f>
        <v>#REF!</v>
      </c>
      <c r="I110" s="29" t="e">
        <f>IF(AND('NOITE (N)'!I110&lt;&gt;'NOITE (N)'!I109,'NOITE (N)'!I109='NOITE (N)'!I108),'NOITE (N)'!I110,"")</f>
        <v>#REF!</v>
      </c>
      <c r="J110" s="29" t="e">
        <f>NOITE!#REF!</f>
        <v>#REF!</v>
      </c>
      <c r="K110" s="29" t="e">
        <f>IF(AND('NOITE (N)'!K110&lt;&gt;'NOITE (N)'!K109,'NOITE (N)'!K109='NOITE (N)'!K108),'NOITE (N)'!K110,"")</f>
        <v>#REF!</v>
      </c>
      <c r="L110" s="29" t="e">
        <f>NOITE!#REF!</f>
        <v>#REF!</v>
      </c>
      <c r="M110" s="29" t="e">
        <f>IF(AND('NOITE (N)'!M110&lt;&gt;'NOITE (N)'!M109,'NOITE (N)'!M109='NOITE (N)'!M108),'NOITE (N)'!M110,"")</f>
        <v>#REF!</v>
      </c>
      <c r="N110" s="29"/>
      <c r="O110" s="29"/>
      <c r="P110" s="29"/>
      <c r="Q110" s="29"/>
      <c r="R110" s="29"/>
      <c r="S110" s="29"/>
    </row>
    <row r="111" spans="1:19" x14ac:dyDescent="0.2">
      <c r="A111" s="9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2">
      <c r="A112" s="99">
        <v>6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2">
      <c r="A113" s="9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2">
      <c r="A114" s="9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2">
      <c r="A115" s="99"/>
      <c r="B115" s="29" t="e">
        <f>NOITE!#REF!</f>
        <v>#REF!</v>
      </c>
      <c r="C115" s="29" t="e">
        <f>IF(AND('NOITE (N)'!C115&lt;&gt;'NOITE (N)'!C114,'NOITE (N)'!C114='NOITE (N)'!C113),'NOITE (N)'!C115,"")</f>
        <v>#REF!</v>
      </c>
      <c r="D115" s="29" t="e">
        <f>NOITE!#REF!</f>
        <v>#REF!</v>
      </c>
      <c r="E115" s="29" t="e">
        <f>IF(AND('NOITE (N)'!E115&lt;&gt;'NOITE (N)'!E114,'NOITE (N)'!E114='NOITE (N)'!E113),'NOITE (N)'!E115,"")</f>
        <v>#REF!</v>
      </c>
      <c r="F115" s="29" t="e">
        <f>NOITE!#REF!</f>
        <v>#REF!</v>
      </c>
      <c r="G115" s="29" t="e">
        <f>IF(AND('NOITE (N)'!G115&lt;&gt;'NOITE (N)'!G114,'NOITE (N)'!G114='NOITE (N)'!G113),'NOITE (N)'!G115,"")</f>
        <v>#REF!</v>
      </c>
      <c r="H115" s="29" t="e">
        <f>NOITE!#REF!</f>
        <v>#REF!</v>
      </c>
      <c r="I115" s="29" t="e">
        <f>IF(AND('NOITE (N)'!I115&lt;&gt;'NOITE (N)'!I114,'NOITE (N)'!I114='NOITE (N)'!I113),'NOITE (N)'!I115,"")</f>
        <v>#REF!</v>
      </c>
      <c r="J115" s="29" t="e">
        <f>NOITE!#REF!</f>
        <v>#REF!</v>
      </c>
      <c r="K115" s="29" t="e">
        <f>IF(AND('NOITE (N)'!K115&lt;&gt;'NOITE (N)'!K114,'NOITE (N)'!K114='NOITE (N)'!K113),'NOITE (N)'!K115,"")</f>
        <v>#REF!</v>
      </c>
      <c r="L115" s="29" t="e">
        <f>NOITE!#REF!</f>
        <v>#REF!</v>
      </c>
      <c r="M115" s="29" t="e">
        <f>IF(AND('NOITE (N)'!M115&lt;&gt;'NOITE (N)'!M114,'NOITE (N)'!M114='NOITE (N)'!M113),'NOITE (N)'!M115,"")</f>
        <v>#REF!</v>
      </c>
      <c r="N115" s="29"/>
      <c r="O115" s="29"/>
      <c r="P115" s="29"/>
      <c r="Q115" s="29"/>
      <c r="R115" s="29"/>
      <c r="S115" s="29"/>
    </row>
    <row r="116" spans="1:19" x14ac:dyDescent="0.2">
      <c r="A116" s="9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x14ac:dyDescent="0.2">
      <c r="A117" s="99">
        <v>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x14ac:dyDescent="0.2">
      <c r="A118" s="9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2">
      <c r="A119" s="9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2">
      <c r="A120" s="99"/>
      <c r="B120" s="29" t="str">
        <f>NOITE!E17</f>
        <v>ADALBERTO DE FREITAS CAMARGO</v>
      </c>
      <c r="C120" s="29" t="str">
        <f>IF(AND('NOITE (N)'!C120&lt;&gt;'NOITE (N)'!C119,'NOITE (N)'!C119='NOITE (N)'!C118),'NOITE (N)'!C120,"")</f>
        <v/>
      </c>
      <c r="D120" s="29">
        <f>NOITE!F17</f>
        <v>0</v>
      </c>
      <c r="E120" s="29" t="str">
        <f>IF(AND('NOITE (N)'!E120&lt;&gt;'NOITE (N)'!E119,'NOITE (N)'!E119='NOITE (N)'!E118),'NOITE (N)'!E120,"")</f>
        <v/>
      </c>
      <c r="F120" s="29" t="str">
        <f>NOITE!G17</f>
        <v>WILLIAN AURELIO NOGUEIRA</v>
      </c>
      <c r="G120" s="29" t="str">
        <f>IF(AND('NOITE (N)'!G120&lt;&gt;'NOITE (N)'!G119,'NOITE (N)'!G119='NOITE (N)'!G118),'NOITE (N)'!G120,"")</f>
        <v/>
      </c>
      <c r="H120" s="29" t="str">
        <f>NOITE!H17</f>
        <v>MAGALI ANDREIA ROSSI</v>
      </c>
      <c r="I120" s="29" t="str">
        <f>IF(AND('NOITE (N)'!I120&lt;&gt;'NOITE (N)'!I119,'NOITE (N)'!I119='NOITE (N)'!I118),'NOITE (N)'!I120,"")</f>
        <v/>
      </c>
      <c r="J120" s="29" t="str">
        <f>NOITE!I17</f>
        <v>JONAS REGINALDO PRADO</v>
      </c>
      <c r="K120" s="29" t="str">
        <f>IF(AND('NOITE (N)'!K120&lt;&gt;'NOITE (N)'!K119,'NOITE (N)'!K119='NOITE (N)'!K118),'NOITE (N)'!K120,"")</f>
        <v/>
      </c>
      <c r="L120" s="29" t="str">
        <f>NOITE!M17</f>
        <v>RONALDO WILLIAN REIS</v>
      </c>
      <c r="M120" s="29" t="str">
        <f>IF(AND('NOITE (N)'!M120&lt;&gt;'NOITE (N)'!M119,'NOITE (N)'!M119='NOITE (N)'!M118),'NOITE (N)'!M120,"")</f>
        <v/>
      </c>
      <c r="N120" s="29"/>
      <c r="O120" s="29"/>
      <c r="P120" s="29"/>
      <c r="Q120" s="29"/>
      <c r="R120" s="29"/>
      <c r="S120" s="29"/>
    </row>
    <row r="121" spans="1:19" x14ac:dyDescent="0.2">
      <c r="A121" s="9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x14ac:dyDescent="0.2">
      <c r="A122" s="99">
        <v>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x14ac:dyDescent="0.2">
      <c r="A123" s="9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2">
      <c r="A124" s="9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x14ac:dyDescent="0.2">
      <c r="A125" s="99"/>
      <c r="B125" s="29" t="str">
        <f>NOITE!E30</f>
        <v>RÔMULO FRANCISCO DE SOUZA MAIA</v>
      </c>
      <c r="C125" s="29" t="str">
        <f>IF(AND('NOITE (N)'!C125&lt;&gt;'NOITE (N)'!C124,'NOITE (N)'!C124='NOITE (N)'!C123),'NOITE (N)'!C125,"")</f>
        <v/>
      </c>
      <c r="D125" s="29" t="str">
        <f>NOITE!F30</f>
        <v>JOÃO GILBERTO PINHO</v>
      </c>
      <c r="E125" s="29" t="str">
        <f>IF(AND('NOITE (N)'!E125&lt;&gt;'NOITE (N)'!E124,'NOITE (N)'!E124='NOITE (N)'!E123),'NOITE (N)'!E125,"")</f>
        <v/>
      </c>
      <c r="F125" s="29" t="str">
        <f>NOITE!G30</f>
        <v>FLÁVIO SOUSA SILVA</v>
      </c>
      <c r="G125" s="29" t="str">
        <f>IF(AND('NOITE (N)'!G125&lt;&gt;'NOITE (N)'!G124,'NOITE (N)'!G124='NOITE (N)'!G123),'NOITE (N)'!G125,"")</f>
        <v/>
      </c>
      <c r="H125" s="29" t="str">
        <f>NOITE!H30</f>
        <v>LEANDRO PALHA DE OLIVEIRA</v>
      </c>
      <c r="I125" s="29" t="str">
        <f>IF(AND('NOITE (N)'!I125&lt;&gt;'NOITE (N)'!I124,'NOITE (N)'!I124='NOITE (N)'!I123),'NOITE (N)'!I125,"")</f>
        <v/>
      </c>
      <c r="J125" s="29" t="str">
        <f>NOITE!I30</f>
        <v>FÁBIO BRUSSOLO DE OLIVEIRA</v>
      </c>
      <c r="K125" s="29" t="str">
        <f>IF(AND('NOITE (N)'!K125&lt;&gt;'NOITE (N)'!K124,'NOITE (N)'!K124='NOITE (N)'!K123),'NOITE (N)'!K125,"")</f>
        <v/>
      </c>
      <c r="L125" s="29" t="str">
        <f>NOITE!M30</f>
        <v>JEFFERSON CIPRIANO DE ARAUJO</v>
      </c>
      <c r="M125" s="29" t="str">
        <f>IF(AND('NOITE (N)'!M125&lt;&gt;'NOITE (N)'!M124,'NOITE (N)'!M124='NOITE (N)'!M123),'NOITE (N)'!M125,"")</f>
        <v>INGLÊS II</v>
      </c>
      <c r="N125" s="29"/>
      <c r="O125" s="29"/>
      <c r="P125" s="29"/>
      <c r="Q125" s="29"/>
      <c r="R125" s="29"/>
      <c r="S125" s="29"/>
    </row>
    <row r="126" spans="1:19" x14ac:dyDescent="0.2">
      <c r="A126" s="9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x14ac:dyDescent="0.2">
      <c r="A127" s="99">
        <v>3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2">
      <c r="A128" s="9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x14ac:dyDescent="0.2">
      <c r="A129" s="9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x14ac:dyDescent="0.2">
      <c r="A130" s="99"/>
      <c r="B130" s="29" t="str">
        <f>NOITE!E43</f>
        <v>ALEXANDRE NAVARRO TEIXEIRA</v>
      </c>
      <c r="C130" s="29" t="str">
        <f>IF(AND('NOITE (N)'!C130&lt;&gt;'NOITE (N)'!C129,'NOITE (N)'!C129='NOITE (N)'!C128),'NOITE (N)'!C130,"")</f>
        <v/>
      </c>
      <c r="D130" s="29" t="str">
        <f>NOITE!F43</f>
        <v>GILBERTO DE PAIVA</v>
      </c>
      <c r="E130" s="29" t="str">
        <f>IF(AND('NOITE (N)'!E130&lt;&gt;'NOITE (N)'!E129,'NOITE (N)'!E129='NOITE (N)'!E128),'NOITE (N)'!E130,"")</f>
        <v/>
      </c>
      <c r="F130" s="29" t="str">
        <f>NOITE!G56</f>
        <v>LEANDRO PALHA DE OLIVEIRA</v>
      </c>
      <c r="G130" s="29" t="str">
        <f>IF(AND('NOITE (N)'!G130&lt;&gt;'NOITE (N)'!G129,'NOITE (N)'!G129='NOITE (N)'!G128),'NOITE (N)'!G130,"")</f>
        <v/>
      </c>
      <c r="H130" s="29">
        <f>NOITE!H56</f>
        <v>0</v>
      </c>
      <c r="I130" s="29" t="str">
        <f>IF(AND('NOITE (N)'!I130&lt;&gt;'NOITE (N)'!I129,'NOITE (N)'!I129='NOITE (N)'!I128),'NOITE (N)'!I130,"")</f>
        <v/>
      </c>
      <c r="J130" s="29" t="str">
        <f>NOITE!I56</f>
        <v>EVERTON GRACIANO MACEDO</v>
      </c>
      <c r="K130" s="29" t="str">
        <f>IF(AND('NOITE (N)'!K130&lt;&gt;'NOITE (N)'!K129,'NOITE (N)'!K129='NOITE (N)'!K128),'NOITE (N)'!K130,"")</f>
        <v/>
      </c>
      <c r="L130" s="29" t="str">
        <f>NOITE!M56</f>
        <v>MÁRCIO BATISTA FIGUEIREDO</v>
      </c>
      <c r="M130" s="29" t="str">
        <f>IF(AND('NOITE (N)'!M130&lt;&gt;'NOITE (N)'!M129,'NOITE (N)'!M129='NOITE (N)'!M128),'NOITE (N)'!M130,"")</f>
        <v/>
      </c>
      <c r="N130" s="29"/>
      <c r="O130" s="29"/>
      <c r="P130" s="29"/>
      <c r="Q130" s="29"/>
      <c r="R130" s="29"/>
      <c r="S130" s="29"/>
    </row>
    <row r="131" spans="1:19" x14ac:dyDescent="0.2">
      <c r="A131" s="9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x14ac:dyDescent="0.2">
      <c r="A132" s="99">
        <v>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x14ac:dyDescent="0.2">
      <c r="A133" s="9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x14ac:dyDescent="0.2">
      <c r="A134" s="9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x14ac:dyDescent="0.2">
      <c r="A135" s="99"/>
      <c r="B135" s="29" t="str">
        <f>NOITE!E56</f>
        <v>EDSON CORREIA DE MELO</v>
      </c>
      <c r="C135" s="29" t="str">
        <f>IF(AND('NOITE (N)'!C135&lt;&gt;'NOITE (N)'!C134,'NOITE (N)'!C134='NOITE (N)'!C133),'NOITE (N)'!C135,"")</f>
        <v/>
      </c>
      <c r="D135" s="29" t="str">
        <f>NOITE!F56</f>
        <v>ACÁCIO LUIZ SIARKOWSKI</v>
      </c>
      <c r="E135" s="29" t="str">
        <f>IF(AND('NOITE (N)'!E135&lt;&gt;'NOITE (N)'!E134,'NOITE (N)'!E134='NOITE (N)'!E133),'NOITE (N)'!E135,"")</f>
        <v/>
      </c>
      <c r="F135" s="29" t="str">
        <f>NOITE!G56</f>
        <v>LEANDRO PALHA DE OLIVEIRA</v>
      </c>
      <c r="G135" s="29" t="str">
        <f>IF(AND('NOITE (N)'!G135&lt;&gt;'NOITE (N)'!G134,'NOITE (N)'!G134='NOITE (N)'!G133),'NOITE (N)'!G135,"")</f>
        <v/>
      </c>
      <c r="H135" s="29">
        <f>NOITE!H56</f>
        <v>0</v>
      </c>
      <c r="I135" s="29" t="str">
        <f>IF(AND('NOITE (N)'!I135&lt;&gt;'NOITE (N)'!I134,'NOITE (N)'!I134='NOITE (N)'!I133),'NOITE (N)'!I135,"")</f>
        <v/>
      </c>
      <c r="J135" s="29" t="str">
        <f>NOITE!I56</f>
        <v>EVERTON GRACIANO MACEDO</v>
      </c>
      <c r="K135" s="29" t="str">
        <f>IF(AND('NOITE (N)'!K135&lt;&gt;'NOITE (N)'!K134,'NOITE (N)'!K134='NOITE (N)'!K133),'NOITE (N)'!K135,"")</f>
        <v/>
      </c>
      <c r="L135" s="29" t="str">
        <f>NOITE!M56</f>
        <v>MÁRCIO BATISTA FIGUEIREDO</v>
      </c>
      <c r="M135" s="29" t="e">
        <f>IF(AND('NOITE (N)'!M135&lt;&gt;'NOITE (N)'!M134,'NOITE (N)'!M134='NOITE (N)'!M133),'NOITE (N)'!M135,"")</f>
        <v>#REF!</v>
      </c>
      <c r="N135" s="29"/>
      <c r="O135" s="29"/>
      <c r="P135" s="29"/>
      <c r="Q135" s="29"/>
      <c r="R135" s="29"/>
      <c r="S135" s="29"/>
    </row>
    <row r="136" spans="1:19" x14ac:dyDescent="0.2">
      <c r="A136" s="9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x14ac:dyDescent="0.2">
      <c r="A137" s="99">
        <v>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x14ac:dyDescent="0.2">
      <c r="A138" s="9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x14ac:dyDescent="0.2">
      <c r="A139" s="9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x14ac:dyDescent="0.2">
      <c r="A140" s="99"/>
      <c r="B140" s="29" t="str">
        <f>NOITE!E69</f>
        <v>ADRIANA ALVES</v>
      </c>
      <c r="C140" s="29" t="str">
        <f>IF(AND('NOITE (N)'!C140&lt;&gt;'NOITE (N)'!C139,'NOITE (N)'!C139='NOITE (N)'!C138),'NOITE (N)'!C140,"")</f>
        <v/>
      </c>
      <c r="D140" s="29" t="str">
        <f>NOITE!F69</f>
        <v>LEANDRO PALHA DE OLIVEIRA</v>
      </c>
      <c r="E140" s="29" t="str">
        <f>IF(AND('NOITE (N)'!E140&lt;&gt;'NOITE (N)'!E139,'NOITE (N)'!E139='NOITE (N)'!E138),'NOITE (N)'!E140,"")</f>
        <v/>
      </c>
      <c r="F140" s="29" t="str">
        <f>NOITE!G69</f>
        <v>ANDREA FIORAVANTE SALLA</v>
      </c>
      <c r="G140" s="29" t="str">
        <f>IF(AND('NOITE (N)'!G140&lt;&gt;'NOITE (N)'!G139,'NOITE (N)'!G139='NOITE (N)'!G138),'NOITE (N)'!G140,"")</f>
        <v/>
      </c>
      <c r="H140" s="29" t="str">
        <f>NOITE!H69</f>
        <v>ADALBERTO DE FREITAS CAMARGO</v>
      </c>
      <c r="I140" s="29" t="str">
        <f>IF(AND('NOITE (N)'!I140&lt;&gt;'NOITE (N)'!I139,'NOITE (N)'!I139='NOITE (N)'!I138),'NOITE (N)'!I140,"")</f>
        <v/>
      </c>
      <c r="J140" s="29" t="str">
        <f>NOITE!I69</f>
        <v>EDSON CORREIA DE MELO</v>
      </c>
      <c r="K140" s="29" t="str">
        <f>IF(AND('NOITE (N)'!K140&lt;&gt;'NOITE (N)'!K139,'NOITE (N)'!K139='NOITE (N)'!K138),'NOITE (N)'!K140,"")</f>
        <v/>
      </c>
      <c r="L140" s="29" t="str">
        <f>NOITE!M69</f>
        <v>IZAÍAS PORFIRIO FARIA</v>
      </c>
      <c r="M140" s="29" t="str">
        <f>IF(AND('NOITE (N)'!M140&lt;&gt;'NOITE (N)'!M139,'NOITE (N)'!M139='NOITE (N)'!M138),'NOITE (N)'!M140,"")</f>
        <v/>
      </c>
      <c r="N140" s="29"/>
      <c r="O140" s="29"/>
      <c r="P140" s="29"/>
      <c r="Q140" s="29"/>
      <c r="R140" s="29"/>
      <c r="S140" s="29"/>
    </row>
    <row r="141" spans="1:19" x14ac:dyDescent="0.2">
      <c r="A141" s="9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x14ac:dyDescent="0.2">
      <c r="A142" s="99">
        <v>6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x14ac:dyDescent="0.2">
      <c r="A143" s="9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x14ac:dyDescent="0.2">
      <c r="A144" s="9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x14ac:dyDescent="0.2">
      <c r="A145" s="99"/>
      <c r="B145" s="29" t="str">
        <f>NOITE!E82</f>
        <v>JOSÉ ANTONIO DO AMARAL</v>
      </c>
      <c r="C145" s="29" t="str">
        <f>IF(AND('NOITE (N)'!C145&lt;&gt;'NOITE (N)'!C144,'NOITE (N)'!C144='NOITE (N)'!C143),'NOITE (N)'!C145,"")</f>
        <v/>
      </c>
      <c r="D145" s="29" t="str">
        <f>NOITE!F82</f>
        <v>FRANCISCO EUGENIO BARRELLA</v>
      </c>
      <c r="E145" s="29" t="str">
        <f>IF(AND('NOITE (N)'!E145&lt;&gt;'NOITE (N)'!E144,'NOITE (N)'!E144='NOITE (N)'!E143),'NOITE (N)'!E145,"")</f>
        <v/>
      </c>
      <c r="F145" s="29" t="str">
        <f>NOITE!G82</f>
        <v>ACÁCIO LUIZ SIARKOWSKI</v>
      </c>
      <c r="G145" s="29" t="str">
        <f>IF(AND('NOITE (N)'!G145&lt;&gt;'NOITE (N)'!G144,'NOITE (N)'!G144='NOITE (N)'!G143),'NOITE (N)'!G145,"")</f>
        <v/>
      </c>
      <c r="H145" s="29" t="str">
        <f>NOITE!H82</f>
        <v>THOMÁS DA COSTA</v>
      </c>
      <c r="I145" s="29" t="str">
        <f>IF(AND('NOITE (N)'!I145&lt;&gt;'NOITE (N)'!I144,'NOITE (N)'!I144='NOITE (N)'!I143),'NOITE (N)'!I145,"")</f>
        <v/>
      </c>
      <c r="J145" s="29" t="str">
        <f>NOITE!I82</f>
        <v>STEFANIA FELIX DOS SANTOS</v>
      </c>
      <c r="K145" s="29" t="str">
        <f>IF(AND('NOITE (N)'!K145&lt;&gt;'NOITE (N)'!K144,'NOITE (N)'!K144='NOITE (N)'!K143),'NOITE (N)'!K145,"")</f>
        <v/>
      </c>
      <c r="L145" s="29" t="str">
        <f>NOITE!M82</f>
        <v>MARCOS COSTA DE SOUSA</v>
      </c>
      <c r="M145" s="29" t="str">
        <f>IF(AND('NOITE (N)'!M145&lt;&gt;'NOITE (N)'!M144,'NOITE (N)'!M144='NOITE (N)'!M143),'NOITE (N)'!M145,"")</f>
        <v>PROJETO DE TRABALHO DE GRADUAÇÃO II</v>
      </c>
      <c r="N145" s="29"/>
      <c r="O145" s="29"/>
      <c r="P145" s="29"/>
      <c r="Q145" s="29"/>
      <c r="R145" s="29"/>
      <c r="S145" s="29"/>
    </row>
    <row r="146" spans="1:19" x14ac:dyDescent="0.2">
      <c r="A146" s="9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x14ac:dyDescent="0.2">
      <c r="A147" s="99">
        <v>1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x14ac:dyDescent="0.2">
      <c r="A148" s="9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x14ac:dyDescent="0.2">
      <c r="A149" s="9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x14ac:dyDescent="0.2">
      <c r="A150" s="99"/>
      <c r="B150" s="29" t="e">
        <f>NOITE!#REF!</f>
        <v>#REF!</v>
      </c>
      <c r="C150" s="29" t="e">
        <f>IF(AND('NOITE (N)'!C150&lt;&gt;'NOITE (N)'!C149,'NOITE (N)'!C149='NOITE (N)'!C148),'NOITE (N)'!C150,"")</f>
        <v>#REF!</v>
      </c>
      <c r="D150" s="29" t="e">
        <f>NOITE!#REF!</f>
        <v>#REF!</v>
      </c>
      <c r="E150" s="29" t="e">
        <f>IF(AND('NOITE (N)'!E150&lt;&gt;'NOITE (N)'!E149,'NOITE (N)'!E149='NOITE (N)'!E148),'NOITE (N)'!E150,"")</f>
        <v>#REF!</v>
      </c>
      <c r="F150" s="29" t="e">
        <f>NOITE!#REF!</f>
        <v>#REF!</v>
      </c>
      <c r="G150" s="29" t="e">
        <f>IF(AND('NOITE (N)'!G150&lt;&gt;'NOITE (N)'!G149,'NOITE (N)'!G149='NOITE (N)'!G148),'NOITE (N)'!G150,"")</f>
        <v>#REF!</v>
      </c>
      <c r="H150" s="29" t="e">
        <f>NOITE!#REF!</f>
        <v>#REF!</v>
      </c>
      <c r="I150" s="29" t="e">
        <f>IF(AND('NOITE (N)'!I150&lt;&gt;'NOITE (N)'!I149,'NOITE (N)'!I149='NOITE (N)'!I148),'NOITE (N)'!I150,"")</f>
        <v>#REF!</v>
      </c>
      <c r="J150" s="29" t="e">
        <f>NOITE!#REF!</f>
        <v>#REF!</v>
      </c>
      <c r="K150" s="29" t="e">
        <f>IF(AND('NOITE (N)'!K150&lt;&gt;'NOITE (N)'!K149,'NOITE (N)'!K149='NOITE (N)'!K148),'NOITE (N)'!K150,"")</f>
        <v>#REF!</v>
      </c>
      <c r="L150" s="29" t="e">
        <f>NOITE!#REF!</f>
        <v>#REF!</v>
      </c>
      <c r="M150" s="29" t="e">
        <f>IF(AND('NOITE (N)'!M150&lt;&gt;'NOITE (N)'!M149,'NOITE (N)'!M149='NOITE (N)'!M148),'NOITE (N)'!M150,"")</f>
        <v>#REF!</v>
      </c>
      <c r="N150" s="29"/>
      <c r="O150" s="29"/>
      <c r="P150" s="29"/>
      <c r="Q150" s="29"/>
      <c r="R150" s="29"/>
      <c r="S150" s="29"/>
    </row>
    <row r="151" spans="1:19" x14ac:dyDescent="0.2">
      <c r="A151" s="9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x14ac:dyDescent="0.2">
      <c r="A152" s="99">
        <v>2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x14ac:dyDescent="0.2">
      <c r="A153" s="9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x14ac:dyDescent="0.2">
      <c r="A154" s="9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x14ac:dyDescent="0.2">
      <c r="A155" s="99"/>
      <c r="B155" s="29" t="e">
        <f>NOITE!#REF!</f>
        <v>#REF!</v>
      </c>
      <c r="C155" s="29" t="e">
        <f>IF(AND('NOITE (N)'!C155&lt;&gt;'NOITE (N)'!C154,'NOITE (N)'!C154='NOITE (N)'!C153),'NOITE (N)'!C155,"")</f>
        <v>#REF!</v>
      </c>
      <c r="D155" s="29" t="e">
        <f>NOITE!#REF!</f>
        <v>#REF!</v>
      </c>
      <c r="E155" s="29" t="e">
        <f>IF(AND('NOITE (N)'!E155&lt;&gt;'NOITE (N)'!E154,'NOITE (N)'!E154='NOITE (N)'!E153),'NOITE (N)'!E155,"")</f>
        <v>#REF!</v>
      </c>
      <c r="F155" s="29" t="e">
        <f>NOITE!#REF!</f>
        <v>#REF!</v>
      </c>
      <c r="G155" s="29" t="e">
        <f>IF(AND('NOITE (N)'!G155&lt;&gt;'NOITE (N)'!G154,'NOITE (N)'!G154='NOITE (N)'!G153),'NOITE (N)'!G155,"")</f>
        <v>#REF!</v>
      </c>
      <c r="H155" s="29" t="e">
        <f>NOITE!#REF!</f>
        <v>#REF!</v>
      </c>
      <c r="I155" s="29" t="e">
        <f>IF(AND('NOITE (N)'!I155&lt;&gt;'NOITE (N)'!I154,'NOITE (N)'!I154='NOITE (N)'!I153),'NOITE (N)'!I155,"")</f>
        <v>#REF!</v>
      </c>
      <c r="J155" s="29" t="e">
        <f>NOITE!#REF!</f>
        <v>#REF!</v>
      </c>
      <c r="K155" s="29" t="e">
        <f>IF(AND('NOITE (N)'!K155&lt;&gt;'NOITE (N)'!K154,'NOITE (N)'!K154='NOITE (N)'!K153),'NOITE (N)'!K155,"")</f>
        <v>#REF!</v>
      </c>
      <c r="L155" s="29" t="e">
        <f>NOITE!#REF!</f>
        <v>#REF!</v>
      </c>
      <c r="M155" s="29" t="e">
        <f>IF(AND('NOITE (N)'!M155&lt;&gt;'NOITE (N)'!M154,'NOITE (N)'!M154='NOITE (N)'!M153),'NOITE (N)'!M155,"")</f>
        <v>#REF!</v>
      </c>
      <c r="N155" s="29"/>
      <c r="O155" s="29"/>
      <c r="P155" s="29"/>
      <c r="Q155" s="29"/>
      <c r="R155" s="29"/>
      <c r="S155" s="29"/>
    </row>
    <row r="156" spans="1:19" x14ac:dyDescent="0.2">
      <c r="A156" s="9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x14ac:dyDescent="0.2">
      <c r="A157" s="99">
        <v>3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x14ac:dyDescent="0.2">
      <c r="A158" s="9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x14ac:dyDescent="0.2">
      <c r="A159" s="9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x14ac:dyDescent="0.2">
      <c r="A160" s="99"/>
      <c r="B160" s="29" t="e">
        <f>NOITE!#REF!</f>
        <v>#REF!</v>
      </c>
      <c r="C160" s="29" t="e">
        <f>IF(AND('NOITE (N)'!C160&lt;&gt;'NOITE (N)'!C159,'NOITE (N)'!C159='NOITE (N)'!C158),'NOITE (N)'!C160,"")</f>
        <v>#REF!</v>
      </c>
      <c r="D160" s="29" t="e">
        <f>NOITE!#REF!</f>
        <v>#REF!</v>
      </c>
      <c r="E160" s="29" t="e">
        <f>IF(AND('NOITE (N)'!E160&lt;&gt;'NOITE (N)'!E159,'NOITE (N)'!E159='NOITE (N)'!E158),'NOITE (N)'!E160,"")</f>
        <v>#REF!</v>
      </c>
      <c r="F160" s="29" t="e">
        <f>NOITE!#REF!</f>
        <v>#REF!</v>
      </c>
      <c r="G160" s="29" t="e">
        <f>IF(AND('NOITE (N)'!G160&lt;&gt;'NOITE (N)'!G159,'NOITE (N)'!G159='NOITE (N)'!G158),'NOITE (N)'!G160,"")</f>
        <v>#REF!</v>
      </c>
      <c r="H160" s="29" t="e">
        <f>NOITE!#REF!</f>
        <v>#REF!</v>
      </c>
      <c r="I160" s="29" t="e">
        <f>IF(AND('NOITE (N)'!I160&lt;&gt;'NOITE (N)'!I159,'NOITE (N)'!I159='NOITE (N)'!I158),'NOITE (N)'!I160,"")</f>
        <v>#REF!</v>
      </c>
      <c r="J160" s="29" t="e">
        <f>NOITE!#REF!</f>
        <v>#REF!</v>
      </c>
      <c r="K160" s="29" t="e">
        <f>IF(AND('NOITE (N)'!K160&lt;&gt;'NOITE (N)'!K159,'NOITE (N)'!K159='NOITE (N)'!K158),'NOITE (N)'!K160,"")</f>
        <v>#REF!</v>
      </c>
      <c r="L160" s="29" t="e">
        <f>NOITE!#REF!</f>
        <v>#REF!</v>
      </c>
      <c r="M160" s="29" t="e">
        <f>IF(AND('NOITE (N)'!M160&lt;&gt;'NOITE (N)'!M159,'NOITE (N)'!M159='NOITE (N)'!M158),'NOITE (N)'!M160,"")</f>
        <v>#REF!</v>
      </c>
      <c r="N160" s="29"/>
      <c r="O160" s="29"/>
      <c r="P160" s="29"/>
      <c r="Q160" s="29"/>
      <c r="R160" s="29"/>
      <c r="S160" s="29"/>
    </row>
    <row r="161" spans="1:19" x14ac:dyDescent="0.2">
      <c r="A161" s="9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x14ac:dyDescent="0.2">
      <c r="A162" s="99">
        <v>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x14ac:dyDescent="0.2">
      <c r="A163" s="9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x14ac:dyDescent="0.2">
      <c r="A164" s="9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x14ac:dyDescent="0.2">
      <c r="A165" s="99"/>
      <c r="B165" s="29" t="e">
        <f>NOITE!#REF!</f>
        <v>#REF!</v>
      </c>
      <c r="C165" s="29" t="e">
        <f>IF(AND('NOITE (N)'!C165&lt;&gt;'NOITE (N)'!C164,'NOITE (N)'!C164='NOITE (N)'!C163),'NOITE (N)'!C165,"")</f>
        <v>#REF!</v>
      </c>
      <c r="D165" s="29" t="e">
        <f>NOITE!#REF!</f>
        <v>#REF!</v>
      </c>
      <c r="E165" s="29" t="e">
        <f>IF(AND('NOITE (N)'!E165&lt;&gt;'NOITE (N)'!E164,'NOITE (N)'!E164='NOITE (N)'!E163),'NOITE (N)'!E165,"")</f>
        <v>#REF!</v>
      </c>
      <c r="F165" s="29" t="e">
        <f>NOITE!#REF!</f>
        <v>#REF!</v>
      </c>
      <c r="G165" s="29" t="e">
        <f>IF(AND('NOITE (N)'!G165&lt;&gt;'NOITE (N)'!G164,'NOITE (N)'!G164='NOITE (N)'!G163),'NOITE (N)'!G165,"")</f>
        <v>#REF!</v>
      </c>
      <c r="H165" s="29" t="e">
        <f>NOITE!#REF!</f>
        <v>#REF!</v>
      </c>
      <c r="I165" s="29" t="e">
        <f>IF(AND('NOITE (N)'!I165&lt;&gt;'NOITE (N)'!I164,'NOITE (N)'!I164='NOITE (N)'!I163),'NOITE (N)'!I165,"")</f>
        <v>#REF!</v>
      </c>
      <c r="J165" s="29" t="e">
        <f>NOITE!#REF!</f>
        <v>#REF!</v>
      </c>
      <c r="K165" s="29" t="e">
        <f>IF(AND('NOITE (N)'!K165&lt;&gt;'NOITE (N)'!K164,'NOITE (N)'!K164='NOITE (N)'!K163),'NOITE (N)'!K165,"")</f>
        <v>#REF!</v>
      </c>
      <c r="L165" s="29" t="e">
        <f>NOITE!#REF!</f>
        <v>#REF!</v>
      </c>
      <c r="M165" s="29" t="e">
        <f>IF(AND('NOITE (N)'!M165&lt;&gt;'NOITE (N)'!M164,'NOITE (N)'!M164='NOITE (N)'!M163),'NOITE (N)'!M165,"")</f>
        <v>#REF!</v>
      </c>
      <c r="N165" s="29"/>
      <c r="O165" s="29"/>
      <c r="P165" s="29"/>
      <c r="Q165" s="29"/>
      <c r="R165" s="29"/>
      <c r="S165" s="29"/>
    </row>
    <row r="166" spans="1:19" x14ac:dyDescent="0.2">
      <c r="A166" s="9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x14ac:dyDescent="0.2">
      <c r="A167" s="99">
        <v>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x14ac:dyDescent="0.2">
      <c r="A168" s="9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x14ac:dyDescent="0.2">
      <c r="A170" s="99"/>
      <c r="B170" s="29" t="e">
        <f>NOITE!#REF!</f>
        <v>#REF!</v>
      </c>
      <c r="C170" s="29" t="e">
        <f>IF(AND('NOITE (N)'!C170&lt;&gt;'NOITE (N)'!C169,'NOITE (N)'!C169='NOITE (N)'!C168),'NOITE (N)'!C170,"")</f>
        <v>#REF!</v>
      </c>
      <c r="D170" s="29" t="e">
        <f>NOITE!#REF!</f>
        <v>#REF!</v>
      </c>
      <c r="E170" s="29" t="e">
        <f>IF(AND('NOITE (N)'!E170&lt;&gt;'NOITE (N)'!E169,'NOITE (N)'!E169='NOITE (N)'!E168),'NOITE (N)'!E170,"")</f>
        <v>#REF!</v>
      </c>
      <c r="F170" s="29" t="e">
        <f>NOITE!#REF!</f>
        <v>#REF!</v>
      </c>
      <c r="G170" s="29" t="e">
        <f>IF(AND('NOITE (N)'!G170&lt;&gt;'NOITE (N)'!G169,'NOITE (N)'!G169='NOITE (N)'!G168),'NOITE (N)'!G170,"")</f>
        <v>#REF!</v>
      </c>
      <c r="H170" s="29" t="e">
        <f>NOITE!#REF!</f>
        <v>#REF!</v>
      </c>
      <c r="I170" s="29" t="e">
        <f>IF(AND('NOITE (N)'!I170&lt;&gt;'NOITE (N)'!I169,'NOITE (N)'!I169='NOITE (N)'!I168),'NOITE (N)'!I170,"")</f>
        <v>#REF!</v>
      </c>
      <c r="J170" s="29" t="e">
        <f>NOITE!#REF!</f>
        <v>#REF!</v>
      </c>
      <c r="K170" s="29" t="e">
        <f>IF(AND('NOITE (N)'!K170&lt;&gt;'NOITE (N)'!K169,'NOITE (N)'!K169='NOITE (N)'!K168),'NOITE (N)'!K170,"")</f>
        <v>#REF!</v>
      </c>
      <c r="L170" s="29" t="e">
        <f>NOITE!#REF!</f>
        <v>#REF!</v>
      </c>
      <c r="M170" s="29" t="e">
        <f>IF(AND('NOITE (N)'!M170&lt;&gt;'NOITE (N)'!M169,'NOITE (N)'!M169='NOITE (N)'!M168),'NOITE (N)'!M170,"")</f>
        <v>#REF!</v>
      </c>
      <c r="N170" s="29"/>
      <c r="O170" s="29"/>
      <c r="P170" s="29"/>
      <c r="Q170" s="29"/>
      <c r="R170" s="29"/>
      <c r="S170" s="29"/>
    </row>
    <row r="171" spans="1:19" x14ac:dyDescent="0.2">
      <c r="A171" s="9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x14ac:dyDescent="0.2">
      <c r="A172" s="99">
        <v>6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x14ac:dyDescent="0.2">
      <c r="A173" s="9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x14ac:dyDescent="0.2">
      <c r="A174" s="9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x14ac:dyDescent="0.2">
      <c r="A175" s="99"/>
      <c r="B175" s="29" t="e">
        <f>NOITE!#REF!</f>
        <v>#REF!</v>
      </c>
      <c r="C175" s="29" t="e">
        <f>IF(AND('NOITE (N)'!C175&lt;&gt;'NOITE (N)'!C174,'NOITE (N)'!C174='NOITE (N)'!C173),'NOITE (N)'!C175,"")</f>
        <v>#REF!</v>
      </c>
      <c r="D175" s="29" t="e">
        <f>NOITE!#REF!</f>
        <v>#REF!</v>
      </c>
      <c r="E175" s="29" t="e">
        <f>IF(AND('NOITE (N)'!E175&lt;&gt;'NOITE (N)'!E174,'NOITE (N)'!E174='NOITE (N)'!E173),'NOITE (N)'!E175,"")</f>
        <v>#REF!</v>
      </c>
      <c r="F175" s="29" t="e">
        <f>NOITE!#REF!</f>
        <v>#REF!</v>
      </c>
      <c r="G175" s="29" t="e">
        <f>IF(AND('NOITE (N)'!G175&lt;&gt;'NOITE (N)'!G174,'NOITE (N)'!G174='NOITE (N)'!G173),'NOITE (N)'!G175,"")</f>
        <v>#REF!</v>
      </c>
      <c r="H175" s="29" t="e">
        <f>NOITE!#REF!</f>
        <v>#REF!</v>
      </c>
      <c r="I175" s="29" t="e">
        <f>IF(AND('NOITE (N)'!I175&lt;&gt;'NOITE (N)'!I174,'NOITE (N)'!I174='NOITE (N)'!I173),'NOITE (N)'!I175,"")</f>
        <v>#REF!</v>
      </c>
      <c r="J175" s="29" t="e">
        <f>NOITE!#REF!</f>
        <v>#REF!</v>
      </c>
      <c r="K175" s="29" t="e">
        <f>IF(AND('NOITE (N)'!K175&lt;&gt;'NOITE (N)'!K174,'NOITE (N)'!K174='NOITE (N)'!K173),'NOITE (N)'!K175,"")</f>
        <v>#REF!</v>
      </c>
      <c r="L175" s="29" t="e">
        <f>NOITE!#REF!</f>
        <v>#REF!</v>
      </c>
      <c r="M175" s="29" t="e">
        <f>IF(AND('NOITE (N)'!M175&lt;&gt;'NOITE (N)'!M174,'NOITE (N)'!M174='NOITE (N)'!M173),'NOITE (N)'!M175,"")</f>
        <v>#REF!</v>
      </c>
      <c r="N175" s="29"/>
      <c r="O175" s="29"/>
      <c r="P175" s="29"/>
      <c r="Q175" s="29"/>
      <c r="R175" s="29"/>
      <c r="S175" s="29"/>
    </row>
    <row r="176" spans="1:19" x14ac:dyDescent="0.2">
      <c r="A176" s="9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</sheetData>
  <sheetProtection algorithmName="SHA-512" hashValue="XUHe0xXHQip37f0a9tnK79etW16v4mPCfVI+ijXwjN+u5LAmisLUOVAYomj6CgMlwFbymszPzADaE0sdM6DsOQ==" saltValue="9Sw3MYZ8qtEF0cad1rBiRw==" spinCount="100000" sheet="1" objects="1" scenarios="1" selectLockedCells="1" selectUnlockedCells="1"/>
  <mergeCells count="30">
    <mergeCell ref="A38:A44"/>
    <mergeCell ref="A3:A9"/>
    <mergeCell ref="A10:A16"/>
    <mergeCell ref="A17:A23"/>
    <mergeCell ref="A24:A30"/>
    <mergeCell ref="A31:A37"/>
    <mergeCell ref="A112:A116"/>
    <mergeCell ref="A45:A51"/>
    <mergeCell ref="A52:A58"/>
    <mergeCell ref="A59:A65"/>
    <mergeCell ref="A66:A72"/>
    <mergeCell ref="A73:A79"/>
    <mergeCell ref="A80:A86"/>
    <mergeCell ref="A87:A91"/>
    <mergeCell ref="A92:A96"/>
    <mergeCell ref="A97:A101"/>
    <mergeCell ref="A102:A106"/>
    <mergeCell ref="A107:A111"/>
    <mergeCell ref="A172:A17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pane xSplit="1" ySplit="2" topLeftCell="F108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"/>
  <cols>
    <col min="1" max="1" width="2" style="30" bestFit="1" customWidth="1"/>
    <col min="2" max="2" width="31.140625" style="30" bestFit="1" customWidth="1"/>
    <col min="3" max="3" width="37.140625" style="30" bestFit="1" customWidth="1"/>
    <col min="4" max="4" width="30.85546875" style="30" bestFit="1" customWidth="1"/>
    <col min="5" max="5" width="40.5703125" style="30" bestFit="1" customWidth="1"/>
    <col min="6" max="6" width="31" style="30" customWidth="1"/>
    <col min="7" max="7" width="33" style="30" bestFit="1" customWidth="1"/>
    <col min="8" max="8" width="31.140625" style="30" bestFit="1" customWidth="1"/>
    <col min="9" max="9" width="29.85546875" style="30" bestFit="1" customWidth="1"/>
    <col min="10" max="10" width="31.5703125" style="30" bestFit="1" customWidth="1"/>
    <col min="11" max="11" width="44.5703125" style="30" bestFit="1" customWidth="1"/>
    <col min="12" max="12" width="30" style="30" bestFit="1" customWidth="1"/>
    <col min="13" max="13" width="43.85546875" style="30" bestFit="1" customWidth="1"/>
    <col min="14" max="16384" width="9.140625" style="30"/>
  </cols>
  <sheetData>
    <row r="1" spans="1:19" x14ac:dyDescent="0.2">
      <c r="A1" s="29"/>
      <c r="B1" s="29" t="s">
        <v>382</v>
      </c>
      <c r="C1" s="29" t="s">
        <v>493</v>
      </c>
      <c r="D1" s="29" t="s">
        <v>382</v>
      </c>
      <c r="E1" s="29" t="s">
        <v>493</v>
      </c>
      <c r="F1" s="29" t="s">
        <v>382</v>
      </c>
      <c r="G1" s="29" t="s">
        <v>493</v>
      </c>
      <c r="H1" s="29" t="s">
        <v>382</v>
      </c>
      <c r="I1" s="29" t="s">
        <v>493</v>
      </c>
      <c r="J1" s="29" t="s">
        <v>382</v>
      </c>
      <c r="K1" s="29" t="s">
        <v>493</v>
      </c>
      <c r="L1" s="29" t="s">
        <v>382</v>
      </c>
      <c r="M1" s="29" t="s">
        <v>493</v>
      </c>
      <c r="N1" s="29"/>
      <c r="O1" s="29"/>
      <c r="P1" s="29"/>
      <c r="Q1" s="29"/>
      <c r="R1" s="29"/>
      <c r="S1" s="29"/>
    </row>
    <row r="2" spans="1:19" x14ac:dyDescent="0.2">
      <c r="A2" s="29"/>
      <c r="B2" s="29" t="s">
        <v>3</v>
      </c>
      <c r="C2" s="29"/>
      <c r="D2" s="29" t="s">
        <v>4</v>
      </c>
      <c r="E2" s="29"/>
      <c r="F2" s="29" t="s">
        <v>5</v>
      </c>
      <c r="G2" s="29"/>
      <c r="H2" s="29" t="s">
        <v>6</v>
      </c>
      <c r="I2" s="29"/>
      <c r="J2" s="29" t="s">
        <v>7</v>
      </c>
      <c r="K2" s="29"/>
      <c r="L2" s="29" t="s">
        <v>8</v>
      </c>
      <c r="M2" s="29"/>
      <c r="N2" s="29"/>
      <c r="O2" s="29"/>
      <c r="P2" s="29"/>
      <c r="Q2" s="29"/>
      <c r="R2" s="29"/>
      <c r="S2" s="29"/>
    </row>
    <row r="3" spans="1:19" x14ac:dyDescent="0.2">
      <c r="A3" s="9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">
      <c r="A4" s="9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">
      <c r="A5" s="99"/>
      <c r="B5" s="29" t="e">
        <f>NOITE!#REF!</f>
        <v>#REF!</v>
      </c>
      <c r="C5" s="29" t="e">
        <f>IF(AND('NOITE (N)'!C5&lt;&gt;'NOITE (N)'!C4,'NOITE (N)'!C4='NOITE (N)'!C3),'NOITE (N)'!C5,"")</f>
        <v>#REF!</v>
      </c>
      <c r="D5" s="29" t="e">
        <f>NOITE!#REF!</f>
        <v>#REF!</v>
      </c>
      <c r="E5" s="29" t="e">
        <f>IF(AND('NOITE (N)'!E5&lt;&gt;'NOITE (N)'!E4,'NOITE (N)'!E4='NOITE (N)'!E3),'NOITE (N)'!E5,"")</f>
        <v>#REF!</v>
      </c>
      <c r="F5" s="29" t="e">
        <f>NOITE!#REF!</f>
        <v>#REF!</v>
      </c>
      <c r="G5" s="29" t="e">
        <f>IF(AND('NOITE (N)'!G5&lt;&gt;'NOITE (N)'!G4,'NOITE (N)'!G4='NOITE (N)'!G3),'NOITE (N)'!G5,"")</f>
        <v>#REF!</v>
      </c>
      <c r="H5" s="29" t="e">
        <f>NOITE!#REF!</f>
        <v>#REF!</v>
      </c>
      <c r="I5" s="29" t="e">
        <f>IF(AND('NOITE (N)'!I5&lt;&gt;'NOITE (N)'!I4,'NOITE (N)'!I4='NOITE (N)'!I3),'NOITE (N)'!I5,"")</f>
        <v>#REF!</v>
      </c>
      <c r="J5" s="29" t="e">
        <f>NOITE!#REF!</f>
        <v>#REF!</v>
      </c>
      <c r="K5" s="29" t="e">
        <f>IF(AND('NOITE (N)'!K5&lt;&gt;'NOITE (N)'!K4,'NOITE (N)'!K4='NOITE (N)'!K3),'NOITE (N)'!K5,"")</f>
        <v>#REF!</v>
      </c>
      <c r="L5" s="29" t="e">
        <f>NOITE!#REF!</f>
        <v>#REF!</v>
      </c>
      <c r="M5" s="29" t="e">
        <f>IF(AND('NOITE (N)'!M5&lt;&gt;'NOITE (N)'!M4,'NOITE (N)'!M4='NOITE (N)'!M3),'NOITE (N)'!M5,"")</f>
        <v>#REF!</v>
      </c>
      <c r="N5" s="29"/>
      <c r="O5" s="29"/>
      <c r="P5" s="29"/>
      <c r="Q5" s="29"/>
      <c r="R5" s="29"/>
      <c r="S5" s="29"/>
    </row>
    <row r="6" spans="1:19" x14ac:dyDescent="0.2">
      <c r="A6" s="9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">
      <c r="A7" s="9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">
      <c r="A8" s="9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x14ac:dyDescent="0.2">
      <c r="A9" s="9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2">
      <c r="A10" s="99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">
      <c r="A11" s="9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">
      <c r="A12" s="99"/>
      <c r="B12" s="29" t="e">
        <f>NOITE!#REF!</f>
        <v>#REF!</v>
      </c>
      <c r="C12" s="29" t="e">
        <f>IF(AND('NOITE (N)'!C12&lt;&gt;'NOITE (N)'!C11,'NOITE (N)'!C11='NOITE (N)'!C10),'NOITE (N)'!C12,"")</f>
        <v>#REF!</v>
      </c>
      <c r="D12" s="29" t="e">
        <f>NOITE!#REF!</f>
        <v>#REF!</v>
      </c>
      <c r="E12" s="29" t="e">
        <f>IF(AND('NOITE (N)'!E12&lt;&gt;'NOITE (N)'!E11,'NOITE (N)'!E11='NOITE (N)'!E10),'NOITE (N)'!E12,"")</f>
        <v>#REF!</v>
      </c>
      <c r="F12" s="29" t="e">
        <f>NOITE!#REF!</f>
        <v>#REF!</v>
      </c>
      <c r="G12" s="29" t="e">
        <f>IF(AND('NOITE (N)'!G12&lt;&gt;'NOITE (N)'!G11,'NOITE (N)'!G11='NOITE (N)'!G10),'NOITE (N)'!G12,"")</f>
        <v>#REF!</v>
      </c>
      <c r="H12" s="29" t="e">
        <f>NOITE!#REF!</f>
        <v>#REF!</v>
      </c>
      <c r="I12" s="29" t="e">
        <f>IF(AND('NOITE (N)'!I12&lt;&gt;'NOITE (N)'!I11,'NOITE (N)'!I11='NOITE (N)'!I10),'NOITE (N)'!I12,"")</f>
        <v>#REF!</v>
      </c>
      <c r="J12" s="29" t="e">
        <f>NOITE!#REF!</f>
        <v>#REF!</v>
      </c>
      <c r="K12" s="29" t="e">
        <f>IF(AND('NOITE (N)'!K12&lt;&gt;'NOITE (N)'!K11,'NOITE (N)'!K11='NOITE (N)'!K10),'NOITE (N)'!K12,"")</f>
        <v>#REF!</v>
      </c>
      <c r="L12" s="29" t="e">
        <f>NOITE!#REF!</f>
        <v>#REF!</v>
      </c>
      <c r="M12" s="29" t="e">
        <f>IF(AND('NOITE (N)'!M12&lt;&gt;'NOITE (N)'!M11,'NOITE (N)'!M11='NOITE (N)'!M10),'NOITE (N)'!M12,"")</f>
        <v>#REF!</v>
      </c>
      <c r="N12" s="29"/>
      <c r="O12" s="29"/>
      <c r="P12" s="29"/>
      <c r="Q12" s="29"/>
      <c r="R12" s="29"/>
      <c r="S12" s="29"/>
    </row>
    <row r="13" spans="1:19" x14ac:dyDescent="0.2">
      <c r="A13" s="9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2">
      <c r="A14" s="9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2">
      <c r="A15" s="9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x14ac:dyDescent="0.2">
      <c r="A16" s="9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">
      <c r="A17" s="99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2">
      <c r="A18" s="9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A19" s="99"/>
      <c r="B19" s="29" t="e">
        <f>NOITE!#REF!</f>
        <v>#REF!</v>
      </c>
      <c r="C19" s="29" t="e">
        <f>IF(AND('NOITE (N)'!C19&lt;&gt;'NOITE (N)'!C18,'NOITE (N)'!C18='NOITE (N)'!C17),'NOITE (N)'!C19,"")</f>
        <v>#REF!</v>
      </c>
      <c r="D19" s="29" t="e">
        <f>NOITE!#REF!</f>
        <v>#REF!</v>
      </c>
      <c r="E19" s="29" t="e">
        <f>IF(AND('NOITE (N)'!E19&lt;&gt;'NOITE (N)'!E18,'NOITE (N)'!E18='NOITE (N)'!E17),'NOITE (N)'!E19,"")</f>
        <v>#REF!</v>
      </c>
      <c r="F19" s="29" t="e">
        <f>NOITE!#REF!</f>
        <v>#REF!</v>
      </c>
      <c r="G19" s="29" t="e">
        <f>IF(AND('NOITE (N)'!G19&lt;&gt;'NOITE (N)'!G18,'NOITE (N)'!G18='NOITE (N)'!G17),'NOITE (N)'!G19,"")</f>
        <v>#REF!</v>
      </c>
      <c r="H19" s="29" t="e">
        <f>NOITE!#REF!</f>
        <v>#REF!</v>
      </c>
      <c r="I19" s="29" t="e">
        <f>IF(AND('NOITE (N)'!I19&lt;&gt;'NOITE (N)'!I18,'NOITE (N)'!I18='NOITE (N)'!I17),'NOITE (N)'!I19,"")</f>
        <v>#REF!</v>
      </c>
      <c r="J19" s="29" t="e">
        <f>NOITE!#REF!</f>
        <v>#REF!</v>
      </c>
      <c r="K19" s="29" t="e">
        <f>IF(AND('NOITE (N)'!K19&lt;&gt;'NOITE (N)'!K18,'NOITE (N)'!K18='NOITE (N)'!K17),'NOITE (N)'!K19,"")</f>
        <v>#REF!</v>
      </c>
      <c r="L19" s="29" t="e">
        <f>NOITE!#REF!</f>
        <v>#REF!</v>
      </c>
      <c r="M19" s="29" t="e">
        <f>IF(AND('NOITE (N)'!M19&lt;&gt;'NOITE (N)'!M18,'NOITE (N)'!M18='NOITE (N)'!M17),'NOITE (N)'!M19,"")</f>
        <v>#REF!</v>
      </c>
      <c r="N19" s="29"/>
      <c r="O19" s="29"/>
      <c r="P19" s="29"/>
      <c r="Q19" s="29"/>
      <c r="R19" s="29"/>
      <c r="S19" s="29"/>
    </row>
    <row r="20" spans="1:19" x14ac:dyDescent="0.2">
      <c r="A20" s="9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2">
      <c r="A21" s="9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">
      <c r="A22" s="9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2">
      <c r="A23" s="9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2">
      <c r="A24" s="99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">
      <c r="A25" s="9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A26" s="99"/>
      <c r="B26" s="29" t="e">
        <f>NOITE!#REF!</f>
        <v>#REF!</v>
      </c>
      <c r="C26" s="29" t="e">
        <f>IF(AND('NOITE (N)'!C26&lt;&gt;'NOITE (N)'!C25,'NOITE (N)'!C25='NOITE (N)'!C24),'NOITE (N)'!C26,"")</f>
        <v>#REF!</v>
      </c>
      <c r="D26" s="29" t="e">
        <f>NOITE!#REF!</f>
        <v>#REF!</v>
      </c>
      <c r="E26" s="29" t="e">
        <f>IF(AND('NOITE (N)'!E26&lt;&gt;'NOITE (N)'!E25,'NOITE (N)'!E25='NOITE (N)'!E24),'NOITE (N)'!E26,"")</f>
        <v>#REF!</v>
      </c>
      <c r="F26" s="29" t="e">
        <f>NOITE!#REF!</f>
        <v>#REF!</v>
      </c>
      <c r="G26" s="29" t="e">
        <f>IF(AND('NOITE (N)'!G26&lt;&gt;'NOITE (N)'!G25,'NOITE (N)'!G25='NOITE (N)'!G24),'NOITE (N)'!G26,"")</f>
        <v>#REF!</v>
      </c>
      <c r="H26" s="29" t="e">
        <f>NOITE!#REF!</f>
        <v>#REF!</v>
      </c>
      <c r="I26" s="29" t="e">
        <f>IF(AND('NOITE (N)'!I26&lt;&gt;'NOITE (N)'!I25,'NOITE (N)'!I25='NOITE (N)'!I24),'NOITE (N)'!I26,"")</f>
        <v>#REF!</v>
      </c>
      <c r="J26" s="29" t="e">
        <f>NOITE!#REF!</f>
        <v>#REF!</v>
      </c>
      <c r="K26" s="29" t="e">
        <f>IF(AND('NOITE (N)'!K26&lt;&gt;'NOITE (N)'!K25,'NOITE (N)'!K25='NOITE (N)'!K24),'NOITE (N)'!K26,"")</f>
        <v>#REF!</v>
      </c>
      <c r="L26" s="29" t="e">
        <f>NOITE!#REF!</f>
        <v>#REF!</v>
      </c>
      <c r="M26" s="29" t="e">
        <f>IF(AND('NOITE (N)'!M26&lt;&gt;'NOITE (N)'!M25,'NOITE (N)'!M25='NOITE (N)'!M24),'NOITE (N)'!M26,"")</f>
        <v>#REF!</v>
      </c>
      <c r="N26" s="29"/>
      <c r="O26" s="29"/>
      <c r="P26" s="29"/>
      <c r="Q26" s="29"/>
      <c r="R26" s="29"/>
      <c r="S26" s="29"/>
    </row>
    <row r="27" spans="1:19" x14ac:dyDescent="0.2">
      <c r="A27" s="9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x14ac:dyDescent="0.2">
      <c r="A28" s="9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x14ac:dyDescent="0.2">
      <c r="A29" s="9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x14ac:dyDescent="0.2">
      <c r="A30" s="9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x14ac:dyDescent="0.2">
      <c r="A31" s="99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x14ac:dyDescent="0.2">
      <c r="A32" s="9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A33" s="99"/>
      <c r="B33" s="29" t="e">
        <f>NOITE!#REF!</f>
        <v>#REF!</v>
      </c>
      <c r="C33" s="29" t="e">
        <f>IF(AND('NOITE (N)'!C33&lt;&gt;'NOITE (N)'!C32,'NOITE (N)'!C32='NOITE (N)'!C31),'NOITE (N)'!C33,"")</f>
        <v>#REF!</v>
      </c>
      <c r="D33" s="29" t="e">
        <f>NOITE!#REF!</f>
        <v>#REF!</v>
      </c>
      <c r="E33" s="29" t="e">
        <f>IF(AND('NOITE (N)'!E33&lt;&gt;'NOITE (N)'!E32,'NOITE (N)'!E32='NOITE (N)'!E31),'NOITE (N)'!E33,"")</f>
        <v>#REF!</v>
      </c>
      <c r="F33" s="29" t="e">
        <f>NOITE!#REF!</f>
        <v>#REF!</v>
      </c>
      <c r="G33" s="29" t="e">
        <f>IF(AND('NOITE (N)'!G33&lt;&gt;'NOITE (N)'!G32,'NOITE (N)'!G32='NOITE (N)'!G31),'NOITE (N)'!G33,"")</f>
        <v>#REF!</v>
      </c>
      <c r="H33" s="29" t="e">
        <f>NOITE!#REF!</f>
        <v>#REF!</v>
      </c>
      <c r="I33" s="29" t="e">
        <f>IF(AND('NOITE (N)'!I33&lt;&gt;'NOITE (N)'!I32,'NOITE (N)'!I32='NOITE (N)'!I31),'NOITE (N)'!I33,"")</f>
        <v>#REF!</v>
      </c>
      <c r="J33" s="29" t="e">
        <f>NOITE!#REF!</f>
        <v>#REF!</v>
      </c>
      <c r="K33" s="29" t="e">
        <f>IF(AND('NOITE (N)'!K33&lt;&gt;'NOITE (N)'!K32,'NOITE (N)'!K32='NOITE (N)'!K31),'NOITE (N)'!K33,"")</f>
        <v>#REF!</v>
      </c>
      <c r="L33" s="29" t="e">
        <f>NOITE!#REF!</f>
        <v>#REF!</v>
      </c>
      <c r="M33" s="29" t="e">
        <f>IF(AND('NOITE (N)'!M33&lt;&gt;'NOITE (N)'!M32,'NOITE (N)'!M32='NOITE (N)'!M31),'NOITE (N)'!M33,"")</f>
        <v>#REF!</v>
      </c>
      <c r="N33" s="29"/>
      <c r="O33" s="29"/>
      <c r="P33" s="29"/>
      <c r="Q33" s="29"/>
      <c r="R33" s="29"/>
      <c r="S33" s="29"/>
    </row>
    <row r="34" spans="1:19" x14ac:dyDescent="0.2">
      <c r="A34" s="9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9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9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9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99">
        <v>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9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99"/>
      <c r="B40" s="29" t="e">
        <f>NOITE!#REF!</f>
        <v>#REF!</v>
      </c>
      <c r="C40" s="29" t="e">
        <f>IF(AND('NOITE (N)'!C40&lt;&gt;'NOITE (N)'!C39,'NOITE (N)'!C39='NOITE (N)'!C38),'NOITE (N)'!C40,"")</f>
        <v>#REF!</v>
      </c>
      <c r="D40" s="29" t="e">
        <f>NOITE!#REF!</f>
        <v>#REF!</v>
      </c>
      <c r="E40" s="29" t="e">
        <f>IF(AND('NOITE (N)'!E40&lt;&gt;'NOITE (N)'!E39,'NOITE (N)'!E39='NOITE (N)'!E38),'NOITE (N)'!E40,"")</f>
        <v>#REF!</v>
      </c>
      <c r="F40" s="29" t="e">
        <f>NOITE!#REF!</f>
        <v>#REF!</v>
      </c>
      <c r="G40" s="29" t="e">
        <f>IF(AND('NOITE (N)'!G40&lt;&gt;'NOITE (N)'!G39,'NOITE (N)'!G39='NOITE (N)'!G38),'NOITE (N)'!G40,"")</f>
        <v>#REF!</v>
      </c>
      <c r="H40" s="29" t="e">
        <f>NOITE!#REF!</f>
        <v>#REF!</v>
      </c>
      <c r="I40" s="29" t="e">
        <f>IF(AND('NOITE (N)'!I40&lt;&gt;'NOITE (N)'!I39,'NOITE (N)'!I39='NOITE (N)'!I38),'NOITE (N)'!I40,"")</f>
        <v>#REF!</v>
      </c>
      <c r="J40" s="29" t="e">
        <f>NOITE!#REF!</f>
        <v>#REF!</v>
      </c>
      <c r="K40" s="29" t="e">
        <f>IF(AND('NOITE (N)'!K40&lt;&gt;'NOITE (N)'!K39,'NOITE (N)'!K39='NOITE (N)'!K38),'NOITE (N)'!K40,"")</f>
        <v>#REF!</v>
      </c>
      <c r="L40" s="29" t="e">
        <f>NOITE!#REF!</f>
        <v>#REF!</v>
      </c>
      <c r="M40" s="29" t="e">
        <f>IF(AND('NOITE (N)'!M40&lt;&gt;'NOITE (N)'!M39,'NOITE (N)'!M39='NOITE (N)'!M38),'NOITE (N)'!M40,"")</f>
        <v>#REF!</v>
      </c>
      <c r="N40" s="29"/>
      <c r="O40" s="29"/>
      <c r="P40" s="29"/>
      <c r="Q40" s="29"/>
      <c r="R40" s="29"/>
      <c r="S40" s="29"/>
    </row>
    <row r="41" spans="1:19" x14ac:dyDescent="0.2">
      <c r="A41" s="9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9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9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9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99">
        <v>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9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99"/>
      <c r="B47" s="29" t="e">
        <f>NOITE!#REF!</f>
        <v>#REF!</v>
      </c>
      <c r="C47" s="29" t="e">
        <f>IF(AND('NOITE (N)'!C47&lt;&gt;'NOITE (N)'!C46,'NOITE (N)'!C46='NOITE (N)'!C45),'NOITE (N)'!C47,"")</f>
        <v>#REF!</v>
      </c>
      <c r="D47" s="29" t="e">
        <f>NOITE!#REF!</f>
        <v>#REF!</v>
      </c>
      <c r="E47" s="29" t="e">
        <f>IF(AND('NOITE (N)'!E47&lt;&gt;'NOITE (N)'!E46,'NOITE (N)'!E46='NOITE (N)'!E45),'NOITE (N)'!E47,"")</f>
        <v>#REF!</v>
      </c>
      <c r="F47" s="29" t="e">
        <f>NOITE!#REF!</f>
        <v>#REF!</v>
      </c>
      <c r="G47" s="29" t="e">
        <f>IF(AND('NOITE (N)'!G47&lt;&gt;'NOITE (N)'!G46,'NOITE (N)'!G46='NOITE (N)'!G45),'NOITE (N)'!G47,"")</f>
        <v>#REF!</v>
      </c>
      <c r="H47" s="29" t="e">
        <f>NOITE!#REF!</f>
        <v>#REF!</v>
      </c>
      <c r="I47" s="29" t="e">
        <f>IF(AND('NOITE (N)'!I47&lt;&gt;'NOITE (N)'!I46,'NOITE (N)'!I46='NOITE (N)'!I45),'NOITE (N)'!I47,"")</f>
        <v>#REF!</v>
      </c>
      <c r="J47" s="29" t="e">
        <f>NOITE!#REF!</f>
        <v>#REF!</v>
      </c>
      <c r="K47" s="29" t="e">
        <f>IF(AND('NOITE (N)'!K47&lt;&gt;'NOITE (N)'!K46,'NOITE (N)'!K46='NOITE (N)'!K45),'NOITE (N)'!K47,"")</f>
        <v>#REF!</v>
      </c>
      <c r="L47" s="29" t="e">
        <f>NOITE!#REF!</f>
        <v>#REF!</v>
      </c>
      <c r="M47" s="29" t="e">
        <f>IF(AND('NOITE (N)'!M47&lt;&gt;'NOITE (N)'!M46,'NOITE (N)'!M46='NOITE (N)'!M45),'NOITE (N)'!M47,"")</f>
        <v>#REF!</v>
      </c>
      <c r="N47" s="29"/>
      <c r="O47" s="29"/>
      <c r="P47" s="29"/>
      <c r="Q47" s="29"/>
      <c r="R47" s="29"/>
      <c r="S47" s="29"/>
    </row>
    <row r="48" spans="1:19" x14ac:dyDescent="0.2">
      <c r="A48" s="9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x14ac:dyDescent="0.2">
      <c r="A49" s="9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x14ac:dyDescent="0.2">
      <c r="A50" s="9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x14ac:dyDescent="0.2">
      <c r="A51" s="9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x14ac:dyDescent="0.2">
      <c r="A52" s="99">
        <v>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x14ac:dyDescent="0.2">
      <c r="A53" s="9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x14ac:dyDescent="0.2">
      <c r="A54" s="99"/>
      <c r="B54" s="29" t="e">
        <f>NOITE!#REF!</f>
        <v>#REF!</v>
      </c>
      <c r="C54" s="29" t="e">
        <f>IF(AND('NOITE (N)'!C54&lt;&gt;'NOITE (N)'!C53,'NOITE (N)'!C53='NOITE (N)'!C52),'NOITE (N)'!C54,"")</f>
        <v>#REF!</v>
      </c>
      <c r="D54" s="29" t="e">
        <f>NOITE!#REF!</f>
        <v>#REF!</v>
      </c>
      <c r="E54" s="29" t="e">
        <f>IF(AND('NOITE (N)'!E54&lt;&gt;'NOITE (N)'!E53,'NOITE (N)'!E53='NOITE (N)'!E52),'NOITE (N)'!E54,"")</f>
        <v>#REF!</v>
      </c>
      <c r="F54" s="29" t="e">
        <f>NOITE!#REF!</f>
        <v>#REF!</v>
      </c>
      <c r="G54" s="29" t="e">
        <f>IF(AND('NOITE (N)'!G54&lt;&gt;'NOITE (N)'!G53,'NOITE (N)'!G53='NOITE (N)'!G52),'NOITE (N)'!G54,"")</f>
        <v>#REF!</v>
      </c>
      <c r="H54" s="29" t="e">
        <f>NOITE!#REF!</f>
        <v>#REF!</v>
      </c>
      <c r="I54" s="29" t="e">
        <f>IF(AND('NOITE (N)'!I54&lt;&gt;'NOITE (N)'!I53,'NOITE (N)'!I53='NOITE (N)'!I52),'NOITE (N)'!I54,"")</f>
        <v>#REF!</v>
      </c>
      <c r="J54" s="29" t="e">
        <f>NOITE!#REF!</f>
        <v>#REF!</v>
      </c>
      <c r="K54" s="29" t="e">
        <f>IF(AND('NOITE (N)'!K54&lt;&gt;'NOITE (N)'!K53,'NOITE (N)'!K53='NOITE (N)'!K52),'NOITE (N)'!K54,"")</f>
        <v>#REF!</v>
      </c>
      <c r="L54" s="29" t="e">
        <f>NOITE!#REF!</f>
        <v>#REF!</v>
      </c>
      <c r="M54" s="29" t="e">
        <f>IF(AND('NOITE (N)'!M54&lt;&gt;'NOITE (N)'!M53,'NOITE (N)'!M53='NOITE (N)'!M52),'NOITE (N)'!M54,"")</f>
        <v>#REF!</v>
      </c>
      <c r="N54" s="29"/>
      <c r="O54" s="29"/>
      <c r="P54" s="29"/>
      <c r="Q54" s="29"/>
      <c r="R54" s="29"/>
      <c r="S54" s="29"/>
    </row>
    <row r="55" spans="1:19" x14ac:dyDescent="0.2">
      <c r="A55" s="9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x14ac:dyDescent="0.2">
      <c r="A56" s="9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x14ac:dyDescent="0.2">
      <c r="A57" s="9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x14ac:dyDescent="0.2">
      <c r="A58" s="9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x14ac:dyDescent="0.2">
      <c r="A59" s="99">
        <v>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x14ac:dyDescent="0.2">
      <c r="A60" s="9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x14ac:dyDescent="0.2">
      <c r="A61" s="99"/>
      <c r="B61" s="29" t="e">
        <f>NOITE!#REF!</f>
        <v>#REF!</v>
      </c>
      <c r="C61" s="29" t="e">
        <f>IF(AND('NOITE (N)'!C61&lt;&gt;'NOITE (N)'!C60,'NOITE (N)'!C60='NOITE (N)'!C59),'NOITE (N)'!C61,"")</f>
        <v>#REF!</v>
      </c>
      <c r="D61" s="29" t="e">
        <f>NOITE!#REF!</f>
        <v>#REF!</v>
      </c>
      <c r="E61" s="29" t="e">
        <f>IF(AND('NOITE (N)'!E61&lt;&gt;'NOITE (N)'!E60,'NOITE (N)'!E60='NOITE (N)'!E59),'NOITE (N)'!E61,"")</f>
        <v>#REF!</v>
      </c>
      <c r="F61" s="29" t="e">
        <f>NOITE!#REF!</f>
        <v>#REF!</v>
      </c>
      <c r="G61" s="29" t="e">
        <f>IF(AND('NOITE (N)'!G61&lt;&gt;'NOITE (N)'!G60,'NOITE (N)'!G60='NOITE (N)'!G59),'NOITE (N)'!G61,"")</f>
        <v>#REF!</v>
      </c>
      <c r="H61" s="29" t="e">
        <f>NOITE!#REF!</f>
        <v>#REF!</v>
      </c>
      <c r="I61" s="29" t="e">
        <f>IF(AND('NOITE (N)'!I61&lt;&gt;'NOITE (N)'!I60,'NOITE (N)'!I60='NOITE (N)'!I59),'NOITE (N)'!I61,"")</f>
        <v>#REF!</v>
      </c>
      <c r="J61" s="29" t="e">
        <f>NOITE!#REF!</f>
        <v>#REF!</v>
      </c>
      <c r="K61" s="29" t="e">
        <f>IF(AND('NOITE (N)'!K61&lt;&gt;'NOITE (N)'!K60,'NOITE (N)'!K60='NOITE (N)'!K59),'NOITE (N)'!K61,"")</f>
        <v>#REF!</v>
      </c>
      <c r="L61" s="29" t="e">
        <f>NOITE!#REF!</f>
        <v>#REF!</v>
      </c>
      <c r="M61" s="29" t="e">
        <f>IF(AND('NOITE (N)'!M61&lt;&gt;'NOITE (N)'!M60,'NOITE (N)'!M60='NOITE (N)'!M59),'NOITE (N)'!M61,"")</f>
        <v>#REF!</v>
      </c>
      <c r="N61" s="29"/>
      <c r="O61" s="29"/>
      <c r="P61" s="29"/>
      <c r="Q61" s="29"/>
      <c r="R61" s="29"/>
      <c r="S61" s="29"/>
    </row>
    <row r="62" spans="1:19" x14ac:dyDescent="0.2">
      <c r="A62" s="9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x14ac:dyDescent="0.2">
      <c r="A63" s="9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x14ac:dyDescent="0.2">
      <c r="A64" s="9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x14ac:dyDescent="0.2">
      <c r="A65" s="9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x14ac:dyDescent="0.2">
      <c r="A66" s="99">
        <v>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x14ac:dyDescent="0.2">
      <c r="A67" s="9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x14ac:dyDescent="0.2">
      <c r="A68" s="99"/>
      <c r="B68" s="29" t="e">
        <f>NOITE!#REF!</f>
        <v>#REF!</v>
      </c>
      <c r="C68" s="29" t="e">
        <f>IF(AND('NOITE (N)'!C68&lt;&gt;'NOITE (N)'!C67,'NOITE (N)'!C67='NOITE (N)'!C66),'NOITE (N)'!C68,"")</f>
        <v>#REF!</v>
      </c>
      <c r="D68" s="29" t="e">
        <f>NOITE!#REF!</f>
        <v>#REF!</v>
      </c>
      <c r="E68" s="29" t="e">
        <f>IF(AND('NOITE (N)'!E68&lt;&gt;'NOITE (N)'!E67,'NOITE (N)'!E67='NOITE (N)'!E66),'NOITE (N)'!E68,"")</f>
        <v>#REF!</v>
      </c>
      <c r="F68" s="29" t="e">
        <f>NOITE!#REF!</f>
        <v>#REF!</v>
      </c>
      <c r="G68" s="29" t="e">
        <f>IF(AND('NOITE (N)'!G68&lt;&gt;'NOITE (N)'!G67,'NOITE (N)'!G67='NOITE (N)'!G66),'NOITE (N)'!G68,"")</f>
        <v>#REF!</v>
      </c>
      <c r="H68" s="29" t="e">
        <f>NOITE!#REF!</f>
        <v>#REF!</v>
      </c>
      <c r="I68" s="29" t="e">
        <f>IF(AND('NOITE (N)'!I68&lt;&gt;'NOITE (N)'!I67,'NOITE (N)'!I67='NOITE (N)'!I66),'NOITE (N)'!I68,"")</f>
        <v>#REF!</v>
      </c>
      <c r="J68" s="29" t="e">
        <f>NOITE!#REF!</f>
        <v>#REF!</v>
      </c>
      <c r="K68" s="29" t="e">
        <f>IF(AND('NOITE (N)'!K68&lt;&gt;'NOITE (N)'!K67,'NOITE (N)'!K67='NOITE (N)'!K66),'NOITE (N)'!K68,"")</f>
        <v>#REF!</v>
      </c>
      <c r="L68" s="29" t="e">
        <f>NOITE!#REF!</f>
        <v>#REF!</v>
      </c>
      <c r="M68" s="29" t="e">
        <f>IF(AND('NOITE (N)'!M68&lt;&gt;'NOITE (N)'!M67,'NOITE (N)'!M67='NOITE (N)'!M66),'NOITE (N)'!M68,"")</f>
        <v>#REF!</v>
      </c>
      <c r="N68" s="29"/>
      <c r="O68" s="29"/>
      <c r="P68" s="29"/>
      <c r="Q68" s="29"/>
      <c r="R68" s="29"/>
      <c r="S68" s="29"/>
    </row>
    <row r="69" spans="1:19" x14ac:dyDescent="0.2">
      <c r="A69" s="9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2">
      <c r="A70" s="9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2">
      <c r="A71" s="9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x14ac:dyDescent="0.2">
      <c r="A72" s="9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x14ac:dyDescent="0.2">
      <c r="A73" s="99">
        <v>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x14ac:dyDescent="0.2">
      <c r="A74" s="9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x14ac:dyDescent="0.2">
      <c r="A75" s="99"/>
      <c r="B75" s="29" t="e">
        <f>NOITE!#REF!</f>
        <v>#REF!</v>
      </c>
      <c r="C75" s="29" t="e">
        <f>IF(AND('NOITE (N)'!C75&lt;&gt;'NOITE (N)'!C74,'NOITE (N)'!C74='NOITE (N)'!C73),'NOITE (N)'!C75,"")</f>
        <v>#REF!</v>
      </c>
      <c r="D75" s="29" t="e">
        <f>NOITE!#REF!</f>
        <v>#REF!</v>
      </c>
      <c r="E75" s="29" t="e">
        <f>IF(AND('NOITE (N)'!E75&lt;&gt;'NOITE (N)'!E74,'NOITE (N)'!E74='NOITE (N)'!E73),'NOITE (N)'!E75,"")</f>
        <v>#REF!</v>
      </c>
      <c r="F75" s="29" t="e">
        <f>NOITE!#REF!</f>
        <v>#REF!</v>
      </c>
      <c r="G75" s="29" t="e">
        <f>IF(AND('NOITE (N)'!G75&lt;&gt;'NOITE (N)'!G74,'NOITE (N)'!G74='NOITE (N)'!G73),'NOITE (N)'!G75,"")</f>
        <v>#REF!</v>
      </c>
      <c r="H75" s="29" t="e">
        <f>NOITE!#REF!</f>
        <v>#REF!</v>
      </c>
      <c r="I75" s="29" t="e">
        <f>IF(AND('NOITE (N)'!I75&lt;&gt;'NOITE (N)'!I74,'NOITE (N)'!I74='NOITE (N)'!I73),'NOITE (N)'!I75,"")</f>
        <v>#REF!</v>
      </c>
      <c r="J75" s="29" t="e">
        <f>NOITE!#REF!</f>
        <v>#REF!</v>
      </c>
      <c r="K75" s="29" t="e">
        <f>IF(AND('NOITE (N)'!K75&lt;&gt;'NOITE (N)'!K74,'NOITE (N)'!K74='NOITE (N)'!K73),'NOITE (N)'!K75,"")</f>
        <v>#REF!</v>
      </c>
      <c r="L75" s="29" t="e">
        <f>NOITE!#REF!</f>
        <v>#REF!</v>
      </c>
      <c r="M75" s="29" t="e">
        <f>IF(AND('NOITE (N)'!M75&lt;&gt;'NOITE (N)'!M74,'NOITE (N)'!M74='NOITE (N)'!M73),'NOITE (N)'!M75,"")</f>
        <v>#REF!</v>
      </c>
      <c r="N75" s="29"/>
      <c r="O75" s="29"/>
      <c r="P75" s="29"/>
      <c r="Q75" s="29"/>
      <c r="R75" s="29"/>
      <c r="S75" s="29"/>
    </row>
    <row r="76" spans="1:19" x14ac:dyDescent="0.2">
      <c r="A76" s="9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x14ac:dyDescent="0.2">
      <c r="A77" s="9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x14ac:dyDescent="0.2">
      <c r="A78" s="9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x14ac:dyDescent="0.2">
      <c r="A79" s="9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x14ac:dyDescent="0.2">
      <c r="A80" s="99">
        <v>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9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99"/>
      <c r="B82" s="29" t="e">
        <f>NOITE!#REF!</f>
        <v>#REF!</v>
      </c>
      <c r="C82" s="29" t="e">
        <f>IF(AND('NOITE (N)'!C82&lt;&gt;'NOITE (N)'!C81,'NOITE (N)'!C81='NOITE (N)'!C80),'NOITE (N)'!C82,"")</f>
        <v>#REF!</v>
      </c>
      <c r="D82" s="29" t="e">
        <f>NOITE!#REF!</f>
        <v>#REF!</v>
      </c>
      <c r="E82" s="29" t="e">
        <f>IF(AND('NOITE (N)'!E82&lt;&gt;'NOITE (N)'!E81,'NOITE (N)'!E81='NOITE (N)'!E80),'NOITE (N)'!E82,"")</f>
        <v>#REF!</v>
      </c>
      <c r="F82" s="29" t="e">
        <f>NOITE!#REF!</f>
        <v>#REF!</v>
      </c>
      <c r="G82" s="29" t="e">
        <f>IF(AND('NOITE (N)'!G82&lt;&gt;'NOITE (N)'!G81,'NOITE (N)'!G81='NOITE (N)'!G80),'NOITE (N)'!G82,"")</f>
        <v>#REF!</v>
      </c>
      <c r="H82" s="29" t="e">
        <f>NOITE!#REF!</f>
        <v>#REF!</v>
      </c>
      <c r="I82" s="29" t="e">
        <f>IF(AND('NOITE (N)'!I82&lt;&gt;'NOITE (N)'!I81,'NOITE (N)'!I81='NOITE (N)'!I80),'NOITE (N)'!I82,"")</f>
        <v>#REF!</v>
      </c>
      <c r="J82" s="29" t="e">
        <f>NOITE!#REF!</f>
        <v>#REF!</v>
      </c>
      <c r="K82" s="29" t="e">
        <f>IF(AND('NOITE (N)'!K82&lt;&gt;'NOITE (N)'!K81,'NOITE (N)'!K81='NOITE (N)'!K80),'NOITE (N)'!K82,"")</f>
        <v>#REF!</v>
      </c>
      <c r="L82" s="29" t="e">
        <f>NOITE!#REF!</f>
        <v>#REF!</v>
      </c>
      <c r="M82" s="29" t="e">
        <f>IF(AND('NOITE (N)'!M82&lt;&gt;'NOITE (N)'!M81,'NOITE (N)'!M81='NOITE (N)'!M80),'NOITE (N)'!M82,"")</f>
        <v>#REF!</v>
      </c>
      <c r="N82" s="29"/>
      <c r="O82" s="29"/>
      <c r="P82" s="29"/>
      <c r="Q82" s="29"/>
      <c r="R82" s="29"/>
      <c r="S82" s="29"/>
    </row>
    <row r="83" spans="1:19" x14ac:dyDescent="0.2">
      <c r="A83" s="9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9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9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9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99">
        <v>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9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99"/>
      <c r="B89" s="29" t="e">
        <f>NOITE!#REF!</f>
        <v>#REF!</v>
      </c>
      <c r="C89" s="29" t="e">
        <f>IF(AND('NOITE (N)'!C89&lt;&gt;'NOITE (N)'!C88,'NOITE (N)'!C88='NOITE (N)'!C87),'NOITE (N)'!C89,"")</f>
        <v>#REF!</v>
      </c>
      <c r="D89" s="29" t="e">
        <f>NOITE!#REF!</f>
        <v>#REF!</v>
      </c>
      <c r="E89" s="29" t="e">
        <f>IF(AND('NOITE (N)'!E89&lt;&gt;'NOITE (N)'!E88,'NOITE (N)'!E88='NOITE (N)'!E87),'NOITE (N)'!E89,"")</f>
        <v>#REF!</v>
      </c>
      <c r="F89" s="29" t="e">
        <f>NOITE!#REF!</f>
        <v>#REF!</v>
      </c>
      <c r="G89" s="29" t="e">
        <f>IF(AND('NOITE (N)'!G89&lt;&gt;'NOITE (N)'!G88,'NOITE (N)'!G88='NOITE (N)'!G87),'NOITE (N)'!G89,"")</f>
        <v>#REF!</v>
      </c>
      <c r="H89" s="29" t="e">
        <f>NOITE!#REF!</f>
        <v>#REF!</v>
      </c>
      <c r="I89" s="29" t="e">
        <f>IF(AND('NOITE (N)'!I89&lt;&gt;'NOITE (N)'!I88,'NOITE (N)'!I88='NOITE (N)'!I87),'NOITE (N)'!I89,"")</f>
        <v>#REF!</v>
      </c>
      <c r="J89" s="29" t="e">
        <f>NOITE!#REF!</f>
        <v>#REF!</v>
      </c>
      <c r="K89" s="29" t="e">
        <f>IF(AND('NOITE (N)'!K89&lt;&gt;'NOITE (N)'!K88,'NOITE (N)'!K88='NOITE (N)'!K87),'NOITE (N)'!K89,"")</f>
        <v>#REF!</v>
      </c>
      <c r="L89" s="29" t="e">
        <f>NOITE!#REF!</f>
        <v>#REF!</v>
      </c>
      <c r="M89" s="29" t="e">
        <f>IF(AND('NOITE (N)'!M89&lt;&gt;'NOITE (N)'!M88,'NOITE (N)'!M88='NOITE (N)'!M87),'NOITE (N)'!M89,"")</f>
        <v>#REF!</v>
      </c>
      <c r="N89" s="29"/>
      <c r="O89" s="29"/>
      <c r="P89" s="29"/>
      <c r="Q89" s="29"/>
      <c r="R89" s="29"/>
      <c r="S89" s="29"/>
    </row>
    <row r="90" spans="1:19" x14ac:dyDescent="0.2">
      <c r="A90" s="9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9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99">
        <v>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9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99"/>
      <c r="B94" s="29" t="e">
        <f>NOITE!#REF!</f>
        <v>#REF!</v>
      </c>
      <c r="C94" s="29" t="e">
        <f>IF(AND('NOITE (N)'!C94&lt;&gt;'NOITE (N)'!C93,'NOITE (N)'!C93='NOITE (N)'!C92),'NOITE (N)'!C94,"")</f>
        <v>#REF!</v>
      </c>
      <c r="D94" s="29" t="e">
        <f>NOITE!#REF!</f>
        <v>#REF!</v>
      </c>
      <c r="E94" s="29" t="e">
        <f>IF(AND('NOITE (N)'!E94&lt;&gt;'NOITE (N)'!E93,'NOITE (N)'!E93='NOITE (N)'!E92),'NOITE (N)'!E94,"")</f>
        <v>#REF!</v>
      </c>
      <c r="F94" s="29" t="e">
        <f>NOITE!#REF!</f>
        <v>#REF!</v>
      </c>
      <c r="G94" s="29" t="e">
        <f>IF(AND('NOITE (N)'!G94&lt;&gt;'NOITE (N)'!G93,'NOITE (N)'!G93='NOITE (N)'!G92),'NOITE (N)'!G94,"")</f>
        <v>#REF!</v>
      </c>
      <c r="H94" s="29" t="e">
        <f>NOITE!#REF!</f>
        <v>#REF!</v>
      </c>
      <c r="I94" s="29" t="e">
        <f>IF(AND('NOITE (N)'!I94&lt;&gt;'NOITE (N)'!I93,'NOITE (N)'!I93='NOITE (N)'!I92),'NOITE (N)'!I94,"")</f>
        <v>#REF!</v>
      </c>
      <c r="J94" s="29" t="e">
        <f>NOITE!#REF!</f>
        <v>#REF!</v>
      </c>
      <c r="K94" s="29" t="e">
        <f>IF(AND('NOITE (N)'!K94&lt;&gt;'NOITE (N)'!K93,'NOITE (N)'!K93='NOITE (N)'!K92),'NOITE (N)'!K94,"")</f>
        <v>#REF!</v>
      </c>
      <c r="L94" s="29" t="e">
        <f>NOITE!#REF!</f>
        <v>#REF!</v>
      </c>
      <c r="M94" s="29" t="e">
        <f>IF(AND('NOITE (N)'!M94&lt;&gt;'NOITE (N)'!M93,'NOITE (N)'!M93='NOITE (N)'!M92),'NOITE (N)'!M94,"")</f>
        <v>#REF!</v>
      </c>
      <c r="N94" s="29"/>
      <c r="O94" s="29"/>
      <c r="P94" s="29"/>
      <c r="Q94" s="29"/>
      <c r="R94" s="29"/>
      <c r="S94" s="29"/>
    </row>
    <row r="95" spans="1:19" x14ac:dyDescent="0.2">
      <c r="A95" s="9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x14ac:dyDescent="0.2">
      <c r="A96" s="9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x14ac:dyDescent="0.2">
      <c r="A97" s="99">
        <v>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x14ac:dyDescent="0.2">
      <c r="A98" s="9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x14ac:dyDescent="0.2">
      <c r="A99" s="99"/>
      <c r="B99" s="29" t="e">
        <f>NOITE!#REF!</f>
        <v>#REF!</v>
      </c>
      <c r="C99" s="29" t="e">
        <f>IF(AND('NOITE (N)'!C99&lt;&gt;'NOITE (N)'!C98,'NOITE (N)'!C98='NOITE (N)'!C97),'NOITE (N)'!C99,"")</f>
        <v>#REF!</v>
      </c>
      <c r="D99" s="29" t="e">
        <f>NOITE!#REF!</f>
        <v>#REF!</v>
      </c>
      <c r="E99" s="29" t="e">
        <f>IF(AND('NOITE (N)'!E99&lt;&gt;'NOITE (N)'!E98,'NOITE (N)'!E98='NOITE (N)'!E97),'NOITE (N)'!E99,"")</f>
        <v>#REF!</v>
      </c>
      <c r="F99" s="29" t="e">
        <f>NOITE!#REF!</f>
        <v>#REF!</v>
      </c>
      <c r="G99" s="29" t="e">
        <f>IF(AND('NOITE (N)'!G99&lt;&gt;'NOITE (N)'!G98,'NOITE (N)'!G98='NOITE (N)'!G97),'NOITE (N)'!G99,"")</f>
        <v>#REF!</v>
      </c>
      <c r="H99" s="29" t="e">
        <f>NOITE!#REF!</f>
        <v>#REF!</v>
      </c>
      <c r="I99" s="29" t="e">
        <f>IF(AND('NOITE (N)'!I99&lt;&gt;'NOITE (N)'!I98,'NOITE (N)'!I98='NOITE (N)'!I97),'NOITE (N)'!I99,"")</f>
        <v>#REF!</v>
      </c>
      <c r="J99" s="29" t="e">
        <f>NOITE!#REF!</f>
        <v>#REF!</v>
      </c>
      <c r="K99" s="29" t="e">
        <f>IF(AND('NOITE (N)'!K99&lt;&gt;'NOITE (N)'!K98,'NOITE (N)'!K98='NOITE (N)'!K97),'NOITE (N)'!K99,"")</f>
        <v>#REF!</v>
      </c>
      <c r="L99" s="29" t="e">
        <f>NOITE!#REF!</f>
        <v>#REF!</v>
      </c>
      <c r="M99" s="29" t="e">
        <f>IF(AND('NOITE (N)'!M99&lt;&gt;'NOITE (N)'!M98,'NOITE (N)'!M98='NOITE (N)'!M97),'NOITE (N)'!M99,"")</f>
        <v>#REF!</v>
      </c>
      <c r="N99" s="29"/>
      <c r="O99" s="29"/>
      <c r="P99" s="29"/>
      <c r="Q99" s="29"/>
      <c r="R99" s="29"/>
      <c r="S99" s="29"/>
    </row>
    <row r="100" spans="1:19" x14ac:dyDescent="0.2">
      <c r="A100" s="9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x14ac:dyDescent="0.2">
      <c r="A101" s="9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2">
      <c r="A102" s="99">
        <v>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2">
      <c r="A103" s="9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x14ac:dyDescent="0.2">
      <c r="A104" s="99"/>
      <c r="B104" s="29" t="e">
        <f>NOITE!#REF!</f>
        <v>#REF!</v>
      </c>
      <c r="C104" s="29" t="e">
        <f>IF(AND('NOITE (N)'!C104&lt;&gt;'NOITE (N)'!C103,'NOITE (N)'!C103='NOITE (N)'!C102),'NOITE (N)'!C104,"")</f>
        <v>#REF!</v>
      </c>
      <c r="D104" s="29" t="e">
        <f>NOITE!#REF!</f>
        <v>#REF!</v>
      </c>
      <c r="E104" s="29" t="e">
        <f>IF(AND('NOITE (N)'!E104&lt;&gt;'NOITE (N)'!E103,'NOITE (N)'!E103='NOITE (N)'!E102),'NOITE (N)'!E104,"")</f>
        <v>#REF!</v>
      </c>
      <c r="F104" s="29" t="e">
        <f>NOITE!#REF!</f>
        <v>#REF!</v>
      </c>
      <c r="G104" s="29" t="e">
        <f>IF(AND('NOITE (N)'!G104&lt;&gt;'NOITE (N)'!G103,'NOITE (N)'!G103='NOITE (N)'!G102),'NOITE (N)'!G104,"")</f>
        <v>#REF!</v>
      </c>
      <c r="H104" s="29" t="e">
        <f>NOITE!#REF!</f>
        <v>#REF!</v>
      </c>
      <c r="I104" s="29" t="e">
        <f>IF(AND('NOITE (N)'!I104&lt;&gt;'NOITE (N)'!I103,'NOITE (N)'!I103='NOITE (N)'!I102),'NOITE (N)'!I104,"")</f>
        <v>#REF!</v>
      </c>
      <c r="J104" s="29" t="e">
        <f>NOITE!#REF!</f>
        <v>#REF!</v>
      </c>
      <c r="K104" s="29" t="e">
        <f>IF(AND('NOITE (N)'!K104&lt;&gt;'NOITE (N)'!K103,'NOITE (N)'!K103='NOITE (N)'!K102),'NOITE (N)'!K104,"")</f>
        <v>#REF!</v>
      </c>
      <c r="L104" s="29" t="e">
        <f>NOITE!#REF!</f>
        <v>#REF!</v>
      </c>
      <c r="M104" s="29" t="e">
        <f>IF(AND('NOITE (N)'!M104&lt;&gt;'NOITE (N)'!M103,'NOITE (N)'!M103='NOITE (N)'!M102),'NOITE (N)'!M104,"")</f>
        <v>#REF!</v>
      </c>
      <c r="N104" s="29"/>
      <c r="O104" s="29"/>
      <c r="P104" s="29"/>
      <c r="Q104" s="29"/>
      <c r="R104" s="29"/>
      <c r="S104" s="29"/>
    </row>
    <row r="105" spans="1:19" x14ac:dyDescent="0.2">
      <c r="A105" s="9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2">
      <c r="A106" s="9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x14ac:dyDescent="0.2">
      <c r="A107" s="99">
        <v>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x14ac:dyDescent="0.2">
      <c r="A108" s="9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">
      <c r="A109" s="99"/>
      <c r="B109" s="29" t="e">
        <f>NOITE!#REF!</f>
        <v>#REF!</v>
      </c>
      <c r="C109" s="29" t="e">
        <f>IF(AND('NOITE (N)'!C109&lt;&gt;'NOITE (N)'!C108,'NOITE (N)'!C108='NOITE (N)'!C107),'NOITE (N)'!C109,"")</f>
        <v>#REF!</v>
      </c>
      <c r="D109" s="29" t="e">
        <f>NOITE!#REF!</f>
        <v>#REF!</v>
      </c>
      <c r="E109" s="29" t="e">
        <f>IF(AND('NOITE (N)'!E109&lt;&gt;'NOITE (N)'!E108,'NOITE (N)'!E108='NOITE (N)'!E107),'NOITE (N)'!E109,"")</f>
        <v>#REF!</v>
      </c>
      <c r="F109" s="29" t="e">
        <f>NOITE!#REF!</f>
        <v>#REF!</v>
      </c>
      <c r="G109" s="29" t="e">
        <f>IF(AND('NOITE (N)'!G109&lt;&gt;'NOITE (N)'!G108,'NOITE (N)'!G108='NOITE (N)'!G107),'NOITE (N)'!G109,"")</f>
        <v>#REF!</v>
      </c>
      <c r="H109" s="29" t="e">
        <f>NOITE!#REF!</f>
        <v>#REF!</v>
      </c>
      <c r="I109" s="29" t="e">
        <f>IF(AND('NOITE (N)'!I109&lt;&gt;'NOITE (N)'!I108,'NOITE (N)'!I108='NOITE (N)'!I107),'NOITE (N)'!I109,"")</f>
        <v>#REF!</v>
      </c>
      <c r="J109" s="29" t="e">
        <f>NOITE!#REF!</f>
        <v>#REF!</v>
      </c>
      <c r="K109" s="29" t="e">
        <f>IF(AND('NOITE (N)'!K109&lt;&gt;'NOITE (N)'!K108,'NOITE (N)'!K108='NOITE (N)'!K107),'NOITE (N)'!K109,"")</f>
        <v>#REF!</v>
      </c>
      <c r="L109" s="29" t="e">
        <f>NOITE!#REF!</f>
        <v>#REF!</v>
      </c>
      <c r="M109" s="29" t="e">
        <f>IF(AND('NOITE (N)'!M109&lt;&gt;'NOITE (N)'!M108,'NOITE (N)'!M108='NOITE (N)'!M107),'NOITE (N)'!M109,"")</f>
        <v>#REF!</v>
      </c>
      <c r="N109" s="29"/>
      <c r="O109" s="29"/>
      <c r="P109" s="29"/>
      <c r="Q109" s="29"/>
      <c r="R109" s="29"/>
      <c r="S109" s="29"/>
    </row>
    <row r="110" spans="1:19" x14ac:dyDescent="0.2">
      <c r="A110" s="9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2">
      <c r="A111" s="9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2">
      <c r="A112" s="99">
        <v>6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2">
      <c r="A113" s="9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2">
      <c r="A114" s="99"/>
      <c r="B114" s="29" t="e">
        <f>NOITE!#REF!</f>
        <v>#REF!</v>
      </c>
      <c r="C114" s="29" t="e">
        <f>IF(AND('NOITE (N)'!C114&lt;&gt;'NOITE (N)'!C113,'NOITE (N)'!C113='NOITE (N)'!C112),'NOITE (N)'!C114,"")</f>
        <v>#REF!</v>
      </c>
      <c r="D114" s="29" t="e">
        <f>NOITE!#REF!</f>
        <v>#REF!</v>
      </c>
      <c r="E114" s="29" t="e">
        <f>IF(AND('NOITE (N)'!E114&lt;&gt;'NOITE (N)'!E113,'NOITE (N)'!E113='NOITE (N)'!E112),'NOITE (N)'!E114,"")</f>
        <v>#REF!</v>
      </c>
      <c r="F114" s="29" t="e">
        <f>NOITE!#REF!</f>
        <v>#REF!</v>
      </c>
      <c r="G114" s="29" t="e">
        <f>IF(AND('NOITE (N)'!G114&lt;&gt;'NOITE (N)'!G113,'NOITE (N)'!G113='NOITE (N)'!G112),'NOITE (N)'!G114,"")</f>
        <v>#REF!</v>
      </c>
      <c r="H114" s="29" t="e">
        <f>NOITE!#REF!</f>
        <v>#REF!</v>
      </c>
      <c r="I114" s="29" t="e">
        <f>IF(AND('NOITE (N)'!I114&lt;&gt;'NOITE (N)'!I113,'NOITE (N)'!I113='NOITE (N)'!I112),'NOITE (N)'!I114,"")</f>
        <v>#REF!</v>
      </c>
      <c r="J114" s="29" t="e">
        <f>NOITE!#REF!</f>
        <v>#REF!</v>
      </c>
      <c r="K114" s="29" t="e">
        <f>IF(AND('NOITE (N)'!K114&lt;&gt;'NOITE (N)'!K113,'NOITE (N)'!K113='NOITE (N)'!K112),'NOITE (N)'!K114,"")</f>
        <v>#REF!</v>
      </c>
      <c r="L114" s="29" t="e">
        <f>NOITE!#REF!</f>
        <v>#REF!</v>
      </c>
      <c r="M114" s="29" t="e">
        <f>IF(AND('NOITE (N)'!M114&lt;&gt;'NOITE (N)'!M113,'NOITE (N)'!M113='NOITE (N)'!M112),'NOITE (N)'!M114,"")</f>
        <v>#REF!</v>
      </c>
      <c r="N114" s="29"/>
      <c r="O114" s="29"/>
      <c r="P114" s="29"/>
      <c r="Q114" s="29"/>
      <c r="R114" s="29"/>
      <c r="S114" s="29"/>
    </row>
    <row r="115" spans="1:19" x14ac:dyDescent="0.2">
      <c r="A115" s="9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x14ac:dyDescent="0.2">
      <c r="A116" s="9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x14ac:dyDescent="0.2">
      <c r="A117" s="99">
        <v>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x14ac:dyDescent="0.2">
      <c r="A118" s="9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2">
      <c r="A119" s="99"/>
      <c r="B119" s="29" t="str">
        <f>NOITE!E15</f>
        <v>ADALBERTO DE FREITAS CAMARGO</v>
      </c>
      <c r="C119" s="29" t="str">
        <f>IF(AND('NOITE (N)'!C119&lt;&gt;'NOITE (N)'!C118,'NOITE (N)'!C118='NOITE (N)'!C117),'NOITE (N)'!C119,"")</f>
        <v>FUNDAMENTOS DE REDES DE COMPUTADORES</v>
      </c>
      <c r="D119" s="29">
        <f>NOITE!F15</f>
        <v>0</v>
      </c>
      <c r="E119" s="29" t="str">
        <f>IF(AND('NOITE (N)'!E119&lt;&gt;'NOITE (N)'!E118,'NOITE (N)'!E118='NOITE (N)'!E117),'NOITE (N)'!E119,"")</f>
        <v>INGLÊS I</v>
      </c>
      <c r="F119" s="29" t="str">
        <f>NOITE!G15</f>
        <v>WILLIAN AURELIO NOGUEIRA</v>
      </c>
      <c r="G119" s="29" t="str">
        <f>IF(AND('NOITE (N)'!G119&lt;&gt;'NOITE (N)'!G118,'NOITE (N)'!G118='NOITE (N)'!G117),'NOITE (N)'!G119,"")</f>
        <v/>
      </c>
      <c r="H119" s="29" t="str">
        <f>NOITE!H15</f>
        <v>MAGALI ANDREIA ROSSI</v>
      </c>
      <c r="I119" s="29" t="str">
        <f>IF(AND('NOITE (N)'!I119&lt;&gt;'NOITE (N)'!I118,'NOITE (N)'!I118='NOITE (N)'!I117),'NOITE (N)'!I119,"")</f>
        <v/>
      </c>
      <c r="J119" s="29" t="str">
        <f>NOITE!I15</f>
        <v>JONAS REGINALDO PRADO</v>
      </c>
      <c r="K119" s="29" t="str">
        <f>IF(AND('NOITE (N)'!K119&lt;&gt;'NOITE (N)'!K118,'NOITE (N)'!K118='NOITE (N)'!K117),'NOITE (N)'!K119,"")</f>
        <v>FUNDAMENTOS DE ADMINISTRAÇÃO GERAL</v>
      </c>
      <c r="L119" s="29" t="str">
        <f>NOITE!M15</f>
        <v>RONALDO WILLIAN REIS</v>
      </c>
      <c r="M119" s="29" t="e">
        <f>IF(AND('NOITE (N)'!M119&lt;&gt;'NOITE (N)'!M118,'NOITE (N)'!M118='NOITE (N)'!M117),'NOITE (N)'!M119,"")</f>
        <v>#REF!</v>
      </c>
      <c r="N119" s="29"/>
      <c r="O119" s="29"/>
      <c r="P119" s="29"/>
      <c r="Q119" s="29"/>
      <c r="R119" s="29"/>
      <c r="S119" s="29"/>
    </row>
    <row r="120" spans="1:19" x14ac:dyDescent="0.2">
      <c r="A120" s="9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x14ac:dyDescent="0.2">
      <c r="A121" s="9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x14ac:dyDescent="0.2">
      <c r="A122" s="99">
        <v>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x14ac:dyDescent="0.2">
      <c r="A123" s="9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2">
      <c r="A124" s="99"/>
      <c r="B124" s="29" t="str">
        <f>NOITE!E28</f>
        <v>RÔMULO FRANCISCO DE SOUZA MAIA</v>
      </c>
      <c r="C124" s="29" t="str">
        <f>IF(AND('NOITE (N)'!C124&lt;&gt;'NOITE (N)'!C123,'NOITE (N)'!C123='NOITE (N)'!C122),'NOITE (N)'!C124,"")</f>
        <v/>
      </c>
      <c r="D124" s="29" t="str">
        <f>NOITE!F28</f>
        <v>JOÃO GILBERTO PINHO</v>
      </c>
      <c r="E124" s="29" t="str">
        <f>IF(AND('NOITE (N)'!E124&lt;&gt;'NOITE (N)'!E123,'NOITE (N)'!E123='NOITE (N)'!E122),'NOITE (N)'!E124,"")</f>
        <v/>
      </c>
      <c r="F124" s="29" t="str">
        <f>NOITE!G28</f>
        <v>FLÁVIO SOUSA SILVA</v>
      </c>
      <c r="G124" s="29" t="str">
        <f>IF(AND('NOITE (N)'!G124&lt;&gt;'NOITE (N)'!G123,'NOITE (N)'!G123='NOITE (N)'!G122),'NOITE (N)'!G124,"")</f>
        <v/>
      </c>
      <c r="H124" s="29" t="str">
        <f>NOITE!H28</f>
        <v>LEANDRO PALHA DE OLIVEIRA</v>
      </c>
      <c r="I124" s="29" t="str">
        <f>IF(AND('NOITE (N)'!I124&lt;&gt;'NOITE (N)'!I123,'NOITE (N)'!I123='NOITE (N)'!I122),'NOITE (N)'!I124,"")</f>
        <v/>
      </c>
      <c r="J124" s="29" t="str">
        <f>NOITE!I28</f>
        <v>FÁBIO BRUSSOLO DE OLIVEIRA</v>
      </c>
      <c r="K124" s="29" t="str">
        <f>IF(AND('NOITE (N)'!K124&lt;&gt;'NOITE (N)'!K123,'NOITE (N)'!K123='NOITE (N)'!K122),'NOITE (N)'!K124,"")</f>
        <v/>
      </c>
      <c r="L124" s="29" t="str">
        <f>NOITE!M28</f>
        <v>TOKIO HOSSOKAWA</v>
      </c>
      <c r="M124" s="29" t="str">
        <f>IF(AND('NOITE (N)'!M124&lt;&gt;'NOITE (N)'!M123,'NOITE (N)'!M123='NOITE (N)'!M122),'NOITE (N)'!M124,"")</f>
        <v/>
      </c>
      <c r="N124" s="29"/>
      <c r="O124" s="29"/>
      <c r="P124" s="29"/>
      <c r="Q124" s="29"/>
      <c r="R124" s="29"/>
      <c r="S124" s="29"/>
    </row>
    <row r="125" spans="1:19" x14ac:dyDescent="0.2">
      <c r="A125" s="9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x14ac:dyDescent="0.2">
      <c r="A126" s="9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x14ac:dyDescent="0.2">
      <c r="A127" s="99">
        <v>3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2">
      <c r="A128" s="9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x14ac:dyDescent="0.2">
      <c r="A129" s="99"/>
      <c r="B129" s="29" t="str">
        <f>NOITE!E41</f>
        <v>ALEXANDRE NAVARRO TEIXEIRA</v>
      </c>
      <c r="C129" s="29" t="str">
        <f>IF(AND('NOITE (N)'!C129&lt;&gt;'NOITE (N)'!C128,'NOITE (N)'!C128='NOITE (N)'!C127),'NOITE (N)'!C129,"")</f>
        <v/>
      </c>
      <c r="D129" s="29" t="str">
        <f>NOITE!F41</f>
        <v>GILBERTO DE PAIVA</v>
      </c>
      <c r="E129" s="29" t="str">
        <f>IF(AND('NOITE (N)'!E129&lt;&gt;'NOITE (N)'!E128,'NOITE (N)'!E128='NOITE (N)'!E127),'NOITE (N)'!E129,"")</f>
        <v>ESTATÍSTICA DESCRITIVA</v>
      </c>
      <c r="F129" s="29" t="str">
        <f>NOITE!G54</f>
        <v>LEANDRO PALHA DE OLIVEIRA</v>
      </c>
      <c r="G129" s="29" t="str">
        <f>IF(AND('NOITE (N)'!G129&lt;&gt;'NOITE (N)'!G128,'NOITE (N)'!G128='NOITE (N)'!G127),'NOITE (N)'!G129,"")</f>
        <v/>
      </c>
      <c r="H129" s="29">
        <f>NOITE!H54</f>
        <v>0</v>
      </c>
      <c r="I129" s="29" t="str">
        <f>IF(AND('NOITE (N)'!I129&lt;&gt;'NOITE (N)'!I128,'NOITE (N)'!I128='NOITE (N)'!I127),'NOITE (N)'!I129,"")</f>
        <v/>
      </c>
      <c r="J129" s="29" t="str">
        <f>NOITE!I54</f>
        <v>EVERTON GRACIANO MACEDO</v>
      </c>
      <c r="K129" s="29" t="str">
        <f>IF(AND('NOITE (N)'!K129&lt;&gt;'NOITE (N)'!K128,'NOITE (N)'!K128='NOITE (N)'!K127),'NOITE (N)'!K129,"")</f>
        <v/>
      </c>
      <c r="L129" s="29" t="str">
        <f>NOITE!M54</f>
        <v>JEFERSON CERQUEIRA DIAS</v>
      </c>
      <c r="M129" s="29" t="str">
        <f>IF(AND('NOITE (N)'!M129&lt;&gt;'NOITE (N)'!M128,'NOITE (N)'!M128='NOITE (N)'!M127),'NOITE (N)'!M129,"")</f>
        <v/>
      </c>
      <c r="N129" s="29"/>
      <c r="O129" s="29"/>
      <c r="P129" s="29"/>
      <c r="Q129" s="29"/>
      <c r="R129" s="29"/>
      <c r="S129" s="29"/>
    </row>
    <row r="130" spans="1:19" x14ac:dyDescent="0.2">
      <c r="A130" s="9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x14ac:dyDescent="0.2">
      <c r="A131" s="9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x14ac:dyDescent="0.2">
      <c r="A132" s="99">
        <v>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x14ac:dyDescent="0.2">
      <c r="A133" s="9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x14ac:dyDescent="0.2">
      <c r="A134" s="99"/>
      <c r="B134" s="29" t="str">
        <f>NOITE!E54</f>
        <v>EDSON CORREIA DE MELO</v>
      </c>
      <c r="C134" s="29" t="str">
        <f>IF(AND('NOITE (N)'!C134&lt;&gt;'NOITE (N)'!C133,'NOITE (N)'!C133='NOITE (N)'!C132),'NOITE (N)'!C134,"")</f>
        <v/>
      </c>
      <c r="D134" s="29" t="str">
        <f>NOITE!F54</f>
        <v>ACÁCIO LUIZ SIARKOWSKI</v>
      </c>
      <c r="E134" s="29" t="str">
        <f>IF(AND('NOITE (N)'!E134&lt;&gt;'NOITE (N)'!E133,'NOITE (N)'!E133='NOITE (N)'!E132),'NOITE (N)'!E134,"")</f>
        <v/>
      </c>
      <c r="F134" s="29" t="str">
        <f>NOITE!G54</f>
        <v>LEANDRO PALHA DE OLIVEIRA</v>
      </c>
      <c r="G134" s="29" t="str">
        <f>IF(AND('NOITE (N)'!G134&lt;&gt;'NOITE (N)'!G133,'NOITE (N)'!G133='NOITE (N)'!G132),'NOITE (N)'!G134,"")</f>
        <v/>
      </c>
      <c r="H134" s="29">
        <f>NOITE!H54</f>
        <v>0</v>
      </c>
      <c r="I134" s="29" t="str">
        <f>IF(AND('NOITE (N)'!I134&lt;&gt;'NOITE (N)'!I133,'NOITE (N)'!I133='NOITE (N)'!I132),'NOITE (N)'!I134,"")</f>
        <v>INGLÊS IV</v>
      </c>
      <c r="J134" s="29" t="str">
        <f>NOITE!I54</f>
        <v>EVERTON GRACIANO MACEDO</v>
      </c>
      <c r="K134" s="29" t="str">
        <f>IF(AND('NOITE (N)'!K134&lt;&gt;'NOITE (N)'!K133,'NOITE (N)'!K133='NOITE (N)'!K132),'NOITE (N)'!K134,"")</f>
        <v/>
      </c>
      <c r="L134" s="29" t="str">
        <f>NOITE!M54</f>
        <v>JEFERSON CERQUEIRA DIAS</v>
      </c>
      <c r="M134" s="29" t="str">
        <f>IF(AND('NOITE (N)'!M134&lt;&gt;'NOITE (N)'!M133,'NOITE (N)'!M133='NOITE (N)'!M132),'NOITE (N)'!M134,"")</f>
        <v/>
      </c>
      <c r="N134" s="29"/>
      <c r="O134" s="29"/>
      <c r="P134" s="29"/>
      <c r="Q134" s="29"/>
      <c r="R134" s="29"/>
      <c r="S134" s="29"/>
    </row>
    <row r="135" spans="1:19" x14ac:dyDescent="0.2">
      <c r="A135" s="9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x14ac:dyDescent="0.2">
      <c r="A136" s="9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x14ac:dyDescent="0.2">
      <c r="A137" s="99">
        <v>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x14ac:dyDescent="0.2">
      <c r="A138" s="9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x14ac:dyDescent="0.2">
      <c r="A139" s="99"/>
      <c r="B139" s="29" t="str">
        <f>NOITE!E67</f>
        <v>ADRIANA ALVES</v>
      </c>
      <c r="C139" s="29" t="str">
        <f>IF(AND('NOITE (N)'!C139&lt;&gt;'NOITE (N)'!C138,'NOITE (N)'!C138='NOITE (N)'!C137),'NOITE (N)'!C139,"")</f>
        <v>INGLÊS V</v>
      </c>
      <c r="D139" s="29" t="str">
        <f>NOITE!F67</f>
        <v>LEANDRO PALHA DE OLIVEIRA</v>
      </c>
      <c r="E139" s="29" t="str">
        <f>IF(AND('NOITE (N)'!E139&lt;&gt;'NOITE (N)'!E138,'NOITE (N)'!E138='NOITE (N)'!E137),'NOITE (N)'!E139,"")</f>
        <v/>
      </c>
      <c r="F139" s="29" t="str">
        <f>NOITE!G67</f>
        <v>ANDREA FIORAVANTE SALLA</v>
      </c>
      <c r="G139" s="29" t="str">
        <f>IF(AND('NOITE (N)'!G139&lt;&gt;'NOITE (N)'!G138,'NOITE (N)'!G138='NOITE (N)'!G137),'NOITE (N)'!G139,"")</f>
        <v>EMPREENDEDORISMO</v>
      </c>
      <c r="H139" s="29" t="str">
        <f>NOITE!H67</f>
        <v>ADALBERTO DE FREITAS CAMARGO</v>
      </c>
      <c r="I139" s="29" t="str">
        <f>IF(AND('NOITE (N)'!I139&lt;&gt;'NOITE (N)'!I138,'NOITE (N)'!I138='NOITE (N)'!I137),'NOITE (N)'!I139,"")</f>
        <v/>
      </c>
      <c r="J139" s="29" t="str">
        <f>NOITE!I67</f>
        <v>EDSON CORREIA DE MELO</v>
      </c>
      <c r="K139" s="29" t="str">
        <f>IF(AND('NOITE (N)'!K139&lt;&gt;'NOITE (N)'!K138,'NOITE (N)'!K138='NOITE (N)'!K137),'NOITE (N)'!K139,"")</f>
        <v>PLANEJAMENTO ESTRATÉGICO</v>
      </c>
      <c r="L139" s="29" t="str">
        <f>NOITE!M67</f>
        <v>IZAÍAS PORFIRIO FARIA</v>
      </c>
      <c r="M139" s="29" t="str">
        <f>IF(AND('NOITE (N)'!M139&lt;&gt;'NOITE (N)'!M138,'NOITE (N)'!M138='NOITE (N)'!M137),'NOITE (N)'!M139,"")</f>
        <v/>
      </c>
      <c r="N139" s="29"/>
      <c r="O139" s="29"/>
      <c r="P139" s="29"/>
      <c r="Q139" s="29"/>
      <c r="R139" s="29"/>
      <c r="S139" s="29"/>
    </row>
    <row r="140" spans="1:19" x14ac:dyDescent="0.2">
      <c r="A140" s="9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x14ac:dyDescent="0.2">
      <c r="A141" s="9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x14ac:dyDescent="0.2">
      <c r="A142" s="99">
        <v>6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x14ac:dyDescent="0.2">
      <c r="A143" s="9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x14ac:dyDescent="0.2">
      <c r="A144" s="99"/>
      <c r="B144" s="29" t="str">
        <f>NOITE!E80</f>
        <v>JOSÉ ANTONIO DO AMARAL</v>
      </c>
      <c r="C144" s="29" t="str">
        <f>IF(AND('NOITE (N)'!C144&lt;&gt;'NOITE (N)'!C143,'NOITE (N)'!C143='NOITE (N)'!C142),'NOITE (N)'!C144,"")</f>
        <v/>
      </c>
      <c r="D144" s="29" t="str">
        <f>NOITE!F80</f>
        <v>FRANCISCO EUGENIO BARRELLA</v>
      </c>
      <c r="E144" s="29" t="str">
        <f>IF(AND('NOITE (N)'!E144&lt;&gt;'NOITE (N)'!E143,'NOITE (N)'!E143='NOITE (N)'!E142),'NOITE (N)'!E144,"")</f>
        <v/>
      </c>
      <c r="F144" s="29" t="str">
        <f>NOITE!G80</f>
        <v>ACÁCIO LUIZ SIARKOWSKI</v>
      </c>
      <c r="G144" s="29" t="str">
        <f>IF(AND('NOITE (N)'!G144&lt;&gt;'NOITE (N)'!G143,'NOITE (N)'!G143='NOITE (N)'!G142),'NOITE (N)'!G144,"")</f>
        <v/>
      </c>
      <c r="H144" s="29" t="str">
        <f>NOITE!H80</f>
        <v>THOMÁS DA COSTA</v>
      </c>
      <c r="I144" s="29" t="str">
        <f>IF(AND('NOITE (N)'!I144&lt;&gt;'NOITE (N)'!I143,'NOITE (N)'!I143='NOITE (N)'!I142),'NOITE (N)'!I144,"")</f>
        <v/>
      </c>
      <c r="J144" s="29" t="str">
        <f>NOITE!I80</f>
        <v>STEFANIA FELIX DOS SANTOS</v>
      </c>
      <c r="K144" s="29" t="str">
        <f>IF(AND('NOITE (N)'!K144&lt;&gt;'NOITE (N)'!K143,'NOITE (N)'!K143='NOITE (N)'!K142),'NOITE (N)'!K144,"")</f>
        <v>LEGISLAÇÃO APLICADA À TECNOLOGIA DA INFORMAÇÃO</v>
      </c>
      <c r="L144" s="29" t="str">
        <f>NOITE!M80</f>
        <v>MOACYR DA SILVA CAMINADA</v>
      </c>
      <c r="M144" s="29" t="str">
        <f>IF(AND('NOITE (N)'!M144&lt;&gt;'NOITE (N)'!M143,'NOITE (N)'!M143='NOITE (N)'!M142),'NOITE (N)'!M144,"")</f>
        <v/>
      </c>
      <c r="N144" s="29"/>
      <c r="O144" s="29"/>
      <c r="P144" s="29"/>
      <c r="Q144" s="29"/>
      <c r="R144" s="29"/>
      <c r="S144" s="29"/>
    </row>
    <row r="145" spans="1:19" x14ac:dyDescent="0.2">
      <c r="A145" s="9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x14ac:dyDescent="0.2">
      <c r="A146" s="9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x14ac:dyDescent="0.2">
      <c r="A147" s="99">
        <v>1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x14ac:dyDescent="0.2">
      <c r="A148" s="9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x14ac:dyDescent="0.2">
      <c r="A149" s="99"/>
      <c r="B149" s="29" t="e">
        <f>NOITE!#REF!</f>
        <v>#REF!</v>
      </c>
      <c r="C149" s="29" t="e">
        <f>IF(AND('NOITE (N)'!C149&lt;&gt;'NOITE (N)'!C148,'NOITE (N)'!C148='NOITE (N)'!C147),'NOITE (N)'!C149,"")</f>
        <v>#REF!</v>
      </c>
      <c r="D149" s="29" t="e">
        <f>NOITE!#REF!</f>
        <v>#REF!</v>
      </c>
      <c r="E149" s="29" t="e">
        <f>IF(AND('NOITE (N)'!E149&lt;&gt;'NOITE (N)'!E148,'NOITE (N)'!E148='NOITE (N)'!E147),'NOITE (N)'!E149,"")</f>
        <v>#REF!</v>
      </c>
      <c r="F149" s="29" t="e">
        <f>NOITE!#REF!</f>
        <v>#REF!</v>
      </c>
      <c r="G149" s="29" t="e">
        <f>IF(AND('NOITE (N)'!G149&lt;&gt;'NOITE (N)'!G148,'NOITE (N)'!G148='NOITE (N)'!G147),'NOITE (N)'!G149,"")</f>
        <v>#REF!</v>
      </c>
      <c r="H149" s="29" t="e">
        <f>NOITE!#REF!</f>
        <v>#REF!</v>
      </c>
      <c r="I149" s="29" t="e">
        <f>IF(AND('NOITE (N)'!I149&lt;&gt;'NOITE (N)'!I148,'NOITE (N)'!I148='NOITE (N)'!I147),'NOITE (N)'!I149,"")</f>
        <v>#REF!</v>
      </c>
      <c r="J149" s="29" t="e">
        <f>NOITE!#REF!</f>
        <v>#REF!</v>
      </c>
      <c r="K149" s="29" t="e">
        <f>IF(AND('NOITE (N)'!K149&lt;&gt;'NOITE (N)'!K148,'NOITE (N)'!K148='NOITE (N)'!K147),'NOITE (N)'!K149,"")</f>
        <v>#REF!</v>
      </c>
      <c r="L149" s="29" t="e">
        <f>NOITE!#REF!</f>
        <v>#REF!</v>
      </c>
      <c r="M149" s="29" t="e">
        <f>IF(AND('NOITE (N)'!M149&lt;&gt;'NOITE (N)'!M148,'NOITE (N)'!M148='NOITE (N)'!M147),'NOITE (N)'!M149,"")</f>
        <v>#REF!</v>
      </c>
      <c r="N149" s="29"/>
      <c r="O149" s="29"/>
      <c r="P149" s="29"/>
      <c r="Q149" s="29"/>
      <c r="R149" s="29"/>
      <c r="S149" s="29"/>
    </row>
    <row r="150" spans="1:19" x14ac:dyDescent="0.2">
      <c r="A150" s="9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x14ac:dyDescent="0.2">
      <c r="A151" s="9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x14ac:dyDescent="0.2">
      <c r="A152" s="99">
        <v>2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x14ac:dyDescent="0.2">
      <c r="A153" s="9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x14ac:dyDescent="0.2">
      <c r="A154" s="99"/>
      <c r="B154" s="29" t="e">
        <f>NOITE!#REF!</f>
        <v>#REF!</v>
      </c>
      <c r="C154" s="29" t="e">
        <f>IF(AND('NOITE (N)'!C154&lt;&gt;'NOITE (N)'!C153,'NOITE (N)'!C153='NOITE (N)'!C152),'NOITE (N)'!C154,"")</f>
        <v>#REF!</v>
      </c>
      <c r="D154" s="29" t="e">
        <f>NOITE!#REF!</f>
        <v>#REF!</v>
      </c>
      <c r="E154" s="29" t="e">
        <f>IF(AND('NOITE (N)'!E154&lt;&gt;'NOITE (N)'!E153,'NOITE (N)'!E153='NOITE (N)'!E152),'NOITE (N)'!E154,"")</f>
        <v>#REF!</v>
      </c>
      <c r="F154" s="29" t="e">
        <f>NOITE!#REF!</f>
        <v>#REF!</v>
      </c>
      <c r="G154" s="29" t="e">
        <f>IF(AND('NOITE (N)'!G154&lt;&gt;'NOITE (N)'!G153,'NOITE (N)'!G153='NOITE (N)'!G152),'NOITE (N)'!G154,"")</f>
        <v>#REF!</v>
      </c>
      <c r="H154" s="29" t="e">
        <f>NOITE!#REF!</f>
        <v>#REF!</v>
      </c>
      <c r="I154" s="29" t="e">
        <f>IF(AND('NOITE (N)'!I154&lt;&gt;'NOITE (N)'!I153,'NOITE (N)'!I153='NOITE (N)'!I152),'NOITE (N)'!I154,"")</f>
        <v>#REF!</v>
      </c>
      <c r="J154" s="29" t="e">
        <f>NOITE!#REF!</f>
        <v>#REF!</v>
      </c>
      <c r="K154" s="29" t="e">
        <f>IF(AND('NOITE (N)'!K154&lt;&gt;'NOITE (N)'!K153,'NOITE (N)'!K153='NOITE (N)'!K152),'NOITE (N)'!K154,"")</f>
        <v>#REF!</v>
      </c>
      <c r="L154" s="29" t="e">
        <f>NOITE!#REF!</f>
        <v>#REF!</v>
      </c>
      <c r="M154" s="29" t="e">
        <f>IF(AND('NOITE (N)'!M154&lt;&gt;'NOITE (N)'!M153,'NOITE (N)'!M153='NOITE (N)'!M152),'NOITE (N)'!M154,"")</f>
        <v>#REF!</v>
      </c>
      <c r="N154" s="29"/>
      <c r="O154" s="29"/>
      <c r="P154" s="29"/>
      <c r="Q154" s="29"/>
      <c r="R154" s="29"/>
      <c r="S154" s="29"/>
    </row>
    <row r="155" spans="1:19" x14ac:dyDescent="0.2">
      <c r="A155" s="9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x14ac:dyDescent="0.2">
      <c r="A156" s="9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x14ac:dyDescent="0.2">
      <c r="A157" s="99">
        <v>3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x14ac:dyDescent="0.2">
      <c r="A158" s="9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x14ac:dyDescent="0.2">
      <c r="A159" s="99"/>
      <c r="B159" s="29" t="e">
        <f>NOITE!#REF!</f>
        <v>#REF!</v>
      </c>
      <c r="C159" s="29" t="e">
        <f>IF(AND('NOITE (N)'!C159&lt;&gt;'NOITE (N)'!C158,'NOITE (N)'!C158='NOITE (N)'!C157),'NOITE (N)'!C159,"")</f>
        <v>#REF!</v>
      </c>
      <c r="D159" s="29" t="e">
        <f>NOITE!#REF!</f>
        <v>#REF!</v>
      </c>
      <c r="E159" s="29" t="e">
        <f>IF(AND('NOITE (N)'!E159&lt;&gt;'NOITE (N)'!E158,'NOITE (N)'!E158='NOITE (N)'!E157),'NOITE (N)'!E159,"")</f>
        <v>#REF!</v>
      </c>
      <c r="F159" s="29" t="e">
        <f>NOITE!#REF!</f>
        <v>#REF!</v>
      </c>
      <c r="G159" s="29" t="e">
        <f>IF(AND('NOITE (N)'!G159&lt;&gt;'NOITE (N)'!G158,'NOITE (N)'!G158='NOITE (N)'!G157),'NOITE (N)'!G159,"")</f>
        <v>#REF!</v>
      </c>
      <c r="H159" s="29" t="e">
        <f>NOITE!#REF!</f>
        <v>#REF!</v>
      </c>
      <c r="I159" s="29" t="e">
        <f>IF(AND('NOITE (N)'!I159&lt;&gt;'NOITE (N)'!I158,'NOITE (N)'!I158='NOITE (N)'!I157),'NOITE (N)'!I159,"")</f>
        <v>#REF!</v>
      </c>
      <c r="J159" s="29" t="e">
        <f>NOITE!#REF!</f>
        <v>#REF!</v>
      </c>
      <c r="K159" s="29" t="e">
        <f>IF(AND('NOITE (N)'!K159&lt;&gt;'NOITE (N)'!K158,'NOITE (N)'!K158='NOITE (N)'!K157),'NOITE (N)'!K159,"")</f>
        <v>#REF!</v>
      </c>
      <c r="L159" s="29" t="e">
        <f>NOITE!#REF!</f>
        <v>#REF!</v>
      </c>
      <c r="M159" s="29" t="e">
        <f>IF(AND('NOITE (N)'!M159&lt;&gt;'NOITE (N)'!M158,'NOITE (N)'!M158='NOITE (N)'!M157),'NOITE (N)'!M159,"")</f>
        <v>#REF!</v>
      </c>
      <c r="N159" s="29"/>
      <c r="O159" s="29"/>
      <c r="P159" s="29"/>
      <c r="Q159" s="29"/>
      <c r="R159" s="29"/>
      <c r="S159" s="29"/>
    </row>
    <row r="160" spans="1:19" x14ac:dyDescent="0.2">
      <c r="A160" s="9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x14ac:dyDescent="0.2">
      <c r="A161" s="9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x14ac:dyDescent="0.2">
      <c r="A162" s="99">
        <v>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x14ac:dyDescent="0.2">
      <c r="A163" s="9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x14ac:dyDescent="0.2">
      <c r="A164" s="99"/>
      <c r="B164" s="29" t="e">
        <f>NOITE!#REF!</f>
        <v>#REF!</v>
      </c>
      <c r="C164" s="29" t="e">
        <f>IF(AND('NOITE (N)'!C164&lt;&gt;'NOITE (N)'!C163,'NOITE (N)'!C163='NOITE (N)'!C162),'NOITE (N)'!C164,"")</f>
        <v>#REF!</v>
      </c>
      <c r="D164" s="29" t="e">
        <f>NOITE!#REF!</f>
        <v>#REF!</v>
      </c>
      <c r="E164" s="29" t="e">
        <f>IF(AND('NOITE (N)'!E164&lt;&gt;'NOITE (N)'!E163,'NOITE (N)'!E163='NOITE (N)'!E162),'NOITE (N)'!E164,"")</f>
        <v>#REF!</v>
      </c>
      <c r="F164" s="29" t="e">
        <f>NOITE!#REF!</f>
        <v>#REF!</v>
      </c>
      <c r="G164" s="29" t="e">
        <f>IF(AND('NOITE (N)'!G164&lt;&gt;'NOITE (N)'!G163,'NOITE (N)'!G163='NOITE (N)'!G162),'NOITE (N)'!G164,"")</f>
        <v>#REF!</v>
      </c>
      <c r="H164" s="29" t="e">
        <f>NOITE!#REF!</f>
        <v>#REF!</v>
      </c>
      <c r="I164" s="29" t="e">
        <f>IF(AND('NOITE (N)'!I164&lt;&gt;'NOITE (N)'!I163,'NOITE (N)'!I163='NOITE (N)'!I162),'NOITE (N)'!I164,"")</f>
        <v>#REF!</v>
      </c>
      <c r="J164" s="29" t="e">
        <f>NOITE!#REF!</f>
        <v>#REF!</v>
      </c>
      <c r="K164" s="29" t="e">
        <f>IF(AND('NOITE (N)'!K164&lt;&gt;'NOITE (N)'!K163,'NOITE (N)'!K163='NOITE (N)'!K162),'NOITE (N)'!K164,"")</f>
        <v>#REF!</v>
      </c>
      <c r="L164" s="29" t="e">
        <f>NOITE!#REF!</f>
        <v>#REF!</v>
      </c>
      <c r="M164" s="29" t="e">
        <f>IF(AND('NOITE (N)'!M164&lt;&gt;'NOITE (N)'!M163,'NOITE (N)'!M163='NOITE (N)'!M162),'NOITE (N)'!M164,"")</f>
        <v>#REF!</v>
      </c>
      <c r="N164" s="29"/>
      <c r="O164" s="29"/>
      <c r="P164" s="29"/>
      <c r="Q164" s="29"/>
      <c r="R164" s="29"/>
      <c r="S164" s="29"/>
    </row>
    <row r="165" spans="1:19" x14ac:dyDescent="0.2">
      <c r="A165" s="9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x14ac:dyDescent="0.2">
      <c r="A166" s="9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x14ac:dyDescent="0.2">
      <c r="A167" s="99">
        <v>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x14ac:dyDescent="0.2">
      <c r="A168" s="9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x14ac:dyDescent="0.2">
      <c r="A169" s="99"/>
      <c r="B169" s="29" t="e">
        <f>NOITE!#REF!</f>
        <v>#REF!</v>
      </c>
      <c r="C169" s="29" t="e">
        <f>IF(AND('NOITE (N)'!C169&lt;&gt;'NOITE (N)'!C168,'NOITE (N)'!C168='NOITE (N)'!C167),'NOITE (N)'!C169,"")</f>
        <v>#REF!</v>
      </c>
      <c r="D169" s="29" t="e">
        <f>NOITE!#REF!</f>
        <v>#REF!</v>
      </c>
      <c r="E169" s="29" t="e">
        <f>IF(AND('NOITE (N)'!E169&lt;&gt;'NOITE (N)'!E168,'NOITE (N)'!E168='NOITE (N)'!E167),'NOITE (N)'!E169,"")</f>
        <v>#REF!</v>
      </c>
      <c r="F169" s="29" t="e">
        <f>NOITE!#REF!</f>
        <v>#REF!</v>
      </c>
      <c r="G169" s="29" t="e">
        <f>IF(AND('NOITE (N)'!G169&lt;&gt;'NOITE (N)'!G168,'NOITE (N)'!G168='NOITE (N)'!G167),'NOITE (N)'!G169,"")</f>
        <v>#REF!</v>
      </c>
      <c r="H169" s="29" t="e">
        <f>NOITE!#REF!</f>
        <v>#REF!</v>
      </c>
      <c r="I169" s="29" t="e">
        <f>IF(AND('NOITE (N)'!I169&lt;&gt;'NOITE (N)'!I168,'NOITE (N)'!I168='NOITE (N)'!I167),'NOITE (N)'!I169,"")</f>
        <v>#REF!</v>
      </c>
      <c r="J169" s="29" t="e">
        <f>NOITE!#REF!</f>
        <v>#REF!</v>
      </c>
      <c r="K169" s="29" t="e">
        <f>IF(AND('NOITE (N)'!K169&lt;&gt;'NOITE (N)'!K168,'NOITE (N)'!K168='NOITE (N)'!K167),'NOITE (N)'!K169,"")</f>
        <v>#REF!</v>
      </c>
      <c r="L169" s="29" t="e">
        <f>NOITE!#REF!</f>
        <v>#REF!</v>
      </c>
      <c r="M169" s="29" t="e">
        <f>IF(AND('NOITE (N)'!M169&lt;&gt;'NOITE (N)'!M168,'NOITE (N)'!M168='NOITE (N)'!M167),'NOITE (N)'!M169,"")</f>
        <v>#REF!</v>
      </c>
      <c r="N169" s="29"/>
      <c r="O169" s="29"/>
      <c r="P169" s="29"/>
      <c r="Q169" s="29"/>
      <c r="R169" s="29"/>
      <c r="S169" s="29"/>
    </row>
    <row r="170" spans="1:19" x14ac:dyDescent="0.2">
      <c r="A170" s="9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x14ac:dyDescent="0.2">
      <c r="A171" s="9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x14ac:dyDescent="0.2">
      <c r="A172" s="99">
        <v>6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x14ac:dyDescent="0.2">
      <c r="A173" s="9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x14ac:dyDescent="0.2">
      <c r="A174" s="99"/>
      <c r="B174" s="29" t="e">
        <f>NOITE!#REF!</f>
        <v>#REF!</v>
      </c>
      <c r="C174" s="29" t="e">
        <f>IF(AND('NOITE (N)'!C174&lt;&gt;'NOITE (N)'!C173,'NOITE (N)'!C173='NOITE (N)'!C172),'NOITE (N)'!C174,"")</f>
        <v>#REF!</v>
      </c>
      <c r="D174" s="29" t="e">
        <f>NOITE!#REF!</f>
        <v>#REF!</v>
      </c>
      <c r="E174" s="29" t="e">
        <f>IF(AND('NOITE (N)'!E174&lt;&gt;'NOITE (N)'!E173,'NOITE (N)'!E173='NOITE (N)'!E172),'NOITE (N)'!E174,"")</f>
        <v>#REF!</v>
      </c>
      <c r="F174" s="29" t="e">
        <f>NOITE!#REF!</f>
        <v>#REF!</v>
      </c>
      <c r="G174" s="29" t="e">
        <f>IF(AND('NOITE (N)'!G174&lt;&gt;'NOITE (N)'!G173,'NOITE (N)'!G173='NOITE (N)'!G172),'NOITE (N)'!G174,"")</f>
        <v>#REF!</v>
      </c>
      <c r="H174" s="29" t="e">
        <f>NOITE!#REF!</f>
        <v>#REF!</v>
      </c>
      <c r="I174" s="29" t="e">
        <f>IF(AND('NOITE (N)'!I174&lt;&gt;'NOITE (N)'!I173,'NOITE (N)'!I173='NOITE (N)'!I172),'NOITE (N)'!I174,"")</f>
        <v>#REF!</v>
      </c>
      <c r="J174" s="29" t="e">
        <f>NOITE!#REF!</f>
        <v>#REF!</v>
      </c>
      <c r="K174" s="29" t="e">
        <f>IF(AND('NOITE (N)'!K174&lt;&gt;'NOITE (N)'!K173,'NOITE (N)'!K173='NOITE (N)'!K172),'NOITE (N)'!K174,"")</f>
        <v>#REF!</v>
      </c>
      <c r="L174" s="29" t="e">
        <f>NOITE!#REF!</f>
        <v>#REF!</v>
      </c>
      <c r="M174" s="29" t="e">
        <f>IF(AND('NOITE (N)'!M174&lt;&gt;'NOITE (N)'!M173,'NOITE (N)'!M173='NOITE (N)'!M172),'NOITE (N)'!M174,"")</f>
        <v>#REF!</v>
      </c>
      <c r="N174" s="29"/>
      <c r="O174" s="29"/>
      <c r="P174" s="29"/>
      <c r="Q174" s="29"/>
      <c r="R174" s="29"/>
      <c r="S174" s="29"/>
    </row>
    <row r="175" spans="1:19" x14ac:dyDescent="0.2">
      <c r="A175" s="9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x14ac:dyDescent="0.2">
      <c r="A176" s="9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</sheetData>
  <sheetProtection algorithmName="SHA-512" hashValue="411xZIWDBg5YB/45QrLOz+g49HbCX9c6B/QMN6XOD3DOn4K/r2nXsDHfUnTMxF0oLXNyU83ncYGIFXaMPDsSNA==" saltValue="XliwpgFv3T5rqdm+1qaTIA==" spinCount="100000" sheet="1" objects="1" scenarios="1" selectLockedCells="1" selectUnlockedCells="1"/>
  <mergeCells count="30">
    <mergeCell ref="A172:A17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  <mergeCell ref="A112:A116"/>
    <mergeCell ref="A45:A51"/>
    <mergeCell ref="A52:A58"/>
    <mergeCell ref="A59:A65"/>
    <mergeCell ref="A66:A72"/>
    <mergeCell ref="A73:A79"/>
    <mergeCell ref="A80:A86"/>
    <mergeCell ref="A87:A91"/>
    <mergeCell ref="A92:A96"/>
    <mergeCell ref="A97:A101"/>
    <mergeCell ref="A102:A106"/>
    <mergeCell ref="A107:A111"/>
    <mergeCell ref="A38:A44"/>
    <mergeCell ref="A3:A9"/>
    <mergeCell ref="A10:A16"/>
    <mergeCell ref="A17:A23"/>
    <mergeCell ref="A24:A30"/>
    <mergeCell ref="A31:A3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pane xSplit="1" ySplit="2" topLeftCell="B3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"/>
  <cols>
    <col min="1" max="1" width="2" style="30" bestFit="1" customWidth="1"/>
    <col min="2" max="2" width="31.140625" style="30" bestFit="1" customWidth="1"/>
    <col min="3" max="3" width="7.85546875" style="30" bestFit="1" customWidth="1"/>
    <col min="4" max="4" width="30.85546875" style="30" bestFit="1" customWidth="1"/>
    <col min="5" max="5" width="7.85546875" style="30" bestFit="1" customWidth="1"/>
    <col min="6" max="6" width="31" style="30" bestFit="1" customWidth="1"/>
    <col min="7" max="7" width="7.85546875" style="30" bestFit="1" customWidth="1"/>
    <col min="8" max="8" width="31" style="30" bestFit="1" customWidth="1"/>
    <col min="9" max="9" width="7.85546875" style="30" bestFit="1" customWidth="1"/>
    <col min="10" max="10" width="31.5703125" style="30" bestFit="1" customWidth="1"/>
    <col min="11" max="11" width="7.85546875" style="30" bestFit="1" customWidth="1"/>
    <col min="12" max="12" width="30" style="30" bestFit="1" customWidth="1"/>
    <col min="13" max="13" width="21.140625" style="30" bestFit="1" customWidth="1"/>
    <col min="14" max="16384" width="9.140625" style="30"/>
  </cols>
  <sheetData>
    <row r="1" spans="1:19" x14ac:dyDescent="0.2">
      <c r="A1" s="29"/>
      <c r="B1" s="29" t="s">
        <v>382</v>
      </c>
      <c r="C1" s="29" t="s">
        <v>493</v>
      </c>
      <c r="D1" s="29" t="s">
        <v>382</v>
      </c>
      <c r="E1" s="29" t="s">
        <v>493</v>
      </c>
      <c r="F1" s="29" t="s">
        <v>382</v>
      </c>
      <c r="G1" s="29" t="s">
        <v>493</v>
      </c>
      <c r="H1" s="29" t="s">
        <v>382</v>
      </c>
      <c r="I1" s="29" t="s">
        <v>493</v>
      </c>
      <c r="J1" s="29" t="s">
        <v>382</v>
      </c>
      <c r="K1" s="29" t="s">
        <v>493</v>
      </c>
      <c r="L1" s="29" t="s">
        <v>382</v>
      </c>
      <c r="M1" s="29" t="s">
        <v>493</v>
      </c>
      <c r="N1" s="29"/>
      <c r="O1" s="29"/>
      <c r="P1" s="29"/>
      <c r="Q1" s="29"/>
      <c r="R1" s="29"/>
      <c r="S1" s="29"/>
    </row>
    <row r="2" spans="1:19" x14ac:dyDescent="0.2">
      <c r="A2" s="29"/>
      <c r="B2" s="29" t="s">
        <v>3</v>
      </c>
      <c r="C2" s="29"/>
      <c r="D2" s="29" t="s">
        <v>4</v>
      </c>
      <c r="E2" s="29"/>
      <c r="F2" s="29" t="s">
        <v>5</v>
      </c>
      <c r="G2" s="29"/>
      <c r="H2" s="29" t="s">
        <v>6</v>
      </c>
      <c r="I2" s="29"/>
      <c r="J2" s="29" t="s">
        <v>7</v>
      </c>
      <c r="K2" s="29"/>
      <c r="L2" s="29" t="s">
        <v>8</v>
      </c>
      <c r="M2" s="29"/>
      <c r="N2" s="29"/>
      <c r="O2" s="29"/>
      <c r="P2" s="29"/>
      <c r="Q2" s="29"/>
      <c r="R2" s="29"/>
      <c r="S2" s="29"/>
    </row>
    <row r="3" spans="1:19" x14ac:dyDescent="0.2">
      <c r="A3" s="9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x14ac:dyDescent="0.2">
      <c r="A4" s="99"/>
      <c r="B4" s="29" t="e">
        <f>NOITE!#REF!</f>
        <v>#REF!</v>
      </c>
      <c r="C4" s="29" t="e">
        <f>IF(AND('NOITE (N)'!C4&lt;&gt;'NOITE (N)'!C3,'NOITE (N)'!C3='NOITE (N)'!C2),'NOITE (N)'!C4,"")</f>
        <v>#REF!</v>
      </c>
      <c r="D4" s="29" t="e">
        <f>NOITE!#REF!</f>
        <v>#REF!</v>
      </c>
      <c r="E4" s="29" t="e">
        <f>IF(AND('NOITE (N)'!E4&lt;&gt;'NOITE (N)'!E3,'NOITE (N)'!E3='NOITE (N)'!E2),'NOITE (N)'!E4,"")</f>
        <v>#REF!</v>
      </c>
      <c r="F4" s="29" t="e">
        <f>NOITE!#REF!</f>
        <v>#REF!</v>
      </c>
      <c r="G4" s="29" t="e">
        <f>IF(AND('NOITE (N)'!G4&lt;&gt;'NOITE (N)'!G3,'NOITE (N)'!G3='NOITE (N)'!G2),'NOITE (N)'!G4,"")</f>
        <v>#REF!</v>
      </c>
      <c r="H4" s="29" t="e">
        <f>NOITE!#REF!</f>
        <v>#REF!</v>
      </c>
      <c r="I4" s="29" t="e">
        <f>IF(AND('NOITE (N)'!I4&lt;&gt;'NOITE (N)'!I3,'NOITE (N)'!I3='NOITE (N)'!I2),'NOITE (N)'!I4,"")</f>
        <v>#REF!</v>
      </c>
      <c r="J4" s="29" t="e">
        <f>NOITE!#REF!</f>
        <v>#REF!</v>
      </c>
      <c r="K4" s="29" t="e">
        <f>IF(AND('NOITE (N)'!K4&lt;&gt;'NOITE (N)'!K3,'NOITE (N)'!K3='NOITE (N)'!K2),'NOITE (N)'!K4,"")</f>
        <v>#REF!</v>
      </c>
      <c r="L4" s="29" t="e">
        <f>NOITE!#REF!</f>
        <v>#REF!</v>
      </c>
      <c r="M4" s="29" t="e">
        <f>IF(AND('NOITE (N)'!M4&lt;&gt;'NOITE (N)'!M3,'NOITE (N)'!M3='NOITE (N)'!M2),'NOITE (N)'!M4,"")</f>
        <v>#REF!</v>
      </c>
      <c r="N4" s="29"/>
      <c r="O4" s="29"/>
      <c r="P4" s="29"/>
      <c r="Q4" s="29"/>
      <c r="R4" s="29"/>
      <c r="S4" s="29"/>
    </row>
    <row r="5" spans="1:19" x14ac:dyDescent="0.2">
      <c r="A5" s="9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">
      <c r="A6" s="9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">
      <c r="A7" s="9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">
      <c r="A8" s="9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x14ac:dyDescent="0.2">
      <c r="A9" s="9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2">
      <c r="A10" s="99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">
      <c r="A11" s="99"/>
      <c r="B11" s="29" t="e">
        <f>NOITE!#REF!</f>
        <v>#REF!</v>
      </c>
      <c r="C11" s="29" t="e">
        <f>IF(AND('NOITE (N)'!C11&lt;&gt;'NOITE (N)'!C10,'NOITE (N)'!C10='NOITE (N)'!C9),'NOITE (N)'!C11,"")</f>
        <v>#REF!</v>
      </c>
      <c r="D11" s="29" t="e">
        <f>NOITE!#REF!</f>
        <v>#REF!</v>
      </c>
      <c r="E11" s="29" t="e">
        <f>IF(AND('NOITE (N)'!E11&lt;&gt;'NOITE (N)'!E10,'NOITE (N)'!E10='NOITE (N)'!E9),'NOITE (N)'!E11,"")</f>
        <v>#REF!</v>
      </c>
      <c r="F11" s="29" t="e">
        <f>NOITE!#REF!</f>
        <v>#REF!</v>
      </c>
      <c r="G11" s="29" t="e">
        <f>IF(AND('NOITE (N)'!G11&lt;&gt;'NOITE (N)'!G10,'NOITE (N)'!G10='NOITE (N)'!G9),'NOITE (N)'!G11,"")</f>
        <v>#REF!</v>
      </c>
      <c r="H11" s="29" t="e">
        <f>NOITE!#REF!</f>
        <v>#REF!</v>
      </c>
      <c r="I11" s="29" t="e">
        <f>IF(AND('NOITE (N)'!I11&lt;&gt;'NOITE (N)'!I10,'NOITE (N)'!I10='NOITE (N)'!I9),'NOITE (N)'!I11,"")</f>
        <v>#REF!</v>
      </c>
      <c r="J11" s="29" t="e">
        <f>NOITE!#REF!</f>
        <v>#REF!</v>
      </c>
      <c r="K11" s="29" t="e">
        <f>IF(AND('NOITE (N)'!K11&lt;&gt;'NOITE (N)'!K10,'NOITE (N)'!K10='NOITE (N)'!K9),'NOITE (N)'!K11,"")</f>
        <v>#REF!</v>
      </c>
      <c r="L11" s="29" t="e">
        <f>NOITE!#REF!</f>
        <v>#REF!</v>
      </c>
      <c r="M11" s="29" t="e">
        <f>IF(AND('NOITE (N)'!M11&lt;&gt;'NOITE (N)'!M10,'NOITE (N)'!M10='NOITE (N)'!M9),'NOITE (N)'!M11,"")</f>
        <v>#REF!</v>
      </c>
      <c r="N11" s="29"/>
      <c r="O11" s="29"/>
      <c r="P11" s="29"/>
      <c r="Q11" s="29"/>
      <c r="R11" s="29"/>
      <c r="S11" s="29"/>
    </row>
    <row r="12" spans="1:19" x14ac:dyDescent="0.2">
      <c r="A12" s="9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x14ac:dyDescent="0.2">
      <c r="A13" s="9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2">
      <c r="A14" s="9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2">
      <c r="A15" s="9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x14ac:dyDescent="0.2">
      <c r="A16" s="9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">
      <c r="A17" s="99">
        <v>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2">
      <c r="A18" s="99"/>
      <c r="B18" s="29" t="e">
        <f>NOITE!#REF!</f>
        <v>#REF!</v>
      </c>
      <c r="C18" s="29" t="e">
        <f>IF(AND('NOITE (N)'!C18&lt;&gt;'NOITE (N)'!C17,'NOITE (N)'!C17='NOITE (N)'!C16),'NOITE (N)'!C18,"")</f>
        <v>#REF!</v>
      </c>
      <c r="D18" s="29" t="e">
        <f>NOITE!#REF!</f>
        <v>#REF!</v>
      </c>
      <c r="E18" s="29" t="e">
        <f>IF(AND('NOITE (N)'!E18&lt;&gt;'NOITE (N)'!E17,'NOITE (N)'!E17='NOITE (N)'!E16),'NOITE (N)'!E18,"")</f>
        <v>#REF!</v>
      </c>
      <c r="F18" s="29" t="e">
        <f>NOITE!#REF!</f>
        <v>#REF!</v>
      </c>
      <c r="G18" s="29" t="e">
        <f>IF(AND('NOITE (N)'!G18&lt;&gt;'NOITE (N)'!G17,'NOITE (N)'!G17='NOITE (N)'!G16),'NOITE (N)'!G18,"")</f>
        <v>#REF!</v>
      </c>
      <c r="H18" s="29" t="e">
        <f>NOITE!#REF!</f>
        <v>#REF!</v>
      </c>
      <c r="I18" s="29" t="e">
        <f>IF(AND('NOITE (N)'!I18&lt;&gt;'NOITE (N)'!I17,'NOITE (N)'!I17='NOITE (N)'!I16),'NOITE (N)'!I18,"")</f>
        <v>#REF!</v>
      </c>
      <c r="J18" s="29" t="e">
        <f>NOITE!#REF!</f>
        <v>#REF!</v>
      </c>
      <c r="K18" s="29" t="e">
        <f>IF(AND('NOITE (N)'!K18&lt;&gt;'NOITE (N)'!K17,'NOITE (N)'!K17='NOITE (N)'!K16),'NOITE (N)'!K18,"")</f>
        <v>#REF!</v>
      </c>
      <c r="L18" s="29" t="e">
        <f>NOITE!#REF!</f>
        <v>#REF!</v>
      </c>
      <c r="M18" s="29" t="e">
        <f>IF(AND('NOITE (N)'!M18&lt;&gt;'NOITE (N)'!M17,'NOITE (N)'!M17='NOITE (N)'!M16),'NOITE (N)'!M18,"")</f>
        <v>#REF!</v>
      </c>
      <c r="N18" s="29"/>
      <c r="O18" s="29"/>
      <c r="P18" s="29"/>
      <c r="Q18" s="29"/>
      <c r="R18" s="29"/>
      <c r="S18" s="29"/>
    </row>
    <row r="19" spans="1:19" x14ac:dyDescent="0.2">
      <c r="A19" s="9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A20" s="9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2">
      <c r="A21" s="9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">
      <c r="A22" s="9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2">
      <c r="A23" s="9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2">
      <c r="A24" s="99">
        <v>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">
      <c r="A25" s="99"/>
      <c r="B25" s="29" t="e">
        <f>NOITE!#REF!</f>
        <v>#REF!</v>
      </c>
      <c r="C25" s="29" t="e">
        <f>IF(AND('NOITE (N)'!C25&lt;&gt;'NOITE (N)'!C24,'NOITE (N)'!C24='NOITE (N)'!C23),'NOITE (N)'!C25,"")</f>
        <v>#REF!</v>
      </c>
      <c r="D25" s="29" t="e">
        <f>NOITE!#REF!</f>
        <v>#REF!</v>
      </c>
      <c r="E25" s="29" t="e">
        <f>IF(AND('NOITE (N)'!E25&lt;&gt;'NOITE (N)'!E24,'NOITE (N)'!E24='NOITE (N)'!E23),'NOITE (N)'!E25,"")</f>
        <v>#REF!</v>
      </c>
      <c r="F25" s="29" t="e">
        <f>NOITE!#REF!</f>
        <v>#REF!</v>
      </c>
      <c r="G25" s="29" t="e">
        <f>IF(AND('NOITE (N)'!G25&lt;&gt;'NOITE (N)'!G24,'NOITE (N)'!G24='NOITE (N)'!G23),'NOITE (N)'!G25,"")</f>
        <v>#REF!</v>
      </c>
      <c r="H25" s="29" t="e">
        <f>NOITE!#REF!</f>
        <v>#REF!</v>
      </c>
      <c r="I25" s="29" t="e">
        <f>IF(AND('NOITE (N)'!I25&lt;&gt;'NOITE (N)'!I24,'NOITE (N)'!I24='NOITE (N)'!I23),'NOITE (N)'!I25,"")</f>
        <v>#REF!</v>
      </c>
      <c r="J25" s="29" t="e">
        <f>NOITE!#REF!</f>
        <v>#REF!</v>
      </c>
      <c r="K25" s="29" t="e">
        <f>IF(AND('NOITE (N)'!K25&lt;&gt;'NOITE (N)'!K24,'NOITE (N)'!K24='NOITE (N)'!K23),'NOITE (N)'!K25,"")</f>
        <v>#REF!</v>
      </c>
      <c r="L25" s="29" t="e">
        <f>NOITE!#REF!</f>
        <v>#REF!</v>
      </c>
      <c r="M25" s="29" t="e">
        <f>IF(AND('NOITE (N)'!M25&lt;&gt;'NOITE (N)'!M24,'NOITE (N)'!M24='NOITE (N)'!M23),'NOITE (N)'!M25,"")</f>
        <v>#REF!</v>
      </c>
      <c r="N25" s="29"/>
      <c r="O25" s="29"/>
      <c r="P25" s="29"/>
      <c r="Q25" s="29"/>
      <c r="R25" s="29"/>
      <c r="S25" s="29"/>
    </row>
    <row r="26" spans="1:19" x14ac:dyDescent="0.2">
      <c r="A26" s="9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A27" s="9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x14ac:dyDescent="0.2">
      <c r="A28" s="9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x14ac:dyDescent="0.2">
      <c r="A29" s="9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x14ac:dyDescent="0.2">
      <c r="A30" s="9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x14ac:dyDescent="0.2">
      <c r="A31" s="99">
        <v>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x14ac:dyDescent="0.2">
      <c r="A32" s="99"/>
      <c r="B32" s="29" t="e">
        <f>NOITE!#REF!</f>
        <v>#REF!</v>
      </c>
      <c r="C32" s="29" t="e">
        <f>IF(AND('NOITE (N)'!C32&lt;&gt;'NOITE (N)'!C31,'NOITE (N)'!C31='NOITE (N)'!C30),'NOITE (N)'!C32,"")</f>
        <v>#REF!</v>
      </c>
      <c r="D32" s="29" t="e">
        <f>NOITE!#REF!</f>
        <v>#REF!</v>
      </c>
      <c r="E32" s="29" t="e">
        <f>IF(AND('NOITE (N)'!E32&lt;&gt;'NOITE (N)'!E31,'NOITE (N)'!E31='NOITE (N)'!E30),'NOITE (N)'!E32,"")</f>
        <v>#REF!</v>
      </c>
      <c r="F32" s="29" t="e">
        <f>NOITE!#REF!</f>
        <v>#REF!</v>
      </c>
      <c r="G32" s="29" t="e">
        <f>IF(AND('NOITE (N)'!G32&lt;&gt;'NOITE (N)'!G31,'NOITE (N)'!G31='NOITE (N)'!G30),'NOITE (N)'!G32,"")</f>
        <v>#REF!</v>
      </c>
      <c r="H32" s="29" t="e">
        <f>NOITE!#REF!</f>
        <v>#REF!</v>
      </c>
      <c r="I32" s="29" t="e">
        <f>IF(AND('NOITE (N)'!I32&lt;&gt;'NOITE (N)'!I31,'NOITE (N)'!I31='NOITE (N)'!I30),'NOITE (N)'!I32,"")</f>
        <v>#REF!</v>
      </c>
      <c r="J32" s="29" t="e">
        <f>NOITE!#REF!</f>
        <v>#REF!</v>
      </c>
      <c r="K32" s="29" t="e">
        <f>IF(AND('NOITE (N)'!K32&lt;&gt;'NOITE (N)'!K31,'NOITE (N)'!K31='NOITE (N)'!K30),'NOITE (N)'!K32,"")</f>
        <v>#REF!</v>
      </c>
      <c r="L32" s="29" t="e">
        <f>NOITE!#REF!</f>
        <v>#REF!</v>
      </c>
      <c r="M32" s="29" t="e">
        <f>IF(AND('NOITE (N)'!M32&lt;&gt;'NOITE (N)'!M31,'NOITE (N)'!M31='NOITE (N)'!M30),'NOITE (N)'!M32,"")</f>
        <v>#REF!</v>
      </c>
      <c r="N32" s="29"/>
      <c r="O32" s="29"/>
      <c r="P32" s="29"/>
      <c r="Q32" s="29"/>
      <c r="R32" s="29"/>
      <c r="S32" s="29"/>
    </row>
    <row r="33" spans="1:19" x14ac:dyDescent="0.2">
      <c r="A33" s="9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A34" s="9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9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9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9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99">
        <v>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99"/>
      <c r="B39" s="29" t="e">
        <f>NOITE!#REF!</f>
        <v>#REF!</v>
      </c>
      <c r="C39" s="29" t="e">
        <f>IF(AND('NOITE (N)'!C39&lt;&gt;'NOITE (N)'!C38,'NOITE (N)'!C38='NOITE (N)'!C37),'NOITE (N)'!C39,"")</f>
        <v>#REF!</v>
      </c>
      <c r="D39" s="29" t="e">
        <f>NOITE!#REF!</f>
        <v>#REF!</v>
      </c>
      <c r="E39" s="29" t="e">
        <f>IF(AND('NOITE (N)'!E39&lt;&gt;'NOITE (N)'!E38,'NOITE (N)'!E38='NOITE (N)'!E37),'NOITE (N)'!E39,"")</f>
        <v>#REF!</v>
      </c>
      <c r="F39" s="29" t="e">
        <f>NOITE!#REF!</f>
        <v>#REF!</v>
      </c>
      <c r="G39" s="29" t="e">
        <f>IF(AND('NOITE (N)'!G39&lt;&gt;'NOITE (N)'!G38,'NOITE (N)'!G38='NOITE (N)'!G37),'NOITE (N)'!G39,"")</f>
        <v>#REF!</v>
      </c>
      <c r="H39" s="29" t="e">
        <f>NOITE!#REF!</f>
        <v>#REF!</v>
      </c>
      <c r="I39" s="29" t="e">
        <f>IF(AND('NOITE (N)'!I39&lt;&gt;'NOITE (N)'!I38,'NOITE (N)'!I38='NOITE (N)'!I37),'NOITE (N)'!I39,"")</f>
        <v>#REF!</v>
      </c>
      <c r="J39" s="29" t="e">
        <f>NOITE!#REF!</f>
        <v>#REF!</v>
      </c>
      <c r="K39" s="29" t="e">
        <f>IF(AND('NOITE (N)'!K39&lt;&gt;'NOITE (N)'!K38,'NOITE (N)'!K38='NOITE (N)'!K37),'NOITE (N)'!K39,"")</f>
        <v>#REF!</v>
      </c>
      <c r="L39" s="29" t="e">
        <f>NOITE!#REF!</f>
        <v>#REF!</v>
      </c>
      <c r="M39" s="29" t="e">
        <f>IF(AND('NOITE (N)'!M39&lt;&gt;'NOITE (N)'!M38,'NOITE (N)'!M38='NOITE (N)'!M37),'NOITE (N)'!M39,"")</f>
        <v>#REF!</v>
      </c>
      <c r="N39" s="29"/>
      <c r="O39" s="29"/>
      <c r="P39" s="29"/>
      <c r="Q39" s="29"/>
      <c r="R39" s="29"/>
      <c r="S39" s="29"/>
    </row>
    <row r="40" spans="1:19" x14ac:dyDescent="0.2">
      <c r="A40" s="9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9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9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9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9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99">
        <v>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99"/>
      <c r="B46" s="29" t="e">
        <f>NOITE!#REF!</f>
        <v>#REF!</v>
      </c>
      <c r="C46" s="29" t="e">
        <f>IF(AND('NOITE (N)'!C46&lt;&gt;'NOITE (N)'!C45,'NOITE (N)'!C45='NOITE (N)'!C44),'NOITE (N)'!C46,"")</f>
        <v>#REF!</v>
      </c>
      <c r="D46" s="29" t="e">
        <f>NOITE!#REF!</f>
        <v>#REF!</v>
      </c>
      <c r="E46" s="29" t="e">
        <f>IF(AND('NOITE (N)'!E46&lt;&gt;'NOITE (N)'!E45,'NOITE (N)'!E45='NOITE (N)'!E44),'NOITE (N)'!E46,"")</f>
        <v>#REF!</v>
      </c>
      <c r="F46" s="29" t="e">
        <f>NOITE!#REF!</f>
        <v>#REF!</v>
      </c>
      <c r="G46" s="29" t="e">
        <f>IF(AND('NOITE (N)'!G46&lt;&gt;'NOITE (N)'!G45,'NOITE (N)'!G45='NOITE (N)'!G44),'NOITE (N)'!G46,"")</f>
        <v>#REF!</v>
      </c>
      <c r="H46" s="29" t="e">
        <f>NOITE!#REF!</f>
        <v>#REF!</v>
      </c>
      <c r="I46" s="29" t="e">
        <f>IF(AND('NOITE (N)'!I46&lt;&gt;'NOITE (N)'!I45,'NOITE (N)'!I45='NOITE (N)'!I44),'NOITE (N)'!I46,"")</f>
        <v>#REF!</v>
      </c>
      <c r="J46" s="29" t="e">
        <f>NOITE!#REF!</f>
        <v>#REF!</v>
      </c>
      <c r="K46" s="29" t="e">
        <f>IF(AND('NOITE (N)'!K46&lt;&gt;'NOITE (N)'!K45,'NOITE (N)'!K45='NOITE (N)'!K44),'NOITE (N)'!K46,"")</f>
        <v>#REF!</v>
      </c>
      <c r="L46" s="29" t="e">
        <f>NOITE!#REF!</f>
        <v>#REF!</v>
      </c>
      <c r="M46" s="29" t="e">
        <f>IF(AND('NOITE (N)'!M46&lt;&gt;'NOITE (N)'!M45,'NOITE (N)'!M45='NOITE (N)'!M44),'NOITE (N)'!M46,"")</f>
        <v>#REF!</v>
      </c>
      <c r="N46" s="29"/>
      <c r="O46" s="29"/>
      <c r="P46" s="29"/>
      <c r="Q46" s="29"/>
      <c r="R46" s="29"/>
      <c r="S46" s="29"/>
    </row>
    <row r="47" spans="1:19" x14ac:dyDescent="0.2">
      <c r="A47" s="9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9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x14ac:dyDescent="0.2">
      <c r="A49" s="9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x14ac:dyDescent="0.2">
      <c r="A50" s="9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x14ac:dyDescent="0.2">
      <c r="A51" s="9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x14ac:dyDescent="0.2">
      <c r="A52" s="99">
        <v>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 x14ac:dyDescent="0.2">
      <c r="A53" s="99"/>
      <c r="B53" s="29" t="e">
        <f>NOITE!#REF!</f>
        <v>#REF!</v>
      </c>
      <c r="C53" s="29" t="e">
        <f>IF(AND('NOITE (N)'!C53&lt;&gt;'NOITE (N)'!C52,'NOITE (N)'!C52='NOITE (N)'!C51),'NOITE (N)'!C53,"")</f>
        <v>#REF!</v>
      </c>
      <c r="D53" s="29" t="e">
        <f>NOITE!#REF!</f>
        <v>#REF!</v>
      </c>
      <c r="E53" s="29" t="e">
        <f>IF(AND('NOITE (N)'!E53&lt;&gt;'NOITE (N)'!E52,'NOITE (N)'!E52='NOITE (N)'!E51),'NOITE (N)'!E53,"")</f>
        <v>#REF!</v>
      </c>
      <c r="F53" s="29" t="e">
        <f>NOITE!#REF!</f>
        <v>#REF!</v>
      </c>
      <c r="G53" s="29" t="e">
        <f>IF(AND('NOITE (N)'!G53&lt;&gt;'NOITE (N)'!G52,'NOITE (N)'!G52='NOITE (N)'!G51),'NOITE (N)'!G53,"")</f>
        <v>#REF!</v>
      </c>
      <c r="H53" s="29" t="e">
        <f>NOITE!#REF!</f>
        <v>#REF!</v>
      </c>
      <c r="I53" s="29" t="e">
        <f>IF(AND('NOITE (N)'!I53&lt;&gt;'NOITE (N)'!I52,'NOITE (N)'!I52='NOITE (N)'!I51),'NOITE (N)'!I53,"")</f>
        <v>#REF!</v>
      </c>
      <c r="J53" s="29" t="e">
        <f>NOITE!#REF!</f>
        <v>#REF!</v>
      </c>
      <c r="K53" s="29" t="e">
        <f>IF(AND('NOITE (N)'!K53&lt;&gt;'NOITE (N)'!K52,'NOITE (N)'!K52='NOITE (N)'!K51),'NOITE (N)'!K53,"")</f>
        <v>#REF!</v>
      </c>
      <c r="L53" s="29" t="e">
        <f>NOITE!#REF!</f>
        <v>#REF!</v>
      </c>
      <c r="M53" s="29" t="e">
        <f>IF(AND('NOITE (N)'!M53&lt;&gt;'NOITE (N)'!M52,'NOITE (N)'!M52='NOITE (N)'!M51),'NOITE (N)'!M53,"")</f>
        <v>#REF!</v>
      </c>
      <c r="N53" s="29"/>
      <c r="O53" s="29"/>
      <c r="P53" s="29"/>
      <c r="Q53" s="29"/>
      <c r="R53" s="29"/>
      <c r="S53" s="29"/>
    </row>
    <row r="54" spans="1:19" x14ac:dyDescent="0.2">
      <c r="A54" s="9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x14ac:dyDescent="0.2">
      <c r="A55" s="9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x14ac:dyDescent="0.2">
      <c r="A56" s="9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x14ac:dyDescent="0.2">
      <c r="A57" s="9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x14ac:dyDescent="0.2">
      <c r="A58" s="9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x14ac:dyDescent="0.2">
      <c r="A59" s="99">
        <v>3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x14ac:dyDescent="0.2">
      <c r="A60" s="99"/>
      <c r="B60" s="29" t="e">
        <f>NOITE!#REF!</f>
        <v>#REF!</v>
      </c>
      <c r="C60" s="29" t="e">
        <f>IF(AND('NOITE (N)'!C60&lt;&gt;'NOITE (N)'!C59,'NOITE (N)'!C59='NOITE (N)'!C58),'NOITE (N)'!C60,"")</f>
        <v>#REF!</v>
      </c>
      <c r="D60" s="29" t="e">
        <f>NOITE!#REF!</f>
        <v>#REF!</v>
      </c>
      <c r="E60" s="29" t="e">
        <f>IF(AND('NOITE (N)'!E60&lt;&gt;'NOITE (N)'!E59,'NOITE (N)'!E59='NOITE (N)'!E58),'NOITE (N)'!E60,"")</f>
        <v>#REF!</v>
      </c>
      <c r="F60" s="29" t="e">
        <f>NOITE!#REF!</f>
        <v>#REF!</v>
      </c>
      <c r="G60" s="29" t="e">
        <f>IF(AND('NOITE (N)'!G60&lt;&gt;'NOITE (N)'!G59,'NOITE (N)'!G59='NOITE (N)'!G58),'NOITE (N)'!G60,"")</f>
        <v>#REF!</v>
      </c>
      <c r="H60" s="29" t="e">
        <f>NOITE!#REF!</f>
        <v>#REF!</v>
      </c>
      <c r="I60" s="29" t="e">
        <f>IF(AND('NOITE (N)'!I60&lt;&gt;'NOITE (N)'!I59,'NOITE (N)'!I59='NOITE (N)'!I58),'NOITE (N)'!I60,"")</f>
        <v>#REF!</v>
      </c>
      <c r="J60" s="29" t="e">
        <f>NOITE!#REF!</f>
        <v>#REF!</v>
      </c>
      <c r="K60" s="29" t="e">
        <f>IF(AND('NOITE (N)'!K60&lt;&gt;'NOITE (N)'!K59,'NOITE (N)'!K59='NOITE (N)'!K58),'NOITE (N)'!K60,"")</f>
        <v>#REF!</v>
      </c>
      <c r="L60" s="29" t="e">
        <f>NOITE!#REF!</f>
        <v>#REF!</v>
      </c>
      <c r="M60" s="29" t="e">
        <f>IF(AND('NOITE (N)'!M60&lt;&gt;'NOITE (N)'!M59,'NOITE (N)'!M59='NOITE (N)'!M58),'NOITE (N)'!M60,"")</f>
        <v>#REF!</v>
      </c>
      <c r="N60" s="29"/>
      <c r="O60" s="29"/>
      <c r="P60" s="29"/>
      <c r="Q60" s="29"/>
      <c r="R60" s="29"/>
      <c r="S60" s="29"/>
    </row>
    <row r="61" spans="1:19" x14ac:dyDescent="0.2">
      <c r="A61" s="9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x14ac:dyDescent="0.2">
      <c r="A62" s="9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x14ac:dyDescent="0.2">
      <c r="A63" s="9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x14ac:dyDescent="0.2">
      <c r="A64" s="9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x14ac:dyDescent="0.2">
      <c r="A65" s="9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x14ac:dyDescent="0.2">
      <c r="A66" s="99">
        <v>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x14ac:dyDescent="0.2">
      <c r="A67" s="99"/>
      <c r="B67" s="29" t="e">
        <f>NOITE!#REF!</f>
        <v>#REF!</v>
      </c>
      <c r="C67" s="29" t="e">
        <f>IF(AND('NOITE (N)'!C67&lt;&gt;'NOITE (N)'!C66,'NOITE (N)'!C66='NOITE (N)'!C65),'NOITE (N)'!C67,"")</f>
        <v>#REF!</v>
      </c>
      <c r="D67" s="29" t="e">
        <f>NOITE!#REF!</f>
        <v>#REF!</v>
      </c>
      <c r="E67" s="29" t="e">
        <f>IF(AND('NOITE (N)'!E67&lt;&gt;'NOITE (N)'!E66,'NOITE (N)'!E66='NOITE (N)'!E65),'NOITE (N)'!E67,"")</f>
        <v>#REF!</v>
      </c>
      <c r="F67" s="29" t="e">
        <f>NOITE!#REF!</f>
        <v>#REF!</v>
      </c>
      <c r="G67" s="29" t="e">
        <f>IF(AND('NOITE (N)'!G67&lt;&gt;'NOITE (N)'!G66,'NOITE (N)'!G66='NOITE (N)'!G65),'NOITE (N)'!G67,"")</f>
        <v>#REF!</v>
      </c>
      <c r="H67" s="29" t="e">
        <f>NOITE!#REF!</f>
        <v>#REF!</v>
      </c>
      <c r="I67" s="29" t="e">
        <f>IF(AND('NOITE (N)'!I67&lt;&gt;'NOITE (N)'!I66,'NOITE (N)'!I66='NOITE (N)'!I65),'NOITE (N)'!I67,"")</f>
        <v>#REF!</v>
      </c>
      <c r="J67" s="29" t="e">
        <f>NOITE!#REF!</f>
        <v>#REF!</v>
      </c>
      <c r="K67" s="29" t="e">
        <f>IF(AND('NOITE (N)'!K67&lt;&gt;'NOITE (N)'!K66,'NOITE (N)'!K66='NOITE (N)'!K65),'NOITE (N)'!K67,"")</f>
        <v>#REF!</v>
      </c>
      <c r="L67" s="29" t="e">
        <f>NOITE!#REF!</f>
        <v>#REF!</v>
      </c>
      <c r="M67" s="29" t="e">
        <f>IF(AND('NOITE (N)'!M67&lt;&gt;'NOITE (N)'!M66,'NOITE (N)'!M66='NOITE (N)'!M65),'NOITE (N)'!M67,"")</f>
        <v>#REF!</v>
      </c>
      <c r="N67" s="29"/>
      <c r="O67" s="29"/>
      <c r="P67" s="29"/>
      <c r="Q67" s="29"/>
      <c r="R67" s="29"/>
      <c r="S67" s="29"/>
    </row>
    <row r="68" spans="1:19" x14ac:dyDescent="0.2">
      <c r="A68" s="9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2">
      <c r="A69" s="9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2">
      <c r="A70" s="9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2">
      <c r="A71" s="9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x14ac:dyDescent="0.2">
      <c r="A72" s="9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x14ac:dyDescent="0.2">
      <c r="A73" s="99">
        <v>5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x14ac:dyDescent="0.2">
      <c r="A74" s="99"/>
      <c r="B74" s="29" t="e">
        <f>NOITE!#REF!</f>
        <v>#REF!</v>
      </c>
      <c r="C74" s="29" t="e">
        <f>IF(AND('NOITE (N)'!C74&lt;&gt;'NOITE (N)'!C73,'NOITE (N)'!C73='NOITE (N)'!C72),'NOITE (N)'!C74,"")</f>
        <v>#REF!</v>
      </c>
      <c r="D74" s="29" t="e">
        <f>NOITE!#REF!</f>
        <v>#REF!</v>
      </c>
      <c r="E74" s="29" t="e">
        <f>IF(AND('NOITE (N)'!E74&lt;&gt;'NOITE (N)'!E73,'NOITE (N)'!E73='NOITE (N)'!E72),'NOITE (N)'!E74,"")</f>
        <v>#REF!</v>
      </c>
      <c r="F74" s="29" t="e">
        <f>NOITE!#REF!</f>
        <v>#REF!</v>
      </c>
      <c r="G74" s="29" t="e">
        <f>IF(AND('NOITE (N)'!G74&lt;&gt;'NOITE (N)'!G73,'NOITE (N)'!G73='NOITE (N)'!G72),'NOITE (N)'!G74,"")</f>
        <v>#REF!</v>
      </c>
      <c r="H74" s="29" t="e">
        <f>NOITE!#REF!</f>
        <v>#REF!</v>
      </c>
      <c r="I74" s="29" t="e">
        <f>IF(AND('NOITE (N)'!I74&lt;&gt;'NOITE (N)'!I73,'NOITE (N)'!I73='NOITE (N)'!I72),'NOITE (N)'!I74,"")</f>
        <v>#REF!</v>
      </c>
      <c r="J74" s="29" t="e">
        <f>NOITE!#REF!</f>
        <v>#REF!</v>
      </c>
      <c r="K74" s="29" t="e">
        <f>IF(AND('NOITE (N)'!K74&lt;&gt;'NOITE (N)'!K73,'NOITE (N)'!K73='NOITE (N)'!K72),'NOITE (N)'!K74,"")</f>
        <v>#REF!</v>
      </c>
      <c r="L74" s="29" t="e">
        <f>NOITE!#REF!</f>
        <v>#REF!</v>
      </c>
      <c r="M74" s="29" t="e">
        <f>IF(AND('NOITE (N)'!M74&lt;&gt;'NOITE (N)'!M73,'NOITE (N)'!M73='NOITE (N)'!M72),'NOITE (N)'!M74,"")</f>
        <v>#REF!</v>
      </c>
      <c r="N74" s="29"/>
      <c r="O74" s="29"/>
      <c r="P74" s="29"/>
      <c r="Q74" s="29"/>
      <c r="R74" s="29"/>
      <c r="S74" s="29"/>
    </row>
    <row r="75" spans="1:19" x14ac:dyDescent="0.2">
      <c r="A75" s="9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x14ac:dyDescent="0.2">
      <c r="A76" s="9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x14ac:dyDescent="0.2">
      <c r="A77" s="9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x14ac:dyDescent="0.2">
      <c r="A78" s="9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x14ac:dyDescent="0.2">
      <c r="A79" s="9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x14ac:dyDescent="0.2">
      <c r="A80" s="99">
        <v>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99"/>
      <c r="B81" s="29" t="e">
        <f>NOITE!#REF!</f>
        <v>#REF!</v>
      </c>
      <c r="C81" s="29" t="e">
        <f>IF(AND('NOITE (N)'!C81&lt;&gt;'NOITE (N)'!C80,'NOITE (N)'!C80='NOITE (N)'!C79),'NOITE (N)'!C81,"")</f>
        <v>#REF!</v>
      </c>
      <c r="D81" s="29" t="e">
        <f>NOITE!#REF!</f>
        <v>#REF!</v>
      </c>
      <c r="E81" s="29" t="e">
        <f>IF(AND('NOITE (N)'!E81&lt;&gt;'NOITE (N)'!E80,'NOITE (N)'!E80='NOITE (N)'!E79),'NOITE (N)'!E81,"")</f>
        <v>#REF!</v>
      </c>
      <c r="F81" s="29" t="e">
        <f>NOITE!#REF!</f>
        <v>#REF!</v>
      </c>
      <c r="G81" s="29" t="e">
        <f>IF(AND('NOITE (N)'!G81&lt;&gt;'NOITE (N)'!G80,'NOITE (N)'!G80='NOITE (N)'!G79),'NOITE (N)'!G81,"")</f>
        <v>#REF!</v>
      </c>
      <c r="H81" s="29" t="e">
        <f>NOITE!#REF!</f>
        <v>#REF!</v>
      </c>
      <c r="I81" s="29" t="e">
        <f>IF(AND('NOITE (N)'!I81&lt;&gt;'NOITE (N)'!I80,'NOITE (N)'!I80='NOITE (N)'!I79),'NOITE (N)'!I81,"")</f>
        <v>#REF!</v>
      </c>
      <c r="J81" s="29" t="e">
        <f>NOITE!#REF!</f>
        <v>#REF!</v>
      </c>
      <c r="K81" s="29" t="e">
        <f>IF(AND('NOITE (N)'!K81&lt;&gt;'NOITE (N)'!K80,'NOITE (N)'!K80='NOITE (N)'!K79),'NOITE (N)'!K81,"")</f>
        <v>#REF!</v>
      </c>
      <c r="L81" s="29" t="e">
        <f>NOITE!#REF!</f>
        <v>#REF!</v>
      </c>
      <c r="M81" s="29" t="e">
        <f>IF(AND('NOITE (N)'!M81&lt;&gt;'NOITE (N)'!M80,'NOITE (N)'!M80='NOITE (N)'!M79),'NOITE (N)'!M81,"")</f>
        <v>#REF!</v>
      </c>
      <c r="N81" s="29"/>
      <c r="O81" s="29"/>
      <c r="P81" s="29"/>
      <c r="Q81" s="29"/>
      <c r="R81" s="29"/>
      <c r="S81" s="29"/>
    </row>
    <row r="82" spans="1:19" x14ac:dyDescent="0.2">
      <c r="A82" s="9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9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9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9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9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99">
        <v>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99"/>
      <c r="B88" s="29" t="e">
        <f>NOITE!#REF!</f>
        <v>#REF!</v>
      </c>
      <c r="C88" s="29" t="e">
        <f>IF(AND('NOITE (N)'!C88&lt;&gt;'NOITE (N)'!C87,'NOITE (N)'!C87='NOITE (N)'!C86),'NOITE (N)'!C88,"")</f>
        <v>#REF!</v>
      </c>
      <c r="D88" s="29" t="e">
        <f>NOITE!#REF!</f>
        <v>#REF!</v>
      </c>
      <c r="E88" s="29" t="e">
        <f>IF(AND('NOITE (N)'!E88&lt;&gt;'NOITE (N)'!E87,'NOITE (N)'!E87='NOITE (N)'!E86),'NOITE (N)'!E88,"")</f>
        <v>#REF!</v>
      </c>
      <c r="F88" s="29" t="e">
        <f>NOITE!#REF!</f>
        <v>#REF!</v>
      </c>
      <c r="G88" s="29" t="e">
        <f>IF(AND('NOITE (N)'!G88&lt;&gt;'NOITE (N)'!G87,'NOITE (N)'!G87='NOITE (N)'!G86),'NOITE (N)'!G88,"")</f>
        <v>#REF!</v>
      </c>
      <c r="H88" s="29" t="e">
        <f>NOITE!#REF!</f>
        <v>#REF!</v>
      </c>
      <c r="I88" s="29" t="e">
        <f>IF(AND('NOITE (N)'!I88&lt;&gt;'NOITE (N)'!I87,'NOITE (N)'!I87='NOITE (N)'!I86),'NOITE (N)'!I88,"")</f>
        <v>#REF!</v>
      </c>
      <c r="J88" s="29" t="e">
        <f>NOITE!#REF!</f>
        <v>#REF!</v>
      </c>
      <c r="K88" s="29" t="e">
        <f>IF(AND('NOITE (N)'!K88&lt;&gt;'NOITE (N)'!K87,'NOITE (N)'!K87='NOITE (N)'!K86),'NOITE (N)'!K88,"")</f>
        <v>#REF!</v>
      </c>
      <c r="L88" s="29" t="e">
        <f>NOITE!#REF!</f>
        <v>#REF!</v>
      </c>
      <c r="M88" s="29" t="e">
        <f>IF(AND('NOITE (N)'!M88&lt;&gt;'NOITE (N)'!M87,'NOITE (N)'!M87='NOITE (N)'!M86),'NOITE (N)'!M88,"")</f>
        <v>#REF!</v>
      </c>
      <c r="N88" s="29"/>
      <c r="O88" s="29"/>
      <c r="P88" s="29"/>
      <c r="Q88" s="29"/>
      <c r="R88" s="29"/>
      <c r="S88" s="29"/>
    </row>
    <row r="89" spans="1:19" x14ac:dyDescent="0.2">
      <c r="A89" s="9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9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9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99">
        <v>2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99"/>
      <c r="B93" s="29" t="e">
        <f>NOITE!#REF!</f>
        <v>#REF!</v>
      </c>
      <c r="C93" s="29" t="e">
        <f>IF(AND('NOITE (N)'!C93&lt;&gt;'NOITE (N)'!C92,'NOITE (N)'!C92='NOITE (N)'!C91),'NOITE (N)'!C93,"")</f>
        <v>#REF!</v>
      </c>
      <c r="D93" s="29" t="e">
        <f>NOITE!#REF!</f>
        <v>#REF!</v>
      </c>
      <c r="E93" s="29" t="e">
        <f>IF(AND('NOITE (N)'!E93&lt;&gt;'NOITE (N)'!E92,'NOITE (N)'!E92='NOITE (N)'!E91),'NOITE (N)'!E93,"")</f>
        <v>#REF!</v>
      </c>
      <c r="F93" s="29" t="e">
        <f>NOITE!#REF!</f>
        <v>#REF!</v>
      </c>
      <c r="G93" s="29" t="e">
        <f>IF(AND('NOITE (N)'!G93&lt;&gt;'NOITE (N)'!G92,'NOITE (N)'!G92='NOITE (N)'!G91),'NOITE (N)'!G93,"")</f>
        <v>#REF!</v>
      </c>
      <c r="H93" s="29" t="e">
        <f>NOITE!#REF!</f>
        <v>#REF!</v>
      </c>
      <c r="I93" s="29" t="e">
        <f>IF(AND('NOITE (N)'!I93&lt;&gt;'NOITE (N)'!I92,'NOITE (N)'!I92='NOITE (N)'!I91),'NOITE (N)'!I93,"")</f>
        <v>#REF!</v>
      </c>
      <c r="J93" s="29" t="e">
        <f>NOITE!#REF!</f>
        <v>#REF!</v>
      </c>
      <c r="K93" s="29" t="e">
        <f>IF(AND('NOITE (N)'!K93&lt;&gt;'NOITE (N)'!K92,'NOITE (N)'!K92='NOITE (N)'!K91),'NOITE (N)'!K93,"")</f>
        <v>#REF!</v>
      </c>
      <c r="L93" s="29" t="e">
        <f>NOITE!#REF!</f>
        <v>#REF!</v>
      </c>
      <c r="M93" s="29" t="e">
        <f>IF(AND('NOITE (N)'!M93&lt;&gt;'NOITE (N)'!M92,'NOITE (N)'!M92='NOITE (N)'!M91),'NOITE (N)'!M93,"")</f>
        <v>#REF!</v>
      </c>
      <c r="N93" s="29"/>
      <c r="O93" s="29"/>
      <c r="P93" s="29"/>
      <c r="Q93" s="29"/>
      <c r="R93" s="29"/>
      <c r="S93" s="29"/>
    </row>
    <row r="94" spans="1:19" x14ac:dyDescent="0.2">
      <c r="A94" s="9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x14ac:dyDescent="0.2">
      <c r="A95" s="9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x14ac:dyDescent="0.2">
      <c r="A96" s="9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x14ac:dyDescent="0.2">
      <c r="A97" s="99">
        <v>3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1:19" x14ac:dyDescent="0.2">
      <c r="A98" s="99"/>
      <c r="B98" s="29" t="e">
        <f>NOITE!#REF!</f>
        <v>#REF!</v>
      </c>
      <c r="C98" s="29" t="e">
        <f>IF(AND('NOITE (N)'!C98&lt;&gt;'NOITE (N)'!C97,'NOITE (N)'!C97='NOITE (N)'!C96),'NOITE (N)'!C98,"")</f>
        <v>#REF!</v>
      </c>
      <c r="D98" s="29" t="e">
        <f>NOITE!#REF!</f>
        <v>#REF!</v>
      </c>
      <c r="E98" s="29" t="e">
        <f>IF(AND('NOITE (N)'!E98&lt;&gt;'NOITE (N)'!E97,'NOITE (N)'!E97='NOITE (N)'!E96),'NOITE (N)'!E98,"")</f>
        <v>#REF!</v>
      </c>
      <c r="F98" s="29" t="e">
        <f>NOITE!#REF!</f>
        <v>#REF!</v>
      </c>
      <c r="G98" s="29" t="e">
        <f>IF(AND('NOITE (N)'!G98&lt;&gt;'NOITE (N)'!G97,'NOITE (N)'!G97='NOITE (N)'!G96),'NOITE (N)'!G98,"")</f>
        <v>#REF!</v>
      </c>
      <c r="H98" s="29" t="e">
        <f>NOITE!#REF!</f>
        <v>#REF!</v>
      </c>
      <c r="I98" s="29" t="e">
        <f>IF(AND('NOITE (N)'!I98&lt;&gt;'NOITE (N)'!I97,'NOITE (N)'!I97='NOITE (N)'!I96),'NOITE (N)'!I98,"")</f>
        <v>#REF!</v>
      </c>
      <c r="J98" s="29" t="e">
        <f>NOITE!#REF!</f>
        <v>#REF!</v>
      </c>
      <c r="K98" s="29" t="e">
        <f>IF(AND('NOITE (N)'!K98&lt;&gt;'NOITE (N)'!K97,'NOITE (N)'!K97='NOITE (N)'!K96),'NOITE (N)'!K98,"")</f>
        <v>#REF!</v>
      </c>
      <c r="L98" s="29" t="e">
        <f>NOITE!#REF!</f>
        <v>#REF!</v>
      </c>
      <c r="M98" s="29" t="e">
        <f>IF(AND('NOITE (N)'!M98&lt;&gt;'NOITE (N)'!M97,'NOITE (N)'!M97='NOITE (N)'!M96),'NOITE (N)'!M98,"")</f>
        <v>#REF!</v>
      </c>
      <c r="N98" s="29"/>
      <c r="O98" s="29"/>
      <c r="P98" s="29"/>
      <c r="Q98" s="29"/>
      <c r="R98" s="29"/>
      <c r="S98" s="29"/>
    </row>
    <row r="99" spans="1:19" x14ac:dyDescent="0.2">
      <c r="A99" s="9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x14ac:dyDescent="0.2">
      <c r="A100" s="9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x14ac:dyDescent="0.2">
      <c r="A101" s="9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2">
      <c r="A102" s="99">
        <v>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2">
      <c r="A103" s="99"/>
      <c r="B103" s="29" t="e">
        <f>NOITE!#REF!</f>
        <v>#REF!</v>
      </c>
      <c r="C103" s="29" t="e">
        <f>IF(AND('NOITE (N)'!C103&lt;&gt;'NOITE (N)'!C102,'NOITE (N)'!C102='NOITE (N)'!C101),'NOITE (N)'!C103,"")</f>
        <v>#REF!</v>
      </c>
      <c r="D103" s="29" t="e">
        <f>NOITE!#REF!</f>
        <v>#REF!</v>
      </c>
      <c r="E103" s="29" t="e">
        <f>IF(AND('NOITE (N)'!E103&lt;&gt;'NOITE (N)'!E102,'NOITE (N)'!E102='NOITE (N)'!E101),'NOITE (N)'!E103,"")</f>
        <v>#REF!</v>
      </c>
      <c r="F103" s="29" t="e">
        <f>NOITE!#REF!</f>
        <v>#REF!</v>
      </c>
      <c r="G103" s="29" t="e">
        <f>IF(AND('NOITE (N)'!G103&lt;&gt;'NOITE (N)'!G102,'NOITE (N)'!G102='NOITE (N)'!G101),'NOITE (N)'!G103,"")</f>
        <v>#REF!</v>
      </c>
      <c r="H103" s="29" t="e">
        <f>NOITE!#REF!</f>
        <v>#REF!</v>
      </c>
      <c r="I103" s="29" t="e">
        <f>IF(AND('NOITE (N)'!I103&lt;&gt;'NOITE (N)'!I102,'NOITE (N)'!I102='NOITE (N)'!I101),'NOITE (N)'!I103,"")</f>
        <v>#REF!</v>
      </c>
      <c r="J103" s="29" t="e">
        <f>NOITE!#REF!</f>
        <v>#REF!</v>
      </c>
      <c r="K103" s="29" t="e">
        <f>IF(AND('NOITE (N)'!K103&lt;&gt;'NOITE (N)'!K102,'NOITE (N)'!K102='NOITE (N)'!K101),'NOITE (N)'!K103,"")</f>
        <v>#REF!</v>
      </c>
      <c r="L103" s="29" t="e">
        <f>NOITE!#REF!</f>
        <v>#REF!</v>
      </c>
      <c r="M103" s="29" t="e">
        <f>IF(AND('NOITE (N)'!M103&lt;&gt;'NOITE (N)'!M102,'NOITE (N)'!M102='NOITE (N)'!M101),'NOITE (N)'!M103,"")</f>
        <v>#REF!</v>
      </c>
      <c r="N103" s="29"/>
      <c r="O103" s="29"/>
      <c r="P103" s="29"/>
      <c r="Q103" s="29"/>
      <c r="R103" s="29"/>
      <c r="S103" s="29"/>
    </row>
    <row r="104" spans="1:19" x14ac:dyDescent="0.2">
      <c r="A104" s="9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x14ac:dyDescent="0.2">
      <c r="A105" s="9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2">
      <c r="A106" s="9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x14ac:dyDescent="0.2">
      <c r="A107" s="99">
        <v>5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1:19" x14ac:dyDescent="0.2">
      <c r="A108" s="99"/>
      <c r="B108" s="29" t="e">
        <f>NOITE!#REF!</f>
        <v>#REF!</v>
      </c>
      <c r="C108" s="29" t="e">
        <f>IF(AND('NOITE (N)'!C108&lt;&gt;'NOITE (N)'!C107,'NOITE (N)'!C107='NOITE (N)'!C106),'NOITE (N)'!C108,"")</f>
        <v>#REF!</v>
      </c>
      <c r="D108" s="29" t="e">
        <f>NOITE!#REF!</f>
        <v>#REF!</v>
      </c>
      <c r="E108" s="29" t="e">
        <f>IF(AND('NOITE (N)'!E108&lt;&gt;'NOITE (N)'!E107,'NOITE (N)'!E107='NOITE (N)'!E106),'NOITE (N)'!E108,"")</f>
        <v>#REF!</v>
      </c>
      <c r="F108" s="29" t="e">
        <f>NOITE!#REF!</f>
        <v>#REF!</v>
      </c>
      <c r="G108" s="29" t="e">
        <f>IF(AND('NOITE (N)'!G108&lt;&gt;'NOITE (N)'!G107,'NOITE (N)'!G107='NOITE (N)'!G106),'NOITE (N)'!G108,"")</f>
        <v>#REF!</v>
      </c>
      <c r="H108" s="29" t="e">
        <f>NOITE!#REF!</f>
        <v>#REF!</v>
      </c>
      <c r="I108" s="29" t="e">
        <f>IF(AND('NOITE (N)'!I108&lt;&gt;'NOITE (N)'!I107,'NOITE (N)'!I107='NOITE (N)'!I106),'NOITE (N)'!I108,"")</f>
        <v>#REF!</v>
      </c>
      <c r="J108" s="29" t="e">
        <f>NOITE!#REF!</f>
        <v>#REF!</v>
      </c>
      <c r="K108" s="29" t="e">
        <f>IF(AND('NOITE (N)'!K108&lt;&gt;'NOITE (N)'!K107,'NOITE (N)'!K107='NOITE (N)'!K106),'NOITE (N)'!K108,"")</f>
        <v>#REF!</v>
      </c>
      <c r="L108" s="29" t="e">
        <f>NOITE!#REF!</f>
        <v>#REF!</v>
      </c>
      <c r="M108" s="29" t="e">
        <f>IF(AND('NOITE (N)'!M108&lt;&gt;'NOITE (N)'!M107,'NOITE (N)'!M107='NOITE (N)'!M106),'NOITE (N)'!M108,"")</f>
        <v>#REF!</v>
      </c>
      <c r="N108" s="29"/>
      <c r="O108" s="29"/>
      <c r="P108" s="29"/>
      <c r="Q108" s="29"/>
      <c r="R108" s="29"/>
      <c r="S108" s="29"/>
    </row>
    <row r="109" spans="1:19" x14ac:dyDescent="0.2">
      <c r="A109" s="9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2">
      <c r="A110" s="9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2">
      <c r="A111" s="9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2">
      <c r="A112" s="99">
        <v>6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2">
      <c r="A113" s="99"/>
      <c r="B113" s="29" t="e">
        <f>NOITE!#REF!</f>
        <v>#REF!</v>
      </c>
      <c r="C113" s="29" t="e">
        <f>IF(AND('NOITE (N)'!C113&lt;&gt;'NOITE (N)'!C112,'NOITE (N)'!C112='NOITE (N)'!C111),'NOITE (N)'!C113,"")</f>
        <v>#REF!</v>
      </c>
      <c r="D113" s="29" t="e">
        <f>NOITE!#REF!</f>
        <v>#REF!</v>
      </c>
      <c r="E113" s="29" t="e">
        <f>IF(AND('NOITE (N)'!E113&lt;&gt;'NOITE (N)'!E112,'NOITE (N)'!E112='NOITE (N)'!E111),'NOITE (N)'!E113,"")</f>
        <v>#REF!</v>
      </c>
      <c r="F113" s="29" t="e">
        <f>NOITE!#REF!</f>
        <v>#REF!</v>
      </c>
      <c r="G113" s="29" t="e">
        <f>IF(AND('NOITE (N)'!G113&lt;&gt;'NOITE (N)'!G112,'NOITE (N)'!G112='NOITE (N)'!G111),'NOITE (N)'!G113,"")</f>
        <v>#REF!</v>
      </c>
      <c r="H113" s="29" t="e">
        <f>NOITE!#REF!</f>
        <v>#REF!</v>
      </c>
      <c r="I113" s="29" t="e">
        <f>IF(AND('NOITE (N)'!I113&lt;&gt;'NOITE (N)'!I112,'NOITE (N)'!I112='NOITE (N)'!I111),'NOITE (N)'!I113,"")</f>
        <v>#REF!</v>
      </c>
      <c r="J113" s="29" t="e">
        <f>NOITE!#REF!</f>
        <v>#REF!</v>
      </c>
      <c r="K113" s="29" t="e">
        <f>IF(AND('NOITE (N)'!K113&lt;&gt;'NOITE (N)'!K112,'NOITE (N)'!K112='NOITE (N)'!K111),'NOITE (N)'!K113,"")</f>
        <v>#REF!</v>
      </c>
      <c r="L113" s="29" t="e">
        <f>NOITE!#REF!</f>
        <v>#REF!</v>
      </c>
      <c r="M113" s="29" t="e">
        <f>IF(AND('NOITE (N)'!M113&lt;&gt;'NOITE (N)'!M112,'NOITE (N)'!M112='NOITE (N)'!M111),'NOITE (N)'!M113,"")</f>
        <v>#REF!</v>
      </c>
      <c r="N113" s="29"/>
      <c r="O113" s="29"/>
      <c r="P113" s="29"/>
      <c r="Q113" s="29"/>
      <c r="R113" s="29"/>
      <c r="S113" s="29"/>
    </row>
    <row r="114" spans="1:19" x14ac:dyDescent="0.2">
      <c r="A114" s="9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2">
      <c r="A115" s="9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x14ac:dyDescent="0.2">
      <c r="A116" s="9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x14ac:dyDescent="0.2">
      <c r="A117" s="99">
        <v>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x14ac:dyDescent="0.2">
      <c r="A118" s="99"/>
      <c r="B118" s="29" t="str">
        <f>NOITE!M11</f>
        <v>WILLIAN AURELIO NOGUEIRA</v>
      </c>
      <c r="C118" s="29" t="str">
        <f>IF(AND('NOITE (N)'!C118&lt;&gt;'NOITE (N)'!C117,'NOITE (N)'!C117='NOITE (N)'!C116),'NOITE (N)'!C118,"")</f>
        <v/>
      </c>
      <c r="D118" s="29" t="str">
        <f>NOITE!F13</f>
        <v>FÁBIO BRUSSOLO DE OLIVEIRA</v>
      </c>
      <c r="E118" s="29" t="str">
        <f>IF(AND('NOITE (N)'!E118&lt;&gt;'NOITE (N)'!E117,'NOITE (N)'!E117='NOITE (N)'!E116),'NOITE (N)'!E118,"")</f>
        <v/>
      </c>
      <c r="F118" s="29" t="str">
        <f>NOITE!G13</f>
        <v>WILLIAN AURELIO NOGUEIRA</v>
      </c>
      <c r="G118" s="29" t="str">
        <f>IF(AND('NOITE (N)'!G118&lt;&gt;'NOITE (N)'!G117,'NOITE (N)'!G117='NOITE (N)'!G116),'NOITE (N)'!G118,"")</f>
        <v/>
      </c>
      <c r="H118" s="29" t="str">
        <f>NOITE!H13</f>
        <v>MAGALI ANDREIA ROSSI</v>
      </c>
      <c r="I118" s="29" t="str">
        <f>IF(AND('NOITE (N)'!I118&lt;&gt;'NOITE (N)'!I117,'NOITE (N)'!I117='NOITE (N)'!I116),'NOITE (N)'!I118,"")</f>
        <v/>
      </c>
      <c r="J118" s="29" t="str">
        <f>NOITE!I13</f>
        <v>-</v>
      </c>
      <c r="K118" s="29" t="str">
        <f>IF(AND('NOITE (N)'!K118&lt;&gt;'NOITE (N)'!K117,'NOITE (N)'!K117='NOITE (N)'!K116),'NOITE (N)'!K118,"")</f>
        <v/>
      </c>
      <c r="L118" s="29" t="str">
        <f>NOITE!M13</f>
        <v>RONALDO WILLIAN REIS</v>
      </c>
      <c r="M118" s="29" t="e">
        <f>IF(AND('NOITE (N)'!M118&lt;&gt;'NOITE (N)'!M117,'NOITE (N)'!M117='NOITE (N)'!M116),'NOITE (N)'!M118,"")</f>
        <v>#REF!</v>
      </c>
      <c r="N118" s="29"/>
      <c r="O118" s="29"/>
      <c r="P118" s="29"/>
      <c r="Q118" s="29"/>
      <c r="R118" s="29"/>
      <c r="S118" s="29"/>
    </row>
    <row r="119" spans="1:19" x14ac:dyDescent="0.2">
      <c r="A119" s="9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2">
      <c r="A120" s="9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x14ac:dyDescent="0.2">
      <c r="A121" s="9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x14ac:dyDescent="0.2">
      <c r="A122" s="99">
        <v>2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x14ac:dyDescent="0.2">
      <c r="A123" s="99"/>
      <c r="B123" s="29" t="str">
        <f>NOITE!E26</f>
        <v>RÔMULO FRANCISCO DE SOUZA MAIA</v>
      </c>
      <c r="C123" s="29" t="str">
        <f>IF(AND('NOITE (N)'!C123&lt;&gt;'NOITE (N)'!C122,'NOITE (N)'!C122='NOITE (N)'!C121),'NOITE (N)'!C123,"")</f>
        <v/>
      </c>
      <c r="D123" s="29" t="str">
        <f>NOITE!F26</f>
        <v>JOÃO GILBERTO PINHO</v>
      </c>
      <c r="E123" s="29" t="str">
        <f>IF(AND('NOITE (N)'!E123&lt;&gt;'NOITE (N)'!E122,'NOITE (N)'!E122='NOITE (N)'!E121),'NOITE (N)'!E123,"")</f>
        <v/>
      </c>
      <c r="F123" s="29" t="str">
        <f>NOITE!G26</f>
        <v>FLÁVIO SOUSA SILVA</v>
      </c>
      <c r="G123" s="29" t="str">
        <f>IF(AND('NOITE (N)'!G123&lt;&gt;'NOITE (N)'!G122,'NOITE (N)'!G122='NOITE (N)'!G121),'NOITE (N)'!G123,"")</f>
        <v/>
      </c>
      <c r="H123" s="29" t="str">
        <f>NOITE!H26</f>
        <v>LEANDRO PALHA DE OLIVEIRA</v>
      </c>
      <c r="I123" s="29" t="str">
        <f>IF(AND('NOITE (N)'!I123&lt;&gt;'NOITE (N)'!I122,'NOITE (N)'!I122='NOITE (N)'!I121),'NOITE (N)'!I123,"")</f>
        <v/>
      </c>
      <c r="J123" s="29" t="str">
        <f>NOITE!I26</f>
        <v>FÁBIO BRUSSOLO DE OLIVEIRA</v>
      </c>
      <c r="K123" s="29" t="str">
        <f>IF(AND('NOITE (N)'!K123&lt;&gt;'NOITE (N)'!K122,'NOITE (N)'!K122='NOITE (N)'!K121),'NOITE (N)'!K123,"")</f>
        <v/>
      </c>
      <c r="L123" s="29" t="str">
        <f>NOITE!M26</f>
        <v>TOKIO HOSSOKAWA</v>
      </c>
      <c r="M123" s="29" t="str">
        <f>IF(AND('NOITE (N)'!M123&lt;&gt;'NOITE (N)'!M122,'NOITE (N)'!M122='NOITE (N)'!M121),'NOITE (N)'!M123,"")</f>
        <v/>
      </c>
      <c r="N123" s="29"/>
      <c r="O123" s="29"/>
      <c r="P123" s="29"/>
      <c r="Q123" s="29"/>
      <c r="R123" s="29"/>
      <c r="S123" s="29"/>
    </row>
    <row r="124" spans="1:19" x14ac:dyDescent="0.2">
      <c r="A124" s="9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x14ac:dyDescent="0.2">
      <c r="A125" s="9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x14ac:dyDescent="0.2">
      <c r="A126" s="9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x14ac:dyDescent="0.2">
      <c r="A127" s="99">
        <v>3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2">
      <c r="A128" s="99"/>
      <c r="B128" s="29" t="str">
        <f>NOITE!E39</f>
        <v>ALEXANDRE NAVARRO TEIXEIRA</v>
      </c>
      <c r="C128" s="29" t="str">
        <f>IF(AND('NOITE (N)'!C128&lt;&gt;'NOITE (N)'!C127,'NOITE (N)'!C127='NOITE (N)'!C126),'NOITE (N)'!C128,"")</f>
        <v/>
      </c>
      <c r="D128" s="29">
        <f>NOITE!F39</f>
        <v>0</v>
      </c>
      <c r="E128" s="29" t="str">
        <f>IF(AND('NOITE (N)'!E128&lt;&gt;'NOITE (N)'!E127,'NOITE (N)'!E127='NOITE (N)'!E126),'NOITE (N)'!E128,"")</f>
        <v/>
      </c>
      <c r="F128" s="29" t="str">
        <f>NOITE!G52</f>
        <v>LEANDRO PALHA DE OLIVEIRA</v>
      </c>
      <c r="G128" s="29" t="str">
        <f>IF(AND('NOITE (N)'!G128&lt;&gt;'NOITE (N)'!G127,'NOITE (N)'!G127='NOITE (N)'!G126),'NOITE (N)'!G128,"")</f>
        <v/>
      </c>
      <c r="H128" s="29" t="str">
        <f>NOITE!H52</f>
        <v>ACÁCIO LUIZ SIARKOWSKI</v>
      </c>
      <c r="I128" s="29" t="str">
        <f>IF(AND('NOITE (N)'!I128&lt;&gt;'NOITE (N)'!I127,'NOITE (N)'!I127='NOITE (N)'!I126),'NOITE (N)'!I128,"")</f>
        <v/>
      </c>
      <c r="J128" s="29" t="str">
        <f>NOITE!I52</f>
        <v>EVERTON GRACIANO MACEDO</v>
      </c>
      <c r="K128" s="29" t="str">
        <f>IF(AND('NOITE (N)'!K128&lt;&gt;'NOITE (N)'!K127,'NOITE (N)'!K127='NOITE (N)'!K126),'NOITE (N)'!K128,"")</f>
        <v/>
      </c>
      <c r="L128" s="29" t="str">
        <f>NOITE!M52</f>
        <v>JEFERSON CERQUEIRA DIAS</v>
      </c>
      <c r="M128" s="29" t="str">
        <f>IF(AND('NOITE (N)'!M128&lt;&gt;'NOITE (N)'!M127,'NOITE (N)'!M127='NOITE (N)'!M126),'NOITE (N)'!M128,"")</f>
        <v/>
      </c>
      <c r="N128" s="29"/>
      <c r="O128" s="29"/>
      <c r="P128" s="29"/>
      <c r="Q128" s="29"/>
      <c r="R128" s="29"/>
      <c r="S128" s="29"/>
    </row>
    <row r="129" spans="1:19" x14ac:dyDescent="0.2">
      <c r="A129" s="9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x14ac:dyDescent="0.2">
      <c r="A130" s="9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x14ac:dyDescent="0.2">
      <c r="A131" s="9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x14ac:dyDescent="0.2">
      <c r="A132" s="99">
        <v>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 x14ac:dyDescent="0.2">
      <c r="A133" s="99"/>
      <c r="B133" s="29" t="str">
        <f>NOITE!E52</f>
        <v>EDSON CORREIA DE MELO</v>
      </c>
      <c r="C133" s="29" t="str">
        <f>IF(AND('NOITE (N)'!C133&lt;&gt;'NOITE (N)'!C132,'NOITE (N)'!C132='NOITE (N)'!C131),'NOITE (N)'!C133,"")</f>
        <v/>
      </c>
      <c r="D133" s="29" t="str">
        <f>NOITE!F52</f>
        <v>ACÁCIO LUIZ SIARKOWSKI</v>
      </c>
      <c r="E133" s="29" t="str">
        <f>IF(AND('NOITE (N)'!E133&lt;&gt;'NOITE (N)'!E132,'NOITE (N)'!E132='NOITE (N)'!E131),'NOITE (N)'!E133,"")</f>
        <v/>
      </c>
      <c r="F133" s="29" t="str">
        <f>NOITE!G52</f>
        <v>LEANDRO PALHA DE OLIVEIRA</v>
      </c>
      <c r="G133" s="29" t="str">
        <f>IF(AND('NOITE (N)'!G133&lt;&gt;'NOITE (N)'!G132,'NOITE (N)'!G132='NOITE (N)'!G131),'NOITE (N)'!G133,"")</f>
        <v/>
      </c>
      <c r="H133" s="29" t="str">
        <f>NOITE!H52</f>
        <v>ACÁCIO LUIZ SIARKOWSKI</v>
      </c>
      <c r="I133" s="29" t="str">
        <f>IF(AND('NOITE (N)'!I133&lt;&gt;'NOITE (N)'!I132,'NOITE (N)'!I132='NOITE (N)'!I131),'NOITE (N)'!I133,"")</f>
        <v/>
      </c>
      <c r="J133" s="29" t="str">
        <f>NOITE!I52</f>
        <v>EVERTON GRACIANO MACEDO</v>
      </c>
      <c r="K133" s="29" t="str">
        <f>IF(AND('NOITE (N)'!K133&lt;&gt;'NOITE (N)'!K132,'NOITE (N)'!K132='NOITE (N)'!K131),'NOITE (N)'!K133,"")</f>
        <v/>
      </c>
      <c r="L133" s="29" t="str">
        <f>NOITE!M52</f>
        <v>JEFERSON CERQUEIRA DIAS</v>
      </c>
      <c r="M133" s="29" t="str">
        <f>IF(AND('NOITE (N)'!M133&lt;&gt;'NOITE (N)'!M132,'NOITE (N)'!M132='NOITE (N)'!M131),'NOITE (N)'!M133,"")</f>
        <v/>
      </c>
      <c r="N133" s="29"/>
      <c r="O133" s="29"/>
      <c r="P133" s="29"/>
      <c r="Q133" s="29"/>
      <c r="R133" s="29"/>
      <c r="S133" s="29"/>
    </row>
    <row r="134" spans="1:19" x14ac:dyDescent="0.2">
      <c r="A134" s="9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x14ac:dyDescent="0.2">
      <c r="A135" s="9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x14ac:dyDescent="0.2">
      <c r="A136" s="9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x14ac:dyDescent="0.2">
      <c r="A137" s="99">
        <v>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x14ac:dyDescent="0.2">
      <c r="A138" s="99"/>
      <c r="B138" s="29" t="str">
        <f>NOITE!E65</f>
        <v>ADALBERTO DE FREITAS CAMARGO</v>
      </c>
      <c r="C138" s="29" t="str">
        <f>IF(AND('NOITE (N)'!C138&lt;&gt;'NOITE (N)'!C137,'NOITE (N)'!C137='NOITE (N)'!C136),'NOITE (N)'!C138,"")</f>
        <v/>
      </c>
      <c r="D138" s="29" t="str">
        <f>NOITE!F65</f>
        <v>LEANDRO PALHA DE OLIVEIRA</v>
      </c>
      <c r="E138" s="29" t="str">
        <f>IF(AND('NOITE (N)'!E138&lt;&gt;'NOITE (N)'!E137,'NOITE (N)'!E137='NOITE (N)'!E136),'NOITE (N)'!E138,"")</f>
        <v/>
      </c>
      <c r="F138" s="29" t="str">
        <f>NOITE!G65</f>
        <v>FRANCISCO EUGENIO BARRELLA</v>
      </c>
      <c r="G138" s="29" t="str">
        <f>IF(AND('NOITE (N)'!G138&lt;&gt;'NOITE (N)'!G137,'NOITE (N)'!G137='NOITE (N)'!G136),'NOITE (N)'!G138,"")</f>
        <v/>
      </c>
      <c r="H138" s="29" t="str">
        <f>NOITE!H65</f>
        <v>ADALBERTO DE FREITAS CAMARGO</v>
      </c>
      <c r="I138" s="29" t="str">
        <f>IF(AND('NOITE (N)'!I138&lt;&gt;'NOITE (N)'!I137,'NOITE (N)'!I137='NOITE (N)'!I136),'NOITE (N)'!I138,"")</f>
        <v/>
      </c>
      <c r="J138" s="29" t="str">
        <f>NOITE!I65</f>
        <v>STEFANIA FELIX DOS SANTOS</v>
      </c>
      <c r="K138" s="29" t="str">
        <f>IF(AND('NOITE (N)'!K138&lt;&gt;'NOITE (N)'!K137,'NOITE (N)'!K137='NOITE (N)'!K136),'NOITE (N)'!K138,"")</f>
        <v/>
      </c>
      <c r="L138" s="29" t="str">
        <f>NOITE!M65</f>
        <v>IZAÍAS PORFIRIO FARIA</v>
      </c>
      <c r="M138" s="29" t="str">
        <f>IF(AND('NOITE (N)'!M138&lt;&gt;'NOITE (N)'!M137,'NOITE (N)'!M137='NOITE (N)'!M136),'NOITE (N)'!M138,"")</f>
        <v/>
      </c>
      <c r="N138" s="29"/>
      <c r="O138" s="29"/>
      <c r="P138" s="29"/>
      <c r="Q138" s="29"/>
      <c r="R138" s="29"/>
      <c r="S138" s="29"/>
    </row>
    <row r="139" spans="1:19" x14ac:dyDescent="0.2">
      <c r="A139" s="9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x14ac:dyDescent="0.2">
      <c r="A140" s="9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x14ac:dyDescent="0.2">
      <c r="A141" s="9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x14ac:dyDescent="0.2">
      <c r="A142" s="99">
        <v>6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x14ac:dyDescent="0.2">
      <c r="A143" s="99"/>
      <c r="B143" s="29" t="str">
        <f>NOITE!E78</f>
        <v>JOSÉ ANTONIO DO AMARAL</v>
      </c>
      <c r="C143" s="29" t="str">
        <f>IF(AND('NOITE (N)'!C143&lt;&gt;'NOITE (N)'!C142,'NOITE (N)'!C142='NOITE (N)'!C141),'NOITE (N)'!C143,"")</f>
        <v/>
      </c>
      <c r="D143" s="29" t="str">
        <f>NOITE!F78</f>
        <v>FRANCISCO EUGENIO BARRELLA</v>
      </c>
      <c r="E143" s="29" t="str">
        <f>IF(AND('NOITE (N)'!E143&lt;&gt;'NOITE (N)'!E142,'NOITE (N)'!E142='NOITE (N)'!E141),'NOITE (N)'!E143,"")</f>
        <v/>
      </c>
      <c r="F143" s="29" t="str">
        <f>NOITE!G78</f>
        <v>ACÁCIO LUIZ SIARKOWSKI</v>
      </c>
      <c r="G143" s="29" t="str">
        <f>IF(AND('NOITE (N)'!G143&lt;&gt;'NOITE (N)'!G142,'NOITE (N)'!G142='NOITE (N)'!G141),'NOITE (N)'!G143,"")</f>
        <v/>
      </c>
      <c r="H143" s="29" t="str">
        <f>NOITE!H78</f>
        <v>THOMÁS DA COSTA</v>
      </c>
      <c r="I143" s="29" t="str">
        <f>IF(AND('NOITE (N)'!I143&lt;&gt;'NOITE (N)'!I142,'NOITE (N)'!I142='NOITE (N)'!I141),'NOITE (N)'!I143,"")</f>
        <v/>
      </c>
      <c r="J143" s="29" t="str">
        <f>NOITE!I78</f>
        <v>ANDREA FIORAVANTE SALLA</v>
      </c>
      <c r="K143" s="29" t="str">
        <f>IF(AND('NOITE (N)'!K143&lt;&gt;'NOITE (N)'!K142,'NOITE (N)'!K142='NOITE (N)'!K141),'NOITE (N)'!K143,"")</f>
        <v/>
      </c>
      <c r="L143" s="29" t="str">
        <f>NOITE!M78</f>
        <v>MOACYR DA SILVA CAMINADA</v>
      </c>
      <c r="M143" s="29" t="str">
        <f>IF(AND('NOITE (N)'!M143&lt;&gt;'NOITE (N)'!M142,'NOITE (N)'!M142='NOITE (N)'!M141),'NOITE (N)'!M143,"")</f>
        <v/>
      </c>
      <c r="N143" s="29"/>
      <c r="O143" s="29"/>
      <c r="P143" s="29"/>
      <c r="Q143" s="29"/>
      <c r="R143" s="29"/>
      <c r="S143" s="29"/>
    </row>
    <row r="144" spans="1:19" x14ac:dyDescent="0.2">
      <c r="A144" s="9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x14ac:dyDescent="0.2">
      <c r="A145" s="9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x14ac:dyDescent="0.2">
      <c r="A146" s="9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x14ac:dyDescent="0.2">
      <c r="A147" s="99">
        <v>1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 x14ac:dyDescent="0.2">
      <c r="A148" s="99"/>
      <c r="B148" s="29" t="e">
        <f>NOITE!#REF!</f>
        <v>#REF!</v>
      </c>
      <c r="C148" s="29" t="e">
        <f>IF(AND('NOITE (N)'!C148&lt;&gt;'NOITE (N)'!C147,'NOITE (N)'!C147='NOITE (N)'!C146),'NOITE (N)'!C148,"")</f>
        <v>#REF!</v>
      </c>
      <c r="D148" s="29" t="e">
        <f>NOITE!#REF!</f>
        <v>#REF!</v>
      </c>
      <c r="E148" s="29" t="e">
        <f>IF(AND('NOITE (N)'!E148&lt;&gt;'NOITE (N)'!E147,'NOITE (N)'!E147='NOITE (N)'!E146),'NOITE (N)'!E148,"")</f>
        <v>#REF!</v>
      </c>
      <c r="F148" s="29" t="e">
        <f>NOITE!#REF!</f>
        <v>#REF!</v>
      </c>
      <c r="G148" s="29" t="e">
        <f>IF(AND('NOITE (N)'!G148&lt;&gt;'NOITE (N)'!G147,'NOITE (N)'!G147='NOITE (N)'!G146),'NOITE (N)'!G148,"")</f>
        <v>#REF!</v>
      </c>
      <c r="H148" s="29" t="e">
        <f>NOITE!#REF!</f>
        <v>#REF!</v>
      </c>
      <c r="I148" s="29" t="e">
        <f>IF(AND('NOITE (N)'!I148&lt;&gt;'NOITE (N)'!I147,'NOITE (N)'!I147='NOITE (N)'!I146),'NOITE (N)'!I148,"")</f>
        <v>#REF!</v>
      </c>
      <c r="J148" s="29" t="e">
        <f>NOITE!#REF!</f>
        <v>#REF!</v>
      </c>
      <c r="K148" s="29" t="e">
        <f>IF(AND('NOITE (N)'!K148&lt;&gt;'NOITE (N)'!K147,'NOITE (N)'!K147='NOITE (N)'!K146),'NOITE (N)'!K148,"")</f>
        <v>#REF!</v>
      </c>
      <c r="L148" s="29" t="e">
        <f>NOITE!#REF!</f>
        <v>#REF!</v>
      </c>
      <c r="M148" s="29" t="e">
        <f>IF(AND('NOITE (N)'!M148&lt;&gt;'NOITE (N)'!M147,'NOITE (N)'!M147='NOITE (N)'!M146),'NOITE (N)'!M148,"")</f>
        <v>#REF!</v>
      </c>
      <c r="N148" s="29"/>
      <c r="O148" s="29"/>
      <c r="P148" s="29"/>
      <c r="Q148" s="29"/>
      <c r="R148" s="29"/>
      <c r="S148" s="29"/>
    </row>
    <row r="149" spans="1:19" x14ac:dyDescent="0.2">
      <c r="A149" s="9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x14ac:dyDescent="0.2">
      <c r="A150" s="9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x14ac:dyDescent="0.2">
      <c r="A151" s="9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x14ac:dyDescent="0.2">
      <c r="A152" s="99">
        <v>2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x14ac:dyDescent="0.2">
      <c r="A153" s="99"/>
      <c r="B153" s="29" t="e">
        <f>NOITE!#REF!</f>
        <v>#REF!</v>
      </c>
      <c r="C153" s="29" t="e">
        <f>IF(AND('NOITE (N)'!C153&lt;&gt;'NOITE (N)'!C152,'NOITE (N)'!C152='NOITE (N)'!C151),'NOITE (N)'!C153,"")</f>
        <v>#REF!</v>
      </c>
      <c r="D153" s="29" t="e">
        <f>NOITE!#REF!</f>
        <v>#REF!</v>
      </c>
      <c r="E153" s="29" t="e">
        <f>IF(AND('NOITE (N)'!E153&lt;&gt;'NOITE (N)'!E152,'NOITE (N)'!E152='NOITE (N)'!E151),'NOITE (N)'!E153,"")</f>
        <v>#REF!</v>
      </c>
      <c r="F153" s="29" t="e">
        <f>NOITE!#REF!</f>
        <v>#REF!</v>
      </c>
      <c r="G153" s="29" t="e">
        <f>IF(AND('NOITE (N)'!G153&lt;&gt;'NOITE (N)'!G152,'NOITE (N)'!G152='NOITE (N)'!G151),'NOITE (N)'!G153,"")</f>
        <v>#REF!</v>
      </c>
      <c r="H153" s="29" t="e">
        <f>NOITE!#REF!</f>
        <v>#REF!</v>
      </c>
      <c r="I153" s="29" t="e">
        <f>IF(AND('NOITE (N)'!I153&lt;&gt;'NOITE (N)'!I152,'NOITE (N)'!I152='NOITE (N)'!I151),'NOITE (N)'!I153,"")</f>
        <v>#REF!</v>
      </c>
      <c r="J153" s="29" t="e">
        <f>NOITE!#REF!</f>
        <v>#REF!</v>
      </c>
      <c r="K153" s="29" t="e">
        <f>IF(AND('NOITE (N)'!K153&lt;&gt;'NOITE (N)'!K152,'NOITE (N)'!K152='NOITE (N)'!K151),'NOITE (N)'!K153,"")</f>
        <v>#REF!</v>
      </c>
      <c r="L153" s="29" t="e">
        <f>NOITE!#REF!</f>
        <v>#REF!</v>
      </c>
      <c r="M153" s="29" t="e">
        <f>IF(AND('NOITE (N)'!M153&lt;&gt;'NOITE (N)'!M152,'NOITE (N)'!M152='NOITE (N)'!M151),'NOITE (N)'!M153,"")</f>
        <v>#REF!</v>
      </c>
      <c r="N153" s="29"/>
      <c r="O153" s="29"/>
      <c r="P153" s="29"/>
      <c r="Q153" s="29"/>
      <c r="R153" s="29"/>
      <c r="S153" s="29"/>
    </row>
    <row r="154" spans="1:19" x14ac:dyDescent="0.2">
      <c r="A154" s="9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x14ac:dyDescent="0.2">
      <c r="A155" s="9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x14ac:dyDescent="0.2">
      <c r="A156" s="9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x14ac:dyDescent="0.2">
      <c r="A157" s="99">
        <v>3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x14ac:dyDescent="0.2">
      <c r="A158" s="99"/>
      <c r="B158" s="29" t="e">
        <f>NOITE!#REF!</f>
        <v>#REF!</v>
      </c>
      <c r="C158" s="29" t="e">
        <f>IF(AND('NOITE (N)'!C158&lt;&gt;'NOITE (N)'!C157,'NOITE (N)'!C157='NOITE (N)'!C156),'NOITE (N)'!C158,"")</f>
        <v>#REF!</v>
      </c>
      <c r="D158" s="29" t="e">
        <f>NOITE!#REF!</f>
        <v>#REF!</v>
      </c>
      <c r="E158" s="29" t="e">
        <f>IF(AND('NOITE (N)'!E158&lt;&gt;'NOITE (N)'!E157,'NOITE (N)'!E157='NOITE (N)'!E156),'NOITE (N)'!E158,"")</f>
        <v>#REF!</v>
      </c>
      <c r="F158" s="29" t="e">
        <f>NOITE!#REF!</f>
        <v>#REF!</v>
      </c>
      <c r="G158" s="29" t="e">
        <f>IF(AND('NOITE (N)'!G158&lt;&gt;'NOITE (N)'!G157,'NOITE (N)'!G157='NOITE (N)'!G156),'NOITE (N)'!G158,"")</f>
        <v>#REF!</v>
      </c>
      <c r="H158" s="29" t="e">
        <f>NOITE!#REF!</f>
        <v>#REF!</v>
      </c>
      <c r="I158" s="29" t="e">
        <f>IF(AND('NOITE (N)'!I158&lt;&gt;'NOITE (N)'!I157,'NOITE (N)'!I157='NOITE (N)'!I156),'NOITE (N)'!I158,"")</f>
        <v>#REF!</v>
      </c>
      <c r="J158" s="29" t="e">
        <f>NOITE!#REF!</f>
        <v>#REF!</v>
      </c>
      <c r="K158" s="29" t="e">
        <f>IF(AND('NOITE (N)'!K158&lt;&gt;'NOITE (N)'!K157,'NOITE (N)'!K157='NOITE (N)'!K156),'NOITE (N)'!K158,"")</f>
        <v>#REF!</v>
      </c>
      <c r="L158" s="29" t="e">
        <f>NOITE!#REF!</f>
        <v>#REF!</v>
      </c>
      <c r="M158" s="29" t="e">
        <f>IF(AND('NOITE (N)'!M158&lt;&gt;'NOITE (N)'!M157,'NOITE (N)'!M157='NOITE (N)'!M156),'NOITE (N)'!M158,"")</f>
        <v>#REF!</v>
      </c>
      <c r="N158" s="29"/>
      <c r="O158" s="29"/>
      <c r="P158" s="29"/>
      <c r="Q158" s="29"/>
      <c r="R158" s="29"/>
      <c r="S158" s="29"/>
    </row>
    <row r="159" spans="1:19" x14ac:dyDescent="0.2">
      <c r="A159" s="9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x14ac:dyDescent="0.2">
      <c r="A160" s="9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x14ac:dyDescent="0.2">
      <c r="A161" s="9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x14ac:dyDescent="0.2">
      <c r="A162" s="99">
        <v>4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x14ac:dyDescent="0.2">
      <c r="A163" s="99"/>
      <c r="B163" s="29" t="e">
        <f>NOITE!#REF!</f>
        <v>#REF!</v>
      </c>
      <c r="C163" s="29" t="e">
        <f>IF(AND('NOITE (N)'!C163&lt;&gt;'NOITE (N)'!C162,'NOITE (N)'!C162='NOITE (N)'!C161),'NOITE (N)'!C163,"")</f>
        <v>#REF!</v>
      </c>
      <c r="D163" s="29" t="e">
        <f>NOITE!#REF!</f>
        <v>#REF!</v>
      </c>
      <c r="E163" s="29" t="e">
        <f>IF(AND('NOITE (N)'!E163&lt;&gt;'NOITE (N)'!E162,'NOITE (N)'!E162='NOITE (N)'!E161),'NOITE (N)'!E163,"")</f>
        <v>#REF!</v>
      </c>
      <c r="F163" s="29" t="e">
        <f>NOITE!#REF!</f>
        <v>#REF!</v>
      </c>
      <c r="G163" s="29" t="e">
        <f>IF(AND('NOITE (N)'!G163&lt;&gt;'NOITE (N)'!G162,'NOITE (N)'!G162='NOITE (N)'!G161),'NOITE (N)'!G163,"")</f>
        <v>#REF!</v>
      </c>
      <c r="H163" s="29" t="e">
        <f>NOITE!#REF!</f>
        <v>#REF!</v>
      </c>
      <c r="I163" s="29" t="e">
        <f>IF(AND('NOITE (N)'!I163&lt;&gt;'NOITE (N)'!I162,'NOITE (N)'!I162='NOITE (N)'!I161),'NOITE (N)'!I163,"")</f>
        <v>#REF!</v>
      </c>
      <c r="J163" s="29" t="e">
        <f>NOITE!#REF!</f>
        <v>#REF!</v>
      </c>
      <c r="K163" s="29" t="e">
        <f>IF(AND('NOITE (N)'!K163&lt;&gt;'NOITE (N)'!K162,'NOITE (N)'!K162='NOITE (N)'!K161),'NOITE (N)'!K163,"")</f>
        <v>#REF!</v>
      </c>
      <c r="L163" s="29" t="e">
        <f>NOITE!#REF!</f>
        <v>#REF!</v>
      </c>
      <c r="M163" s="29" t="e">
        <f>IF(AND('NOITE (N)'!M163&lt;&gt;'NOITE (N)'!M162,'NOITE (N)'!M162='NOITE (N)'!M161),'NOITE (N)'!M163,"")</f>
        <v>#REF!</v>
      </c>
      <c r="N163" s="29"/>
      <c r="O163" s="29"/>
      <c r="P163" s="29"/>
      <c r="Q163" s="29"/>
      <c r="R163" s="29"/>
      <c r="S163" s="29"/>
    </row>
    <row r="164" spans="1:19" x14ac:dyDescent="0.2">
      <c r="A164" s="9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x14ac:dyDescent="0.2">
      <c r="A165" s="9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x14ac:dyDescent="0.2">
      <c r="A166" s="9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x14ac:dyDescent="0.2">
      <c r="A167" s="99">
        <v>5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x14ac:dyDescent="0.2">
      <c r="A168" s="99"/>
      <c r="B168" s="29" t="e">
        <f>NOITE!#REF!</f>
        <v>#REF!</v>
      </c>
      <c r="C168" s="29" t="e">
        <f>IF(AND('NOITE (N)'!C168&lt;&gt;'NOITE (N)'!C167,'NOITE (N)'!C167='NOITE (N)'!C166),'NOITE (N)'!C168,"")</f>
        <v>#REF!</v>
      </c>
      <c r="D168" s="29" t="e">
        <f>NOITE!#REF!</f>
        <v>#REF!</v>
      </c>
      <c r="E168" s="29" t="e">
        <f>IF(AND('NOITE (N)'!E168&lt;&gt;'NOITE (N)'!E167,'NOITE (N)'!E167='NOITE (N)'!E166),'NOITE (N)'!E168,"")</f>
        <v>#REF!</v>
      </c>
      <c r="F168" s="29" t="e">
        <f>NOITE!#REF!</f>
        <v>#REF!</v>
      </c>
      <c r="G168" s="29" t="e">
        <f>IF(AND('NOITE (N)'!G168&lt;&gt;'NOITE (N)'!G167,'NOITE (N)'!G167='NOITE (N)'!G166),'NOITE (N)'!G168,"")</f>
        <v>#REF!</v>
      </c>
      <c r="H168" s="29" t="e">
        <f>NOITE!#REF!</f>
        <v>#REF!</v>
      </c>
      <c r="I168" s="29" t="e">
        <f>IF(AND('NOITE (N)'!I168&lt;&gt;'NOITE (N)'!I167,'NOITE (N)'!I167='NOITE (N)'!I166),'NOITE (N)'!I168,"")</f>
        <v>#REF!</v>
      </c>
      <c r="J168" s="29" t="e">
        <f>NOITE!#REF!</f>
        <v>#REF!</v>
      </c>
      <c r="K168" s="29" t="e">
        <f>IF(AND('NOITE (N)'!K168&lt;&gt;'NOITE (N)'!K167,'NOITE (N)'!K167='NOITE (N)'!K166),'NOITE (N)'!K168,"")</f>
        <v>#REF!</v>
      </c>
      <c r="L168" s="29" t="e">
        <f>NOITE!#REF!</f>
        <v>#REF!</v>
      </c>
      <c r="M168" s="29" t="e">
        <f>IF(AND('NOITE (N)'!M168&lt;&gt;'NOITE (N)'!M167,'NOITE (N)'!M167='NOITE (N)'!M166),'NOITE (N)'!M168,"")</f>
        <v>#REF!</v>
      </c>
      <c r="N168" s="29"/>
      <c r="O168" s="29"/>
      <c r="P168" s="29"/>
      <c r="Q168" s="29"/>
      <c r="R168" s="29"/>
      <c r="S168" s="29"/>
    </row>
    <row r="169" spans="1:19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x14ac:dyDescent="0.2">
      <c r="A170" s="9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x14ac:dyDescent="0.2">
      <c r="A171" s="9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x14ac:dyDescent="0.2">
      <c r="A172" s="99">
        <v>6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1:19" x14ac:dyDescent="0.2">
      <c r="A173" s="99"/>
      <c r="B173" s="29" t="e">
        <f>NOITE!#REF!</f>
        <v>#REF!</v>
      </c>
      <c r="C173" s="29" t="e">
        <f>IF(AND('NOITE (N)'!C173&lt;&gt;'NOITE (N)'!C172,'NOITE (N)'!C172='NOITE (N)'!C171),'NOITE (N)'!C173,"")</f>
        <v>#REF!</v>
      </c>
      <c r="D173" s="29" t="e">
        <f>NOITE!#REF!</f>
        <v>#REF!</v>
      </c>
      <c r="E173" s="29" t="e">
        <f>IF(AND('NOITE (N)'!E173&lt;&gt;'NOITE (N)'!E172,'NOITE (N)'!E172='NOITE (N)'!E171),'NOITE (N)'!E173,"")</f>
        <v>#REF!</v>
      </c>
      <c r="F173" s="29" t="e">
        <f>NOITE!#REF!</f>
        <v>#REF!</v>
      </c>
      <c r="G173" s="29" t="e">
        <f>IF(AND('NOITE (N)'!G173&lt;&gt;'NOITE (N)'!G172,'NOITE (N)'!G172='NOITE (N)'!G171),'NOITE (N)'!G173,"")</f>
        <v>#REF!</v>
      </c>
      <c r="H173" s="29" t="e">
        <f>NOITE!#REF!</f>
        <v>#REF!</v>
      </c>
      <c r="I173" s="29" t="e">
        <f>IF(AND('NOITE (N)'!I173&lt;&gt;'NOITE (N)'!I172,'NOITE (N)'!I172='NOITE (N)'!I171),'NOITE (N)'!I173,"")</f>
        <v>#REF!</v>
      </c>
      <c r="J173" s="29" t="e">
        <f>NOITE!#REF!</f>
        <v>#REF!</v>
      </c>
      <c r="K173" s="29" t="e">
        <f>IF(AND('NOITE (N)'!K173&lt;&gt;'NOITE (N)'!K172,'NOITE (N)'!K172='NOITE (N)'!K171),'NOITE (N)'!K173,"")</f>
        <v>#REF!</v>
      </c>
      <c r="L173" s="29" t="e">
        <f>NOITE!#REF!</f>
        <v>#REF!</v>
      </c>
      <c r="M173" s="29" t="e">
        <f>IF(AND('NOITE (N)'!M173&lt;&gt;'NOITE (N)'!M172,'NOITE (N)'!M172='NOITE (N)'!M171),'NOITE (N)'!M173,"")</f>
        <v>#REF!</v>
      </c>
      <c r="N173" s="29"/>
      <c r="O173" s="29"/>
      <c r="P173" s="29"/>
      <c r="Q173" s="29"/>
      <c r="R173" s="29"/>
      <c r="S173" s="29"/>
    </row>
    <row r="174" spans="1:19" x14ac:dyDescent="0.2">
      <c r="A174" s="9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x14ac:dyDescent="0.2">
      <c r="A175" s="9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x14ac:dyDescent="0.2">
      <c r="A176" s="9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</sheetData>
  <sheetProtection algorithmName="SHA-512" hashValue="+Z0ue6IBI/i0L3GqR11xGyVNEWc+/a4S/28wTHjk/fZfGiESrZeq2niRD9mFuf5T0D0y8ZQdY1n1WDNZkf5mBQ==" saltValue="1WgxP0VmTxFiH+BdyAouXQ==" spinCount="100000" sheet="1" objects="1" scenarios="1" selectLockedCells="1" selectUnlockedCells="1"/>
  <mergeCells count="30">
    <mergeCell ref="A38:A44"/>
    <mergeCell ref="A3:A9"/>
    <mergeCell ref="A10:A16"/>
    <mergeCell ref="A17:A23"/>
    <mergeCell ref="A24:A30"/>
    <mergeCell ref="A31:A37"/>
    <mergeCell ref="A112:A116"/>
    <mergeCell ref="A45:A51"/>
    <mergeCell ref="A52:A58"/>
    <mergeCell ref="A59:A65"/>
    <mergeCell ref="A66:A72"/>
    <mergeCell ref="A73:A79"/>
    <mergeCell ref="A80:A86"/>
    <mergeCell ref="A87:A91"/>
    <mergeCell ref="A92:A96"/>
    <mergeCell ref="A97:A101"/>
    <mergeCell ref="A102:A106"/>
    <mergeCell ref="A107:A111"/>
    <mergeCell ref="A172:A17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pane xSplit="1" ySplit="2" topLeftCell="B3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"/>
  <cols>
    <col min="1" max="1" width="2" style="30" bestFit="1" customWidth="1"/>
    <col min="2" max="2" width="31.140625" style="30" bestFit="1" customWidth="1"/>
    <col min="3" max="3" width="49.42578125" style="30" bestFit="1" customWidth="1"/>
    <col min="4" max="4" width="30.85546875" style="30" bestFit="1" customWidth="1"/>
    <col min="5" max="5" width="51.7109375" style="30" bestFit="1" customWidth="1"/>
    <col min="6" max="6" width="31" style="30" bestFit="1" customWidth="1"/>
    <col min="7" max="7" width="49.42578125" style="30" bestFit="1" customWidth="1"/>
    <col min="8" max="8" width="31" style="30" bestFit="1" customWidth="1"/>
    <col min="9" max="9" width="53.7109375" style="30" bestFit="1" customWidth="1"/>
    <col min="10" max="10" width="31.5703125" style="30" bestFit="1" customWidth="1"/>
    <col min="11" max="11" width="47.7109375" style="30" bestFit="1" customWidth="1"/>
    <col min="12" max="12" width="30" style="30" bestFit="1" customWidth="1"/>
    <col min="13" max="13" width="57.85546875" style="30" bestFit="1" customWidth="1"/>
    <col min="14" max="16384" width="9.140625" style="30"/>
  </cols>
  <sheetData>
    <row r="1" spans="1:19" x14ac:dyDescent="0.2">
      <c r="A1" s="29"/>
      <c r="B1" s="29" t="s">
        <v>382</v>
      </c>
      <c r="C1" s="29" t="s">
        <v>493</v>
      </c>
      <c r="D1" s="29" t="s">
        <v>382</v>
      </c>
      <c r="E1" s="29" t="s">
        <v>493</v>
      </c>
      <c r="F1" s="29" t="s">
        <v>382</v>
      </c>
      <c r="G1" s="29" t="s">
        <v>493</v>
      </c>
      <c r="H1" s="29" t="s">
        <v>382</v>
      </c>
      <c r="I1" s="29" t="s">
        <v>493</v>
      </c>
      <c r="J1" s="29" t="s">
        <v>382</v>
      </c>
      <c r="K1" s="29" t="s">
        <v>493</v>
      </c>
      <c r="L1" s="29" t="s">
        <v>382</v>
      </c>
      <c r="M1" s="29" t="s">
        <v>493</v>
      </c>
      <c r="N1" s="29"/>
      <c r="O1" s="29"/>
      <c r="P1" s="29"/>
      <c r="Q1" s="29"/>
      <c r="R1" s="29"/>
      <c r="S1" s="29"/>
    </row>
    <row r="2" spans="1:19" x14ac:dyDescent="0.2">
      <c r="A2" s="29"/>
      <c r="B2" s="29" t="s">
        <v>3</v>
      </c>
      <c r="C2" s="29"/>
      <c r="D2" s="29" t="s">
        <v>4</v>
      </c>
      <c r="E2" s="29"/>
      <c r="F2" s="29" t="s">
        <v>5</v>
      </c>
      <c r="G2" s="29"/>
      <c r="H2" s="29" t="s">
        <v>6</v>
      </c>
      <c r="I2" s="29"/>
      <c r="J2" s="29" t="s">
        <v>7</v>
      </c>
      <c r="K2" s="29"/>
      <c r="L2" s="29" t="s">
        <v>8</v>
      </c>
      <c r="M2" s="29"/>
      <c r="N2" s="29"/>
      <c r="O2" s="29"/>
      <c r="P2" s="29"/>
      <c r="Q2" s="29"/>
      <c r="R2" s="29"/>
      <c r="S2" s="29"/>
    </row>
    <row r="3" spans="1:19" x14ac:dyDescent="0.2">
      <c r="A3" s="99">
        <v>1</v>
      </c>
      <c r="B3" s="29" t="e">
        <f>NOITE!#REF!</f>
        <v>#REF!</v>
      </c>
      <c r="C3" s="29" t="e">
        <f>NOITE!#REF!</f>
        <v>#REF!</v>
      </c>
      <c r="D3" s="29" t="e">
        <f>NOITE!#REF!</f>
        <v>#REF!</v>
      </c>
      <c r="E3" s="29" t="e">
        <f>NOITE!#REF!</f>
        <v>#REF!</v>
      </c>
      <c r="F3" s="29" t="e">
        <f>NOITE!#REF!</f>
        <v>#REF!</v>
      </c>
      <c r="G3" s="29" t="e">
        <f>NOITE!#REF!</f>
        <v>#REF!</v>
      </c>
      <c r="H3" s="29" t="e">
        <f>NOITE!#REF!</f>
        <v>#REF!</v>
      </c>
      <c r="I3" s="29" t="e">
        <f>NOITE!#REF!</f>
        <v>#REF!</v>
      </c>
      <c r="J3" s="29" t="e">
        <f>NOITE!#REF!</f>
        <v>#REF!</v>
      </c>
      <c r="K3" s="29" t="e">
        <f>NOITE!#REF!</f>
        <v>#REF!</v>
      </c>
      <c r="L3" s="29" t="e">
        <f>NOITE!#REF!</f>
        <v>#REF!</v>
      </c>
      <c r="M3" s="29" t="e">
        <f>NOITE!#REF!</f>
        <v>#REF!</v>
      </c>
      <c r="N3" s="29"/>
      <c r="O3" s="29"/>
      <c r="P3" s="29"/>
      <c r="Q3" s="29"/>
      <c r="R3" s="29"/>
      <c r="S3" s="29"/>
    </row>
    <row r="4" spans="1:19" x14ac:dyDescent="0.2">
      <c r="A4" s="9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">
      <c r="A5" s="9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">
      <c r="A6" s="9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2">
      <c r="A7" s="9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2">
      <c r="A8" s="9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x14ac:dyDescent="0.2">
      <c r="A9" s="9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2">
      <c r="A10" s="99">
        <v>2</v>
      </c>
      <c r="B10" s="29" t="e">
        <f>NOITE!#REF!</f>
        <v>#REF!</v>
      </c>
      <c r="C10" s="29" t="e">
        <f>NOITE!#REF!</f>
        <v>#REF!</v>
      </c>
      <c r="D10" s="29" t="e">
        <f>NOITE!#REF!</f>
        <v>#REF!</v>
      </c>
      <c r="E10" s="29" t="e">
        <f>NOITE!#REF!</f>
        <v>#REF!</v>
      </c>
      <c r="F10" s="29" t="e">
        <f>NOITE!#REF!</f>
        <v>#REF!</v>
      </c>
      <c r="G10" s="29" t="e">
        <f>NOITE!#REF!</f>
        <v>#REF!</v>
      </c>
      <c r="H10" s="29" t="e">
        <f>NOITE!#REF!</f>
        <v>#REF!</v>
      </c>
      <c r="I10" s="29" t="e">
        <f>NOITE!#REF!</f>
        <v>#REF!</v>
      </c>
      <c r="J10" s="29" t="e">
        <f>NOITE!#REF!</f>
        <v>#REF!</v>
      </c>
      <c r="K10" s="29" t="e">
        <f>NOITE!#REF!</f>
        <v>#REF!</v>
      </c>
      <c r="L10" s="29" t="e">
        <f>NOITE!#REF!</f>
        <v>#REF!</v>
      </c>
      <c r="M10" s="29" t="e">
        <f>NOITE!#REF!</f>
        <v>#REF!</v>
      </c>
      <c r="N10" s="29"/>
      <c r="O10" s="29"/>
      <c r="P10" s="29"/>
      <c r="Q10" s="29"/>
      <c r="R10" s="29"/>
      <c r="S10" s="29"/>
    </row>
    <row r="11" spans="1:19" x14ac:dyDescent="0.2">
      <c r="A11" s="9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2">
      <c r="A12" s="9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x14ac:dyDescent="0.2">
      <c r="A13" s="9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2">
      <c r="A14" s="9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x14ac:dyDescent="0.2">
      <c r="A15" s="9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x14ac:dyDescent="0.2">
      <c r="A16" s="9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">
      <c r="A17" s="99">
        <v>3</v>
      </c>
      <c r="B17" s="29" t="e">
        <f>NOITE!#REF!</f>
        <v>#REF!</v>
      </c>
      <c r="C17" s="29" t="e">
        <f>NOITE!#REF!</f>
        <v>#REF!</v>
      </c>
      <c r="D17" s="29" t="e">
        <f>NOITE!#REF!</f>
        <v>#REF!</v>
      </c>
      <c r="E17" s="29" t="e">
        <f>NOITE!#REF!</f>
        <v>#REF!</v>
      </c>
      <c r="F17" s="29" t="e">
        <f>NOITE!#REF!</f>
        <v>#REF!</v>
      </c>
      <c r="G17" s="29" t="e">
        <f>NOITE!#REF!</f>
        <v>#REF!</v>
      </c>
      <c r="H17" s="29" t="e">
        <f>NOITE!#REF!</f>
        <v>#REF!</v>
      </c>
      <c r="I17" s="29" t="e">
        <f>NOITE!#REF!</f>
        <v>#REF!</v>
      </c>
      <c r="J17" s="29" t="e">
        <f>NOITE!#REF!</f>
        <v>#REF!</v>
      </c>
      <c r="K17" s="29" t="e">
        <f>NOITE!#REF!</f>
        <v>#REF!</v>
      </c>
      <c r="L17" s="29" t="e">
        <f>NOITE!#REF!</f>
        <v>#REF!</v>
      </c>
      <c r="M17" s="29" t="e">
        <f>NOITE!#REF!</f>
        <v>#REF!</v>
      </c>
      <c r="N17" s="29"/>
      <c r="O17" s="29"/>
      <c r="P17" s="29"/>
      <c r="Q17" s="29"/>
      <c r="R17" s="29"/>
      <c r="S17" s="29"/>
    </row>
    <row r="18" spans="1:19" x14ac:dyDescent="0.2">
      <c r="A18" s="9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A19" s="9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A20" s="9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2">
      <c r="A21" s="9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">
      <c r="A22" s="9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2">
      <c r="A23" s="9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2">
      <c r="A24" s="99">
        <v>4</v>
      </c>
      <c r="B24" s="29" t="e">
        <f>NOITE!#REF!</f>
        <v>#REF!</v>
      </c>
      <c r="C24" s="29" t="e">
        <f>NOITE!#REF!</f>
        <v>#REF!</v>
      </c>
      <c r="D24" s="29" t="e">
        <f>NOITE!#REF!</f>
        <v>#REF!</v>
      </c>
      <c r="E24" s="29" t="e">
        <f>NOITE!#REF!</f>
        <v>#REF!</v>
      </c>
      <c r="F24" s="29" t="e">
        <f>NOITE!#REF!</f>
        <v>#REF!</v>
      </c>
      <c r="G24" s="29" t="e">
        <f>NOITE!#REF!</f>
        <v>#REF!</v>
      </c>
      <c r="H24" s="29" t="e">
        <f>NOITE!#REF!</f>
        <v>#REF!</v>
      </c>
      <c r="I24" s="29" t="e">
        <f>NOITE!#REF!</f>
        <v>#REF!</v>
      </c>
      <c r="J24" s="29" t="e">
        <f>NOITE!#REF!</f>
        <v>#REF!</v>
      </c>
      <c r="K24" s="29" t="e">
        <f>NOITE!#REF!</f>
        <v>#REF!</v>
      </c>
      <c r="L24" s="29" t="e">
        <f>NOITE!#REF!</f>
        <v>#REF!</v>
      </c>
      <c r="M24" s="29" t="e">
        <f>NOITE!#REF!</f>
        <v>#REF!</v>
      </c>
      <c r="N24" s="29"/>
      <c r="O24" s="29"/>
      <c r="P24" s="29"/>
      <c r="Q24" s="29"/>
      <c r="R24" s="29"/>
      <c r="S24" s="29"/>
    </row>
    <row r="25" spans="1:19" x14ac:dyDescent="0.2">
      <c r="A25" s="9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A26" s="9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A27" s="9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x14ac:dyDescent="0.2">
      <c r="A28" s="9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x14ac:dyDescent="0.2">
      <c r="A29" s="9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x14ac:dyDescent="0.2">
      <c r="A30" s="9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x14ac:dyDescent="0.2">
      <c r="A31" s="99">
        <v>5</v>
      </c>
      <c r="B31" s="29" t="e">
        <f>NOITE!#REF!</f>
        <v>#REF!</v>
      </c>
      <c r="C31" s="29" t="e">
        <f>NOITE!#REF!</f>
        <v>#REF!</v>
      </c>
      <c r="D31" s="29" t="e">
        <f>NOITE!#REF!</f>
        <v>#REF!</v>
      </c>
      <c r="E31" s="29" t="e">
        <f>NOITE!#REF!</f>
        <v>#REF!</v>
      </c>
      <c r="F31" s="29" t="e">
        <f>NOITE!#REF!</f>
        <v>#REF!</v>
      </c>
      <c r="G31" s="29" t="e">
        <f>NOITE!#REF!</f>
        <v>#REF!</v>
      </c>
      <c r="H31" s="29" t="e">
        <f>NOITE!#REF!</f>
        <v>#REF!</v>
      </c>
      <c r="I31" s="29" t="e">
        <f>NOITE!#REF!</f>
        <v>#REF!</v>
      </c>
      <c r="J31" s="29" t="e">
        <f>NOITE!#REF!</f>
        <v>#REF!</v>
      </c>
      <c r="K31" s="29" t="e">
        <f>NOITE!#REF!</f>
        <v>#REF!</v>
      </c>
      <c r="L31" s="29" t="e">
        <f>NOITE!#REF!</f>
        <v>#REF!</v>
      </c>
      <c r="M31" s="29" t="e">
        <f>NOITE!#REF!</f>
        <v>#REF!</v>
      </c>
      <c r="N31" s="29"/>
      <c r="O31" s="29"/>
      <c r="P31" s="29"/>
      <c r="Q31" s="29"/>
      <c r="R31" s="29"/>
      <c r="S31" s="29"/>
    </row>
    <row r="32" spans="1:19" x14ac:dyDescent="0.2">
      <c r="A32" s="9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A33" s="9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A34" s="9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9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9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9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99">
        <v>6</v>
      </c>
      <c r="B38" s="29" t="e">
        <f>NOITE!#REF!</f>
        <v>#REF!</v>
      </c>
      <c r="C38" s="29" t="e">
        <f>NOITE!#REF!</f>
        <v>#REF!</v>
      </c>
      <c r="D38" s="29" t="e">
        <f>NOITE!#REF!</f>
        <v>#REF!</v>
      </c>
      <c r="E38" s="29" t="e">
        <f>NOITE!#REF!</f>
        <v>#REF!</v>
      </c>
      <c r="F38" s="29" t="e">
        <f>NOITE!#REF!</f>
        <v>#REF!</v>
      </c>
      <c r="G38" s="29" t="e">
        <f>NOITE!#REF!</f>
        <v>#REF!</v>
      </c>
      <c r="H38" s="29" t="e">
        <f>NOITE!#REF!</f>
        <v>#REF!</v>
      </c>
      <c r="I38" s="29" t="e">
        <f>NOITE!#REF!</f>
        <v>#REF!</v>
      </c>
      <c r="J38" s="29" t="e">
        <f>NOITE!#REF!</f>
        <v>#REF!</v>
      </c>
      <c r="K38" s="29" t="e">
        <f>NOITE!#REF!</f>
        <v>#REF!</v>
      </c>
      <c r="L38" s="29" t="e">
        <f>NOITE!#REF!</f>
        <v>#REF!</v>
      </c>
      <c r="M38" s="29" t="e">
        <f>NOITE!#REF!</f>
        <v>#REF!</v>
      </c>
      <c r="N38" s="29"/>
      <c r="O38" s="29"/>
      <c r="P38" s="29"/>
      <c r="Q38" s="29"/>
      <c r="R38" s="29"/>
      <c r="S38" s="29"/>
    </row>
    <row r="39" spans="1:19" x14ac:dyDescent="0.2">
      <c r="A39" s="9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9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9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9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9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9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99">
        <v>1</v>
      </c>
      <c r="B45" s="29" t="e">
        <f>NOITE!#REF!</f>
        <v>#REF!</v>
      </c>
      <c r="C45" s="29" t="e">
        <f>NOITE!#REF!</f>
        <v>#REF!</v>
      </c>
      <c r="D45" s="29" t="e">
        <f>NOITE!#REF!</f>
        <v>#REF!</v>
      </c>
      <c r="E45" s="29" t="e">
        <f>NOITE!#REF!</f>
        <v>#REF!</v>
      </c>
      <c r="F45" s="29" t="e">
        <f>NOITE!#REF!</f>
        <v>#REF!</v>
      </c>
      <c r="G45" s="29" t="e">
        <f>NOITE!#REF!</f>
        <v>#REF!</v>
      </c>
      <c r="H45" s="29" t="e">
        <f>NOITE!#REF!</f>
        <v>#REF!</v>
      </c>
      <c r="I45" s="29" t="e">
        <f>NOITE!#REF!</f>
        <v>#REF!</v>
      </c>
      <c r="J45" s="29" t="e">
        <f>NOITE!#REF!</f>
        <v>#REF!</v>
      </c>
      <c r="K45" s="29" t="e">
        <f>NOITE!#REF!</f>
        <v>#REF!</v>
      </c>
      <c r="L45" s="29" t="e">
        <f>NOITE!#REF!</f>
        <v>#REF!</v>
      </c>
      <c r="M45" s="29" t="e">
        <f>NOITE!#REF!</f>
        <v>#REF!</v>
      </c>
      <c r="N45" s="29"/>
      <c r="O45" s="29"/>
      <c r="P45" s="29"/>
      <c r="Q45" s="29"/>
      <c r="R45" s="29"/>
      <c r="S45" s="29"/>
    </row>
    <row r="46" spans="1:19" x14ac:dyDescent="0.2">
      <c r="A46" s="9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9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9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 x14ac:dyDescent="0.2">
      <c r="A49" s="9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 x14ac:dyDescent="0.2">
      <c r="A50" s="9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 x14ac:dyDescent="0.2">
      <c r="A51" s="9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x14ac:dyDescent="0.2">
      <c r="A52" s="99">
        <v>2</v>
      </c>
      <c r="B52" s="29" t="e">
        <f>NOITE!#REF!</f>
        <v>#REF!</v>
      </c>
      <c r="C52" s="29" t="e">
        <f>NOITE!#REF!</f>
        <v>#REF!</v>
      </c>
      <c r="D52" s="29" t="e">
        <f>NOITE!#REF!</f>
        <v>#REF!</v>
      </c>
      <c r="E52" s="29" t="e">
        <f>NOITE!#REF!</f>
        <v>#REF!</v>
      </c>
      <c r="F52" s="29" t="e">
        <f>NOITE!#REF!</f>
        <v>#REF!</v>
      </c>
      <c r="G52" s="29" t="e">
        <f>NOITE!#REF!</f>
        <v>#REF!</v>
      </c>
      <c r="H52" s="29" t="e">
        <f>NOITE!#REF!</f>
        <v>#REF!</v>
      </c>
      <c r="I52" s="29" t="e">
        <f>NOITE!#REF!</f>
        <v>#REF!</v>
      </c>
      <c r="J52" s="29" t="e">
        <f>NOITE!#REF!</f>
        <v>#REF!</v>
      </c>
      <c r="K52" s="29" t="e">
        <f>NOITE!#REF!</f>
        <v>#REF!</v>
      </c>
      <c r="L52" s="29" t="e">
        <f>NOITE!#REF!</f>
        <v>#REF!</v>
      </c>
      <c r="M52" s="29" t="e">
        <f>NOITE!#REF!</f>
        <v>#REF!</v>
      </c>
      <c r="N52" s="29"/>
      <c r="O52" s="29"/>
      <c r="P52" s="29"/>
      <c r="Q52" s="29"/>
      <c r="R52" s="29"/>
      <c r="S52" s="29"/>
    </row>
    <row r="53" spans="1:19" x14ac:dyDescent="0.2">
      <c r="A53" s="9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 x14ac:dyDescent="0.2">
      <c r="A54" s="9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 x14ac:dyDescent="0.2">
      <c r="A55" s="9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x14ac:dyDescent="0.2">
      <c r="A56" s="9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 x14ac:dyDescent="0.2">
      <c r="A57" s="9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x14ac:dyDescent="0.2">
      <c r="A58" s="9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x14ac:dyDescent="0.2">
      <c r="A59" s="99">
        <v>3</v>
      </c>
      <c r="B59" s="29" t="e">
        <f>NOITE!#REF!</f>
        <v>#REF!</v>
      </c>
      <c r="C59" s="29" t="e">
        <f>NOITE!#REF!</f>
        <v>#REF!</v>
      </c>
      <c r="D59" s="29" t="e">
        <f>NOITE!#REF!</f>
        <v>#REF!</v>
      </c>
      <c r="E59" s="29" t="e">
        <f>NOITE!#REF!</f>
        <v>#REF!</v>
      </c>
      <c r="F59" s="29" t="e">
        <f>NOITE!#REF!</f>
        <v>#REF!</v>
      </c>
      <c r="G59" s="29" t="e">
        <f>NOITE!#REF!</f>
        <v>#REF!</v>
      </c>
      <c r="H59" s="29" t="e">
        <f>NOITE!#REF!</f>
        <v>#REF!</v>
      </c>
      <c r="I59" s="29" t="e">
        <f>NOITE!#REF!</f>
        <v>#REF!</v>
      </c>
      <c r="J59" s="29" t="e">
        <f>NOITE!#REF!</f>
        <v>#REF!</v>
      </c>
      <c r="K59" s="29" t="e">
        <f>NOITE!#REF!</f>
        <v>#REF!</v>
      </c>
      <c r="L59" s="29" t="e">
        <f>NOITE!#REF!</f>
        <v>#REF!</v>
      </c>
      <c r="M59" s="29" t="e">
        <f>NOITE!#REF!</f>
        <v>#REF!</v>
      </c>
      <c r="N59" s="29"/>
      <c r="O59" s="29"/>
      <c r="P59" s="29"/>
      <c r="Q59" s="29"/>
      <c r="R59" s="29"/>
      <c r="S59" s="29"/>
    </row>
    <row r="60" spans="1:19" x14ac:dyDescent="0.2">
      <c r="A60" s="9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x14ac:dyDescent="0.2">
      <c r="A61" s="9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x14ac:dyDescent="0.2">
      <c r="A62" s="9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x14ac:dyDescent="0.2">
      <c r="A63" s="9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x14ac:dyDescent="0.2">
      <c r="A64" s="9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x14ac:dyDescent="0.2">
      <c r="A65" s="9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x14ac:dyDescent="0.2">
      <c r="A66" s="99">
        <v>4</v>
      </c>
      <c r="B66" s="29" t="e">
        <f>NOITE!#REF!</f>
        <v>#REF!</v>
      </c>
      <c r="C66" s="29" t="e">
        <f>NOITE!#REF!</f>
        <v>#REF!</v>
      </c>
      <c r="D66" s="29" t="e">
        <f>NOITE!#REF!</f>
        <v>#REF!</v>
      </c>
      <c r="E66" s="29" t="e">
        <f>NOITE!#REF!</f>
        <v>#REF!</v>
      </c>
      <c r="F66" s="29" t="e">
        <f>NOITE!#REF!</f>
        <v>#REF!</v>
      </c>
      <c r="G66" s="29" t="e">
        <f>NOITE!#REF!</f>
        <v>#REF!</v>
      </c>
      <c r="H66" s="29" t="e">
        <f>NOITE!#REF!</f>
        <v>#REF!</v>
      </c>
      <c r="I66" s="29" t="e">
        <f>NOITE!#REF!</f>
        <v>#REF!</v>
      </c>
      <c r="J66" s="29" t="e">
        <f>NOITE!#REF!</f>
        <v>#REF!</v>
      </c>
      <c r="K66" s="29" t="e">
        <f>NOITE!#REF!</f>
        <v>#REF!</v>
      </c>
      <c r="L66" s="29" t="e">
        <f>NOITE!#REF!</f>
        <v>#REF!</v>
      </c>
      <c r="M66" s="29" t="e">
        <f>NOITE!#REF!</f>
        <v>#REF!</v>
      </c>
      <c r="N66" s="29"/>
      <c r="O66" s="29"/>
      <c r="P66" s="29"/>
      <c r="Q66" s="29"/>
      <c r="R66" s="29"/>
      <c r="S66" s="29"/>
    </row>
    <row r="67" spans="1:19" x14ac:dyDescent="0.2">
      <c r="A67" s="9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x14ac:dyDescent="0.2">
      <c r="A68" s="9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2">
      <c r="A69" s="9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2">
      <c r="A70" s="9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2">
      <c r="A71" s="9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x14ac:dyDescent="0.2">
      <c r="A72" s="9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x14ac:dyDescent="0.2">
      <c r="A73" s="99">
        <v>5</v>
      </c>
      <c r="B73" s="29" t="e">
        <f>NOITE!#REF!</f>
        <v>#REF!</v>
      </c>
      <c r="C73" s="29" t="e">
        <f>NOITE!#REF!</f>
        <v>#REF!</v>
      </c>
      <c r="D73" s="29" t="e">
        <f>NOITE!#REF!</f>
        <v>#REF!</v>
      </c>
      <c r="E73" s="29" t="e">
        <f>NOITE!#REF!</f>
        <v>#REF!</v>
      </c>
      <c r="F73" s="29" t="e">
        <f>NOITE!#REF!</f>
        <v>#REF!</v>
      </c>
      <c r="G73" s="29" t="e">
        <f>NOITE!#REF!</f>
        <v>#REF!</v>
      </c>
      <c r="H73" s="29" t="e">
        <f>NOITE!#REF!</f>
        <v>#REF!</v>
      </c>
      <c r="I73" s="29" t="e">
        <f>NOITE!#REF!</f>
        <v>#REF!</v>
      </c>
      <c r="J73" s="29" t="e">
        <f>NOITE!#REF!</f>
        <v>#REF!</v>
      </c>
      <c r="K73" s="29" t="e">
        <f>NOITE!#REF!</f>
        <v>#REF!</v>
      </c>
      <c r="L73" s="29" t="e">
        <f>NOITE!#REF!</f>
        <v>#REF!</v>
      </c>
      <c r="M73" s="29" t="e">
        <f>NOITE!#REF!</f>
        <v>#REF!</v>
      </c>
      <c r="N73" s="29"/>
      <c r="O73" s="29"/>
      <c r="P73" s="29"/>
      <c r="Q73" s="29"/>
      <c r="R73" s="29"/>
      <c r="S73" s="29"/>
    </row>
    <row r="74" spans="1:19" x14ac:dyDescent="0.2">
      <c r="A74" s="9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x14ac:dyDescent="0.2">
      <c r="A75" s="9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x14ac:dyDescent="0.2">
      <c r="A76" s="9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x14ac:dyDescent="0.2">
      <c r="A77" s="9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x14ac:dyDescent="0.2">
      <c r="A78" s="9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x14ac:dyDescent="0.2">
      <c r="A79" s="9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x14ac:dyDescent="0.2">
      <c r="A80" s="99">
        <v>6</v>
      </c>
      <c r="B80" s="29" t="e">
        <f>NOITE!#REF!</f>
        <v>#REF!</v>
      </c>
      <c r="C80" s="29" t="e">
        <f>NOITE!#REF!</f>
        <v>#REF!</v>
      </c>
      <c r="D80" s="29" t="e">
        <f>NOITE!#REF!</f>
        <v>#REF!</v>
      </c>
      <c r="E80" s="29" t="e">
        <f>NOITE!#REF!</f>
        <v>#REF!</v>
      </c>
      <c r="F80" s="29" t="e">
        <f>NOITE!#REF!</f>
        <v>#REF!</v>
      </c>
      <c r="G80" s="29" t="e">
        <f>NOITE!#REF!</f>
        <v>#REF!</v>
      </c>
      <c r="H80" s="29" t="e">
        <f>NOITE!#REF!</f>
        <v>#REF!</v>
      </c>
      <c r="I80" s="29" t="e">
        <f>NOITE!#REF!</f>
        <v>#REF!</v>
      </c>
      <c r="J80" s="29" t="e">
        <f>NOITE!#REF!</f>
        <v>#REF!</v>
      </c>
      <c r="K80" s="29" t="e">
        <f>NOITE!#REF!</f>
        <v>#REF!</v>
      </c>
      <c r="L80" s="29" t="e">
        <f>NOITE!#REF!</f>
        <v>#REF!</v>
      </c>
      <c r="M80" s="29" t="e">
        <f>NOITE!#REF!</f>
        <v>#REF!</v>
      </c>
      <c r="N80" s="29"/>
      <c r="O80" s="29"/>
      <c r="P80" s="29"/>
      <c r="Q80" s="29"/>
      <c r="R80" s="29"/>
      <c r="S80" s="29"/>
    </row>
    <row r="81" spans="1:19" x14ac:dyDescent="0.2">
      <c r="A81" s="9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9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9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9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9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9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99">
        <v>1</v>
      </c>
      <c r="B87" s="29" t="e">
        <f>NOITE!#REF!</f>
        <v>#REF!</v>
      </c>
      <c r="C87" s="29" t="e">
        <f>NOITE!#REF!</f>
        <v>#REF!</v>
      </c>
      <c r="D87" s="29" t="e">
        <f>NOITE!#REF!</f>
        <v>#REF!</v>
      </c>
      <c r="E87" s="29" t="e">
        <f>NOITE!#REF!</f>
        <v>#REF!</v>
      </c>
      <c r="F87" s="29" t="e">
        <f>NOITE!#REF!</f>
        <v>#REF!</v>
      </c>
      <c r="G87" s="29" t="e">
        <f>NOITE!#REF!</f>
        <v>#REF!</v>
      </c>
      <c r="H87" s="29" t="e">
        <f>NOITE!#REF!</f>
        <v>#REF!</v>
      </c>
      <c r="I87" s="29" t="e">
        <f>NOITE!#REF!</f>
        <v>#REF!</v>
      </c>
      <c r="J87" s="29" t="e">
        <f>NOITE!#REF!</f>
        <v>#REF!</v>
      </c>
      <c r="K87" s="29" t="e">
        <f>NOITE!#REF!</f>
        <v>#REF!</v>
      </c>
      <c r="L87" s="29" t="e">
        <f>NOITE!#REF!</f>
        <v>#REF!</v>
      </c>
      <c r="M87" s="29" t="e">
        <f>NOITE!#REF!</f>
        <v>#REF!</v>
      </c>
      <c r="N87" s="29"/>
      <c r="O87" s="29"/>
      <c r="P87" s="29"/>
      <c r="Q87" s="29"/>
      <c r="R87" s="29"/>
      <c r="S87" s="29"/>
    </row>
    <row r="88" spans="1:19" x14ac:dyDescent="0.2">
      <c r="A88" s="9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9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9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9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99">
        <v>2</v>
      </c>
      <c r="B92" s="29" t="e">
        <f>NOITE!#REF!</f>
        <v>#REF!</v>
      </c>
      <c r="C92" s="29" t="e">
        <f>NOITE!#REF!</f>
        <v>#REF!</v>
      </c>
      <c r="D92" s="29" t="e">
        <f>NOITE!#REF!</f>
        <v>#REF!</v>
      </c>
      <c r="E92" s="29" t="e">
        <f>NOITE!#REF!</f>
        <v>#REF!</v>
      </c>
      <c r="F92" s="29" t="e">
        <f>NOITE!#REF!</f>
        <v>#REF!</v>
      </c>
      <c r="G92" s="29" t="e">
        <f>NOITE!#REF!</f>
        <v>#REF!</v>
      </c>
      <c r="H92" s="29" t="e">
        <f>NOITE!#REF!</f>
        <v>#REF!</v>
      </c>
      <c r="I92" s="29" t="e">
        <f>NOITE!#REF!</f>
        <v>#REF!</v>
      </c>
      <c r="J92" s="29" t="e">
        <f>NOITE!#REF!</f>
        <v>#REF!</v>
      </c>
      <c r="K92" s="29" t="e">
        <f>NOITE!#REF!</f>
        <v>#REF!</v>
      </c>
      <c r="L92" s="29" t="e">
        <f>NOITE!#REF!</f>
        <v>#REF!</v>
      </c>
      <c r="M92" s="29" t="e">
        <f>NOITE!#REF!</f>
        <v>#REF!</v>
      </c>
      <c r="N92" s="29"/>
      <c r="O92" s="29"/>
      <c r="P92" s="29"/>
      <c r="Q92" s="29"/>
      <c r="R92" s="29"/>
      <c r="S92" s="29"/>
    </row>
    <row r="93" spans="1:19" x14ac:dyDescent="0.2">
      <c r="A93" s="9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9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x14ac:dyDescent="0.2">
      <c r="A95" s="9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x14ac:dyDescent="0.2">
      <c r="A96" s="9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x14ac:dyDescent="0.2">
      <c r="A97" s="99">
        <v>3</v>
      </c>
      <c r="B97" s="29" t="e">
        <f>NOITE!#REF!</f>
        <v>#REF!</v>
      </c>
      <c r="C97" s="29" t="e">
        <f>NOITE!#REF!</f>
        <v>#REF!</v>
      </c>
      <c r="D97" s="29" t="e">
        <f>NOITE!#REF!</f>
        <v>#REF!</v>
      </c>
      <c r="E97" s="29" t="e">
        <f>NOITE!#REF!</f>
        <v>#REF!</v>
      </c>
      <c r="F97" s="29" t="e">
        <f>NOITE!#REF!</f>
        <v>#REF!</v>
      </c>
      <c r="G97" s="29" t="e">
        <f>NOITE!#REF!</f>
        <v>#REF!</v>
      </c>
      <c r="H97" s="29" t="e">
        <f>NOITE!#REF!</f>
        <v>#REF!</v>
      </c>
      <c r="I97" s="29" t="e">
        <f>NOITE!#REF!</f>
        <v>#REF!</v>
      </c>
      <c r="J97" s="29" t="e">
        <f>NOITE!#REF!</f>
        <v>#REF!</v>
      </c>
      <c r="K97" s="29" t="e">
        <f>NOITE!#REF!</f>
        <v>#REF!</v>
      </c>
      <c r="L97" s="29" t="e">
        <f>NOITE!#REF!</f>
        <v>#REF!</v>
      </c>
      <c r="M97" s="29" t="e">
        <f>NOITE!#REF!</f>
        <v>#REF!</v>
      </c>
      <c r="N97" s="29"/>
      <c r="O97" s="29"/>
      <c r="P97" s="29"/>
      <c r="Q97" s="29"/>
      <c r="R97" s="29"/>
      <c r="S97" s="29"/>
    </row>
    <row r="98" spans="1:19" x14ac:dyDescent="0.2">
      <c r="A98" s="9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1:19" x14ac:dyDescent="0.2">
      <c r="A99" s="9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x14ac:dyDescent="0.2">
      <c r="A100" s="9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1:19" x14ac:dyDescent="0.2">
      <c r="A101" s="9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2">
      <c r="A102" s="99">
        <v>4</v>
      </c>
      <c r="B102" s="29" t="e">
        <f>NOITE!#REF!</f>
        <v>#REF!</v>
      </c>
      <c r="C102" s="29" t="e">
        <f>NOITE!#REF!</f>
        <v>#REF!</v>
      </c>
      <c r="D102" s="29" t="e">
        <f>NOITE!#REF!</f>
        <v>#REF!</v>
      </c>
      <c r="E102" s="29" t="e">
        <f>NOITE!#REF!</f>
        <v>#REF!</v>
      </c>
      <c r="F102" s="29" t="e">
        <f>NOITE!#REF!</f>
        <v>#REF!</v>
      </c>
      <c r="G102" s="29" t="e">
        <f>NOITE!#REF!</f>
        <v>#REF!</v>
      </c>
      <c r="H102" s="29" t="e">
        <f>NOITE!#REF!</f>
        <v>#REF!</v>
      </c>
      <c r="I102" s="29" t="e">
        <f>NOITE!#REF!</f>
        <v>#REF!</v>
      </c>
      <c r="J102" s="29" t="e">
        <f>NOITE!#REF!</f>
        <v>#REF!</v>
      </c>
      <c r="K102" s="29" t="e">
        <f>NOITE!#REF!</f>
        <v>#REF!</v>
      </c>
      <c r="L102" s="29" t="e">
        <f>NOITE!#REF!</f>
        <v>#REF!</v>
      </c>
      <c r="M102" s="29" t="e">
        <f>NOITE!#REF!</f>
        <v>#REF!</v>
      </c>
      <c r="N102" s="29"/>
      <c r="O102" s="29"/>
      <c r="P102" s="29"/>
      <c r="Q102" s="29"/>
      <c r="R102" s="29"/>
      <c r="S102" s="29"/>
    </row>
    <row r="103" spans="1:19" x14ac:dyDescent="0.2">
      <c r="A103" s="9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1:19" x14ac:dyDescent="0.2">
      <c r="A104" s="9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19" x14ac:dyDescent="0.2">
      <c r="A105" s="9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2">
      <c r="A106" s="9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1:19" x14ac:dyDescent="0.2">
      <c r="A107" s="99">
        <v>5</v>
      </c>
      <c r="B107" s="29" t="e">
        <f>NOITE!#REF!</f>
        <v>#REF!</v>
      </c>
      <c r="C107" s="29" t="e">
        <f>NOITE!#REF!</f>
        <v>#REF!</v>
      </c>
      <c r="D107" s="29" t="e">
        <f>NOITE!#REF!</f>
        <v>#REF!</v>
      </c>
      <c r="E107" s="29" t="e">
        <f>NOITE!#REF!</f>
        <v>#REF!</v>
      </c>
      <c r="F107" s="29" t="e">
        <f>NOITE!#REF!</f>
        <v>#REF!</v>
      </c>
      <c r="G107" s="29" t="e">
        <f>NOITE!#REF!</f>
        <v>#REF!</v>
      </c>
      <c r="H107" s="29" t="e">
        <f>NOITE!#REF!</f>
        <v>#REF!</v>
      </c>
      <c r="I107" s="29" t="e">
        <f>NOITE!#REF!</f>
        <v>#REF!</v>
      </c>
      <c r="J107" s="29" t="e">
        <f>NOITE!#REF!</f>
        <v>#REF!</v>
      </c>
      <c r="K107" s="29" t="e">
        <f>NOITE!#REF!</f>
        <v>#REF!</v>
      </c>
      <c r="L107" s="29" t="e">
        <f>NOITE!#REF!</f>
        <v>#REF!</v>
      </c>
      <c r="M107" s="29" t="e">
        <f>NOITE!#REF!</f>
        <v>#REF!</v>
      </c>
      <c r="N107" s="29"/>
      <c r="O107" s="29"/>
      <c r="P107" s="29"/>
      <c r="Q107" s="29"/>
      <c r="R107" s="29"/>
      <c r="S107" s="29"/>
    </row>
    <row r="108" spans="1:19" x14ac:dyDescent="0.2">
      <c r="A108" s="9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">
      <c r="A109" s="9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2">
      <c r="A110" s="9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2">
      <c r="A111" s="9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2">
      <c r="A112" s="99">
        <v>6</v>
      </c>
      <c r="B112" s="29" t="e">
        <f>NOITE!#REF!</f>
        <v>#REF!</v>
      </c>
      <c r="C112" s="29" t="e">
        <f>NOITE!#REF!</f>
        <v>#REF!</v>
      </c>
      <c r="D112" s="29" t="e">
        <f>NOITE!#REF!</f>
        <v>#REF!</v>
      </c>
      <c r="E112" s="29" t="e">
        <f>NOITE!#REF!</f>
        <v>#REF!</v>
      </c>
      <c r="F112" s="29" t="e">
        <f>NOITE!#REF!</f>
        <v>#REF!</v>
      </c>
      <c r="G112" s="29" t="e">
        <f>NOITE!#REF!</f>
        <v>#REF!</v>
      </c>
      <c r="H112" s="29" t="e">
        <f>NOITE!#REF!</f>
        <v>#REF!</v>
      </c>
      <c r="I112" s="29" t="e">
        <f>NOITE!#REF!</f>
        <v>#REF!</v>
      </c>
      <c r="J112" s="29" t="e">
        <f>NOITE!#REF!</f>
        <v>#REF!</v>
      </c>
      <c r="K112" s="29" t="e">
        <f>NOITE!#REF!</f>
        <v>#REF!</v>
      </c>
      <c r="L112" s="29" t="e">
        <f>NOITE!#REF!</f>
        <v>#REF!</v>
      </c>
      <c r="M112" s="29" t="e">
        <f>NOITE!#REF!</f>
        <v>#REF!</v>
      </c>
      <c r="N112" s="29"/>
      <c r="O112" s="29"/>
      <c r="P112" s="29"/>
      <c r="Q112" s="29"/>
      <c r="R112" s="29"/>
      <c r="S112" s="29"/>
    </row>
    <row r="113" spans="1:19" x14ac:dyDescent="0.2">
      <c r="A113" s="9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2">
      <c r="A114" s="9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2">
      <c r="A115" s="9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 x14ac:dyDescent="0.2">
      <c r="A116" s="9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 x14ac:dyDescent="0.2">
      <c r="A117" s="99">
        <v>1</v>
      </c>
      <c r="B117" s="29" t="str">
        <f>NOITE!M9</f>
        <v>WILLIAN AURELIO NOGUEIRA</v>
      </c>
      <c r="C117" s="29" t="str">
        <f>NOITE!M8</f>
        <v>LABORATÓRIO DE DESENVOLVIMENTO I</v>
      </c>
      <c r="D117" s="29" t="str">
        <f>NOITE!F11</f>
        <v>FÁBIO BRUSSOLO DE OLIVEIRA</v>
      </c>
      <c r="E117" s="29" t="str">
        <f>NOITE!F10</f>
        <v>CABEAMENTO ESTRUTURADO</v>
      </c>
      <c r="F117" s="29" t="str">
        <f>NOITE!G11</f>
        <v>WILLIAN AURELIO NOGUEIRA</v>
      </c>
      <c r="G117" s="29" t="str">
        <f>NOITE!G10</f>
        <v>ALGORITMOS</v>
      </c>
      <c r="H117" s="29" t="str">
        <f>NOITE!H11</f>
        <v>MAGALI ANDREIA ROSSI</v>
      </c>
      <c r="I117" s="29" t="str">
        <f>NOITE!H10</f>
        <v>ORGANIZAÇÃO DE COMPUTADORES</v>
      </c>
      <c r="J117" s="29" t="str">
        <f>NOITE!I11</f>
        <v>-</v>
      </c>
      <c r="K117" s="29" t="str">
        <f>NOITE!M4</f>
        <v>ATIVIDADES ACADÊMICO-CIENTÍFICO-CULTURAIS I</v>
      </c>
      <c r="L117" s="29" t="e">
        <f>NOITE!#REF!</f>
        <v>#REF!</v>
      </c>
      <c r="M117" s="29" t="e">
        <f>NOITE!#REF!</f>
        <v>#REF!</v>
      </c>
      <c r="N117" s="29"/>
      <c r="O117" s="29"/>
      <c r="P117" s="29"/>
      <c r="Q117" s="29"/>
      <c r="R117" s="29"/>
      <c r="S117" s="29"/>
    </row>
    <row r="118" spans="1:19" x14ac:dyDescent="0.2">
      <c r="A118" s="9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2">
      <c r="A119" s="9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2">
      <c r="A120" s="9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 x14ac:dyDescent="0.2">
      <c r="A121" s="9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 x14ac:dyDescent="0.2">
      <c r="A122" s="99">
        <v>2</v>
      </c>
      <c r="B122" s="29" t="str">
        <f>NOITE!E24</f>
        <v>RÔMULO FRANCISCO DE SOUZA MAIA</v>
      </c>
      <c r="C122" s="29" t="str">
        <f>NOITE!E23</f>
        <v>REQUISITOS PARA PROJETOS DE REDES DE COMPUTADORES</v>
      </c>
      <c r="D122" s="29" t="str">
        <f>NOITE!F24</f>
        <v>JOÃO GILBERTO PINHO</v>
      </c>
      <c r="E122" s="29" t="str">
        <f>NOITE!F23</f>
        <v>SISTEMAS OPERACIONAIS</v>
      </c>
      <c r="F122" s="29" t="str">
        <f>NOITE!G24</f>
        <v>FLÁVIO SOUSA SILVA</v>
      </c>
      <c r="G122" s="29" t="str">
        <f>NOITE!G23</f>
        <v>LINGUAGEM DE PROGRAMAÇÃO I</v>
      </c>
      <c r="H122" s="29" t="str">
        <f>NOITE!H24</f>
        <v>LEANDRO PALHA DE OLIVEIRA</v>
      </c>
      <c r="I122" s="29" t="str">
        <f>NOITE!H23</f>
        <v>LABORATÓRIO DE DESENVOLVIMENTO II</v>
      </c>
      <c r="J122" s="29" t="str">
        <f>NOITE!I24</f>
        <v>FÁBIO BRUSSOLO DE OLIVEIRA</v>
      </c>
      <c r="K122" s="29" t="str">
        <f>NOITE!I23</f>
        <v>LABORATÓRIO DE HARDWARE E REDES</v>
      </c>
      <c r="L122" s="29" t="str">
        <f>NOITE!M24</f>
        <v>-</v>
      </c>
      <c r="M122" s="29">
        <f>NOITE!M23</f>
        <v>0</v>
      </c>
      <c r="N122" s="29"/>
      <c r="O122" s="29"/>
      <c r="P122" s="29"/>
      <c r="Q122" s="29"/>
      <c r="R122" s="29"/>
      <c r="S122" s="29"/>
    </row>
    <row r="123" spans="1:19" x14ac:dyDescent="0.2">
      <c r="A123" s="9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2">
      <c r="A124" s="9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 x14ac:dyDescent="0.2">
      <c r="A125" s="9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 x14ac:dyDescent="0.2">
      <c r="A126" s="9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 x14ac:dyDescent="0.2">
      <c r="A127" s="99">
        <v>3</v>
      </c>
      <c r="B127" s="29" t="str">
        <f>NOITE!E37</f>
        <v>ALEXANDRE NAVARRO TEIXEIRA</v>
      </c>
      <c r="C127" s="29" t="str">
        <f>NOITE!E36</f>
        <v>LINGUAGEM DE PROGRAMAÇÃO PARA AMBIENTES DE REDES II</v>
      </c>
      <c r="D127" s="29">
        <f>NOITE!F37</f>
        <v>0</v>
      </c>
      <c r="E127" s="29" t="str">
        <f>NOITE!F36</f>
        <v>INGLÊS III</v>
      </c>
      <c r="F127" s="29" t="str">
        <f>NOITE!G50</f>
        <v>LEANDRO PALHA DE OLIVEIRA</v>
      </c>
      <c r="G127" s="29" t="str">
        <f>NOITE!G49</f>
        <v>LINGUAGEM DE PROGRAMAÇÃO PARA AMBIENTES DE REDES II</v>
      </c>
      <c r="H127" s="29" t="str">
        <f>NOITE!H50</f>
        <v>ACÁCIO LUIZ SIARKOWSKI</v>
      </c>
      <c r="I127" s="29" t="str">
        <f>NOITE!H49</f>
        <v>FUNDAMENTOS DE REDES SEM FIO</v>
      </c>
      <c r="J127" s="29" t="str">
        <f>NOITE!I50</f>
        <v>EVERTON GRACIANO MACEDO</v>
      </c>
      <c r="K127" s="29" t="str">
        <f>NOITE!I49</f>
        <v>LABORATÓRIO DE DESENVOLVIMENTO IV</v>
      </c>
      <c r="L127" s="29" t="str">
        <f>NOITE!M50</f>
        <v>-</v>
      </c>
      <c r="M127" s="29">
        <f>NOITE!M49</f>
        <v>0</v>
      </c>
      <c r="N127" s="29"/>
      <c r="O127" s="29"/>
      <c r="P127" s="29"/>
      <c r="Q127" s="29"/>
      <c r="R127" s="29"/>
      <c r="S127" s="29"/>
    </row>
    <row r="128" spans="1:19" x14ac:dyDescent="0.2">
      <c r="A128" s="9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 x14ac:dyDescent="0.2">
      <c r="A129" s="9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 x14ac:dyDescent="0.2">
      <c r="A130" s="9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x14ac:dyDescent="0.2">
      <c r="A131" s="9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 x14ac:dyDescent="0.2">
      <c r="A132" s="99">
        <v>4</v>
      </c>
      <c r="B132" s="29" t="str">
        <f>NOITE!E50</f>
        <v>EDSON CORREIA DE MELO</v>
      </c>
      <c r="C132" s="29" t="str">
        <f>NOITE!E49</f>
        <v>GESTÃO DE PROJETOS</v>
      </c>
      <c r="D132" s="29" t="str">
        <f>NOITE!F50</f>
        <v>ACÁCIO LUIZ SIARKOWSKI</v>
      </c>
      <c r="E132" s="29" t="str">
        <f>NOITE!F49</f>
        <v>PROTOCOLOS DE COMUNICAÇÃO EM REDES DE COMPUTADORES</v>
      </c>
      <c r="F132" s="29" t="str">
        <f>NOITE!G50</f>
        <v>LEANDRO PALHA DE OLIVEIRA</v>
      </c>
      <c r="G132" s="29" t="str">
        <f>NOITE!G49</f>
        <v>LINGUAGEM DE PROGRAMAÇÃO PARA AMBIENTES DE REDES II</v>
      </c>
      <c r="H132" s="29" t="str">
        <f>NOITE!H50</f>
        <v>ACÁCIO LUIZ SIARKOWSKI</v>
      </c>
      <c r="I132" s="29" t="str">
        <f>NOITE!H49</f>
        <v>FUNDAMENTOS DE REDES SEM FIO</v>
      </c>
      <c r="J132" s="29" t="str">
        <f>NOITE!I50</f>
        <v>EVERTON GRACIANO MACEDO</v>
      </c>
      <c r="K132" s="29" t="str">
        <f>NOITE!I49</f>
        <v>LABORATÓRIO DE DESENVOLVIMENTO IV</v>
      </c>
      <c r="L132" s="29" t="str">
        <f>NOITE!M50</f>
        <v>-</v>
      </c>
      <c r="M132" s="29">
        <f>NOITE!M49</f>
        <v>0</v>
      </c>
      <c r="N132" s="29"/>
      <c r="O132" s="29"/>
      <c r="P132" s="29"/>
      <c r="Q132" s="29"/>
      <c r="R132" s="29"/>
      <c r="S132" s="29"/>
    </row>
    <row r="133" spans="1:19" x14ac:dyDescent="0.2">
      <c r="A133" s="9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 x14ac:dyDescent="0.2">
      <c r="A134" s="9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x14ac:dyDescent="0.2">
      <c r="A135" s="9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x14ac:dyDescent="0.2">
      <c r="A136" s="9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x14ac:dyDescent="0.2">
      <c r="A137" s="99">
        <v>5</v>
      </c>
      <c r="B137" s="29" t="str">
        <f>NOITE!E63</f>
        <v>ADALBERTO DE FREITAS CAMARGO</v>
      </c>
      <c r="C137" s="29" t="str">
        <f>NOITE!E62</f>
        <v>SERVIÇOS EM REDES DE COMPUTADORES</v>
      </c>
      <c r="D137" s="29" t="str">
        <f>NOITE!F63</f>
        <v>LEANDRO PALHA DE OLIVEIRA</v>
      </c>
      <c r="E137" s="29" t="str">
        <f>NOITE!F62</f>
        <v>LABORATÓRIO DE DESENVOLVIMENTO V</v>
      </c>
      <c r="F137" s="29" t="str">
        <f>NOITE!G63</f>
        <v>FRANCISCO EUGENIO BARRELLA</v>
      </c>
      <c r="G137" s="29" t="str">
        <f>NOITE!G62</f>
        <v>TECNOLOGIAS DE INTERLIGAÇÃO DE REDES REMOTAS</v>
      </c>
      <c r="H137" s="29" t="str">
        <f>NOITE!H63</f>
        <v>ADALBERTO DE FREITAS CAMARGO</v>
      </c>
      <c r="I137" s="29" t="str">
        <f>NOITE!H62</f>
        <v>SEGURANÇA EM REDES DE COMPUTADORES</v>
      </c>
      <c r="J137" s="29" t="str">
        <f>NOITE!I63</f>
        <v>STEFANIA FELIX DOS SANTOS</v>
      </c>
      <c r="K137" s="29" t="str">
        <f>NOITE!I62</f>
        <v>PROJETO DE TRABALHO DE GRADUAÇÃO I</v>
      </c>
      <c r="L137" s="29" t="str">
        <f>NOITE!M63</f>
        <v>-</v>
      </c>
      <c r="M137" s="29">
        <f>NOITE!M62</f>
        <v>0</v>
      </c>
      <c r="N137" s="29"/>
      <c r="O137" s="29"/>
      <c r="P137" s="29"/>
      <c r="Q137" s="29"/>
      <c r="R137" s="29"/>
      <c r="S137" s="29"/>
    </row>
    <row r="138" spans="1:19" x14ac:dyDescent="0.2">
      <c r="A138" s="9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 x14ac:dyDescent="0.2">
      <c r="A139" s="9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x14ac:dyDescent="0.2">
      <c r="A140" s="9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 x14ac:dyDescent="0.2">
      <c r="A141" s="9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x14ac:dyDescent="0.2">
      <c r="A142" s="99">
        <v>6</v>
      </c>
      <c r="B142" s="29" t="str">
        <f>NOITE!E76</f>
        <v>JOSÉ ANTONIO DO AMARAL</v>
      </c>
      <c r="C142" s="29" t="str">
        <f>NOITE!E75</f>
        <v>REDES APLICADAS À INDÚSTRIA</v>
      </c>
      <c r="D142" s="29" t="str">
        <f>NOITE!F76</f>
        <v>FRANCISCO EUGENIO BARRELLA</v>
      </c>
      <c r="E142" s="29" t="str">
        <f>NOITE!F75</f>
        <v>TÓPICOS AVANÇADOS EM REDES DE COMPUTADORES</v>
      </c>
      <c r="F142" s="29" t="str">
        <f>NOITE!G76</f>
        <v>ACÁCIO LUIZ SIARKOWSKI</v>
      </c>
      <c r="G142" s="29" t="str">
        <f>NOITE!G75</f>
        <v>LABORATÓRIO DE DESENVOLVIMENTO VI</v>
      </c>
      <c r="H142" s="29" t="str">
        <f>NOITE!H76</f>
        <v>THOMÁS DA COSTA</v>
      </c>
      <c r="I142" s="29" t="str">
        <f>NOITE!H75</f>
        <v>BANCO DE DADOS</v>
      </c>
      <c r="J142" s="29" t="str">
        <f>NOITE!I76</f>
        <v>ANDREA FIORAVANTE SALLA</v>
      </c>
      <c r="K142" s="29" t="str">
        <f>NOITE!I75</f>
        <v>FUNDAMENTOS DE GESTÃO DE PESSOAS</v>
      </c>
      <c r="L142" s="29" t="str">
        <f>NOITE!M76</f>
        <v>-</v>
      </c>
      <c r="M142" s="29">
        <f>NOITE!M75</f>
        <v>0</v>
      </c>
      <c r="N142" s="29"/>
      <c r="O142" s="29"/>
      <c r="P142" s="29"/>
      <c r="Q142" s="29"/>
      <c r="R142" s="29"/>
      <c r="S142" s="29"/>
    </row>
    <row r="143" spans="1:19" x14ac:dyDescent="0.2">
      <c r="A143" s="9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x14ac:dyDescent="0.2">
      <c r="A144" s="9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 x14ac:dyDescent="0.2">
      <c r="A145" s="9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 x14ac:dyDescent="0.2">
      <c r="A146" s="9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x14ac:dyDescent="0.2">
      <c r="A147" s="99">
        <v>1</v>
      </c>
      <c r="B147" s="29" t="e">
        <f>NOITE!#REF!</f>
        <v>#REF!</v>
      </c>
      <c r="C147" s="29" t="e">
        <f>NOITE!#REF!</f>
        <v>#REF!</v>
      </c>
      <c r="D147" s="29" t="e">
        <f>NOITE!#REF!</f>
        <v>#REF!</v>
      </c>
      <c r="E147" s="29" t="e">
        <f>NOITE!#REF!</f>
        <v>#REF!</v>
      </c>
      <c r="F147" s="29" t="e">
        <f>NOITE!#REF!</f>
        <v>#REF!</v>
      </c>
      <c r="G147" s="29" t="e">
        <f>NOITE!#REF!</f>
        <v>#REF!</v>
      </c>
      <c r="H147" s="29" t="e">
        <f>NOITE!#REF!</f>
        <v>#REF!</v>
      </c>
      <c r="I147" s="29" t="e">
        <f>NOITE!#REF!</f>
        <v>#REF!</v>
      </c>
      <c r="J147" s="29" t="e">
        <f>NOITE!#REF!</f>
        <v>#REF!</v>
      </c>
      <c r="K147" s="29" t="e">
        <f>NOITE!#REF!</f>
        <v>#REF!</v>
      </c>
      <c r="L147" s="29" t="e">
        <f>NOITE!#REF!</f>
        <v>#REF!</v>
      </c>
      <c r="M147" s="29" t="e">
        <f>NOITE!#REF!</f>
        <v>#REF!</v>
      </c>
      <c r="N147" s="29"/>
      <c r="O147" s="29"/>
      <c r="P147" s="29"/>
      <c r="Q147" s="29"/>
      <c r="R147" s="29"/>
      <c r="S147" s="29"/>
    </row>
    <row r="148" spans="1:19" x14ac:dyDescent="0.2">
      <c r="A148" s="9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 x14ac:dyDescent="0.2">
      <c r="A149" s="9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 x14ac:dyDescent="0.2">
      <c r="A150" s="9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 x14ac:dyDescent="0.2">
      <c r="A151" s="9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 x14ac:dyDescent="0.2">
      <c r="A152" s="99">
        <v>2</v>
      </c>
      <c r="B152" s="29" t="e">
        <f>NOITE!#REF!</f>
        <v>#REF!</v>
      </c>
      <c r="C152" s="29" t="e">
        <f>NOITE!#REF!</f>
        <v>#REF!</v>
      </c>
      <c r="D152" s="29" t="e">
        <f>NOITE!#REF!</f>
        <v>#REF!</v>
      </c>
      <c r="E152" s="29" t="e">
        <f>NOITE!#REF!</f>
        <v>#REF!</v>
      </c>
      <c r="F152" s="29" t="e">
        <f>NOITE!#REF!</f>
        <v>#REF!</v>
      </c>
      <c r="G152" s="29" t="e">
        <f>NOITE!#REF!</f>
        <v>#REF!</v>
      </c>
      <c r="H152" s="29" t="e">
        <f>NOITE!#REF!</f>
        <v>#REF!</v>
      </c>
      <c r="I152" s="29" t="e">
        <f>NOITE!#REF!</f>
        <v>#REF!</v>
      </c>
      <c r="J152" s="29" t="e">
        <f>NOITE!#REF!</f>
        <v>#REF!</v>
      </c>
      <c r="K152" s="29" t="e">
        <f>NOITE!#REF!</f>
        <v>#REF!</v>
      </c>
      <c r="L152" s="29" t="e">
        <f>NOITE!#REF!</f>
        <v>#REF!</v>
      </c>
      <c r="M152" s="29" t="e">
        <f>NOITE!#REF!</f>
        <v>#REF!</v>
      </c>
      <c r="N152" s="29"/>
      <c r="O152" s="29"/>
      <c r="P152" s="29"/>
      <c r="Q152" s="29"/>
      <c r="R152" s="29"/>
      <c r="S152" s="29"/>
    </row>
    <row r="153" spans="1:19" x14ac:dyDescent="0.2">
      <c r="A153" s="9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x14ac:dyDescent="0.2">
      <c r="A154" s="9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 x14ac:dyDescent="0.2">
      <c r="A155" s="9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x14ac:dyDescent="0.2">
      <c r="A156" s="9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x14ac:dyDescent="0.2">
      <c r="A157" s="99">
        <v>3</v>
      </c>
      <c r="B157" s="29" t="e">
        <f>NOITE!#REF!</f>
        <v>#REF!</v>
      </c>
      <c r="C157" s="29" t="e">
        <f>NOITE!#REF!</f>
        <v>#REF!</v>
      </c>
      <c r="D157" s="29" t="e">
        <f>NOITE!#REF!</f>
        <v>#REF!</v>
      </c>
      <c r="E157" s="29" t="e">
        <f>NOITE!#REF!</f>
        <v>#REF!</v>
      </c>
      <c r="F157" s="29" t="e">
        <f>NOITE!#REF!</f>
        <v>#REF!</v>
      </c>
      <c r="G157" s="29" t="e">
        <f>NOITE!#REF!</f>
        <v>#REF!</v>
      </c>
      <c r="H157" s="29" t="e">
        <f>NOITE!#REF!</f>
        <v>#REF!</v>
      </c>
      <c r="I157" s="29" t="e">
        <f>NOITE!#REF!</f>
        <v>#REF!</v>
      </c>
      <c r="J157" s="29" t="e">
        <f>NOITE!#REF!</f>
        <v>#REF!</v>
      </c>
      <c r="K157" s="29" t="e">
        <f>NOITE!#REF!</f>
        <v>#REF!</v>
      </c>
      <c r="L157" s="29" t="e">
        <f>NOITE!#REF!</f>
        <v>#REF!</v>
      </c>
      <c r="M157" s="29" t="e">
        <f>NOITE!#REF!</f>
        <v>#REF!</v>
      </c>
      <c r="N157" s="29"/>
      <c r="O157" s="29"/>
      <c r="P157" s="29"/>
      <c r="Q157" s="29"/>
      <c r="R157" s="29"/>
      <c r="S157" s="29"/>
    </row>
    <row r="158" spans="1:19" x14ac:dyDescent="0.2">
      <c r="A158" s="9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 x14ac:dyDescent="0.2">
      <c r="A159" s="9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 x14ac:dyDescent="0.2">
      <c r="A160" s="9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x14ac:dyDescent="0.2">
      <c r="A161" s="9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x14ac:dyDescent="0.2">
      <c r="A162" s="99">
        <v>4</v>
      </c>
      <c r="B162" s="29" t="e">
        <f>NOITE!#REF!</f>
        <v>#REF!</v>
      </c>
      <c r="C162" s="29" t="e">
        <f>NOITE!#REF!</f>
        <v>#REF!</v>
      </c>
      <c r="D162" s="29" t="e">
        <f>NOITE!#REF!</f>
        <v>#REF!</v>
      </c>
      <c r="E162" s="29" t="e">
        <f>NOITE!#REF!</f>
        <v>#REF!</v>
      </c>
      <c r="F162" s="29" t="e">
        <f>NOITE!#REF!</f>
        <v>#REF!</v>
      </c>
      <c r="G162" s="29" t="e">
        <f>NOITE!#REF!</f>
        <v>#REF!</v>
      </c>
      <c r="H162" s="29" t="e">
        <f>NOITE!#REF!</f>
        <v>#REF!</v>
      </c>
      <c r="I162" s="29" t="e">
        <f>NOITE!#REF!</f>
        <v>#REF!</v>
      </c>
      <c r="J162" s="29" t="e">
        <f>NOITE!#REF!</f>
        <v>#REF!</v>
      </c>
      <c r="K162" s="29" t="e">
        <f>NOITE!#REF!</f>
        <v>#REF!</v>
      </c>
      <c r="L162" s="29" t="e">
        <f>NOITE!#REF!</f>
        <v>#REF!</v>
      </c>
      <c r="M162" s="29" t="e">
        <f>NOITE!#REF!</f>
        <v>#REF!</v>
      </c>
      <c r="N162" s="29"/>
      <c r="O162" s="29"/>
      <c r="P162" s="29"/>
      <c r="Q162" s="29"/>
      <c r="R162" s="29"/>
      <c r="S162" s="29"/>
    </row>
    <row r="163" spans="1:19" x14ac:dyDescent="0.2">
      <c r="A163" s="9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 x14ac:dyDescent="0.2">
      <c r="A164" s="9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 x14ac:dyDescent="0.2">
      <c r="A165" s="9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 x14ac:dyDescent="0.2">
      <c r="A166" s="9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 x14ac:dyDescent="0.2">
      <c r="A167" s="99">
        <v>5</v>
      </c>
      <c r="B167" s="29" t="e">
        <f>NOITE!#REF!</f>
        <v>#REF!</v>
      </c>
      <c r="C167" s="29" t="e">
        <f>NOITE!#REF!</f>
        <v>#REF!</v>
      </c>
      <c r="D167" s="29" t="e">
        <f>NOITE!#REF!</f>
        <v>#REF!</v>
      </c>
      <c r="E167" s="29" t="e">
        <f>NOITE!#REF!</f>
        <v>#REF!</v>
      </c>
      <c r="F167" s="29" t="e">
        <f>NOITE!#REF!</f>
        <v>#REF!</v>
      </c>
      <c r="G167" s="29" t="e">
        <f>NOITE!#REF!</f>
        <v>#REF!</v>
      </c>
      <c r="H167" s="29" t="e">
        <f>NOITE!#REF!</f>
        <v>#REF!</v>
      </c>
      <c r="I167" s="29" t="e">
        <f>NOITE!#REF!</f>
        <v>#REF!</v>
      </c>
      <c r="J167" s="29" t="e">
        <f>NOITE!#REF!</f>
        <v>#REF!</v>
      </c>
      <c r="K167" s="29" t="e">
        <f>NOITE!#REF!</f>
        <v>#REF!</v>
      </c>
      <c r="L167" s="29" t="e">
        <f>NOITE!#REF!</f>
        <v>#REF!</v>
      </c>
      <c r="M167" s="29" t="e">
        <f>NOITE!#REF!</f>
        <v>#REF!</v>
      </c>
      <c r="N167" s="29"/>
      <c r="O167" s="29"/>
      <c r="P167" s="29"/>
      <c r="Q167" s="29"/>
      <c r="R167" s="29"/>
      <c r="S167" s="29"/>
    </row>
    <row r="168" spans="1:19" x14ac:dyDescent="0.2">
      <c r="A168" s="9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1:19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1:19" x14ac:dyDescent="0.2">
      <c r="A170" s="9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1:19" x14ac:dyDescent="0.2">
      <c r="A171" s="9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x14ac:dyDescent="0.2">
      <c r="A172" s="99">
        <v>6</v>
      </c>
      <c r="B172" s="29" t="e">
        <f>NOITE!#REF!</f>
        <v>#REF!</v>
      </c>
      <c r="C172" s="29" t="e">
        <f>NOITE!#REF!</f>
        <v>#REF!</v>
      </c>
      <c r="D172" s="29" t="e">
        <f>NOITE!#REF!</f>
        <v>#REF!</v>
      </c>
      <c r="E172" s="29" t="e">
        <f>NOITE!#REF!</f>
        <v>#REF!</v>
      </c>
      <c r="F172" s="29" t="e">
        <f>NOITE!#REF!</f>
        <v>#REF!</v>
      </c>
      <c r="G172" s="29" t="e">
        <f>NOITE!#REF!</f>
        <v>#REF!</v>
      </c>
      <c r="H172" s="29" t="e">
        <f>NOITE!#REF!</f>
        <v>#REF!</v>
      </c>
      <c r="I172" s="29" t="e">
        <f>NOITE!#REF!</f>
        <v>#REF!</v>
      </c>
      <c r="J172" s="29" t="e">
        <f>NOITE!#REF!</f>
        <v>#REF!</v>
      </c>
      <c r="K172" s="29" t="e">
        <f>NOITE!#REF!</f>
        <v>#REF!</v>
      </c>
      <c r="L172" s="29" t="e">
        <f>NOITE!#REF!</f>
        <v>#REF!</v>
      </c>
      <c r="M172" s="29" t="e">
        <f>NOITE!#REF!</f>
        <v>#REF!</v>
      </c>
      <c r="N172" s="29"/>
      <c r="O172" s="29"/>
      <c r="P172" s="29"/>
      <c r="Q172" s="29"/>
      <c r="R172" s="29"/>
      <c r="S172" s="29"/>
    </row>
    <row r="173" spans="1:19" x14ac:dyDescent="0.2">
      <c r="A173" s="9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1:19" x14ac:dyDescent="0.2">
      <c r="A174" s="9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</row>
    <row r="175" spans="1:19" x14ac:dyDescent="0.2">
      <c r="A175" s="9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</row>
    <row r="176" spans="1:19" x14ac:dyDescent="0.2">
      <c r="A176" s="9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</sheetData>
  <sheetProtection algorithmName="SHA-512" hashValue="K872vZXiHSmNLtjlQVvNcb2gt43BYxblP5NkOS6W5hGqchSFExOxF9YujXXUCBPxkLmZ9x3G6o1mOdd2U7o/cQ==" saltValue="erIOEsk8PYHpLnE8cASmpg==" spinCount="100000" sheet="1" objects="1" scenarios="1" selectLockedCells="1" selectUnlockedCells="1"/>
  <mergeCells count="30">
    <mergeCell ref="A172:A17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  <mergeCell ref="A112:A116"/>
    <mergeCell ref="A45:A51"/>
    <mergeCell ref="A52:A58"/>
    <mergeCell ref="A59:A65"/>
    <mergeCell ref="A66:A72"/>
    <mergeCell ref="A73:A79"/>
    <mergeCell ref="A80:A86"/>
    <mergeCell ref="A87:A91"/>
    <mergeCell ref="A92:A96"/>
    <mergeCell ref="A97:A101"/>
    <mergeCell ref="A102:A106"/>
    <mergeCell ref="A107:A111"/>
    <mergeCell ref="A38:A44"/>
    <mergeCell ref="A3:A9"/>
    <mergeCell ref="A10:A16"/>
    <mergeCell ref="A17:A23"/>
    <mergeCell ref="A24:A30"/>
    <mergeCell ref="A31:A3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zoomScaleNormal="100" workbookViewId="0">
      <pane xSplit="1" ySplit="2" topLeftCell="B3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"/>
  <cols>
    <col min="1" max="1" width="2" style="30" bestFit="1" customWidth="1"/>
    <col min="2" max="2" width="31.140625" style="30" bestFit="1" customWidth="1"/>
    <col min="3" max="3" width="49.42578125" style="30" bestFit="1" customWidth="1"/>
    <col min="4" max="4" width="30.85546875" style="30" bestFit="1" customWidth="1"/>
    <col min="5" max="5" width="51.7109375" style="30" bestFit="1" customWidth="1"/>
    <col min="6" max="6" width="31" style="30" bestFit="1" customWidth="1"/>
    <col min="7" max="7" width="49.42578125" style="30" bestFit="1" customWidth="1"/>
    <col min="8" max="8" width="31.140625" style="30" bestFit="1" customWidth="1"/>
    <col min="9" max="9" width="53.7109375" style="30" bestFit="1" customWidth="1"/>
    <col min="10" max="10" width="31.5703125" style="30" bestFit="1" customWidth="1"/>
    <col min="11" max="11" width="47.7109375" style="30" bestFit="1" customWidth="1"/>
    <col min="12" max="12" width="30" style="30" bestFit="1" customWidth="1"/>
    <col min="13" max="13" width="57.85546875" style="30" bestFit="1" customWidth="1"/>
    <col min="14" max="16384" width="9.140625" style="30"/>
  </cols>
  <sheetData>
    <row r="1" spans="1:19" x14ac:dyDescent="0.2">
      <c r="A1" s="29"/>
      <c r="B1" s="53" t="s">
        <v>382</v>
      </c>
      <c r="C1" s="53" t="s">
        <v>493</v>
      </c>
      <c r="D1" s="53" t="s">
        <v>382</v>
      </c>
      <c r="E1" s="53" t="s">
        <v>493</v>
      </c>
      <c r="F1" s="53" t="s">
        <v>382</v>
      </c>
      <c r="G1" s="53" t="s">
        <v>493</v>
      </c>
      <c r="H1" s="53" t="s">
        <v>382</v>
      </c>
      <c r="I1" s="53" t="s">
        <v>493</v>
      </c>
      <c r="J1" s="53" t="s">
        <v>382</v>
      </c>
      <c r="K1" s="53" t="s">
        <v>493</v>
      </c>
      <c r="L1" s="53" t="s">
        <v>382</v>
      </c>
      <c r="M1" s="53" t="s">
        <v>493</v>
      </c>
      <c r="N1" s="29"/>
      <c r="O1" s="29"/>
      <c r="P1" s="29"/>
      <c r="Q1" s="29"/>
      <c r="R1" s="29"/>
      <c r="S1" s="29"/>
    </row>
    <row r="2" spans="1:19" x14ac:dyDescent="0.2">
      <c r="A2" s="29"/>
      <c r="B2" s="53" t="s">
        <v>3</v>
      </c>
      <c r="C2" s="53"/>
      <c r="D2" s="53" t="s">
        <v>4</v>
      </c>
      <c r="E2" s="53"/>
      <c r="F2" s="53" t="s">
        <v>5</v>
      </c>
      <c r="G2" s="53"/>
      <c r="H2" s="53" t="s">
        <v>6</v>
      </c>
      <c r="I2" s="53"/>
      <c r="J2" s="53" t="s">
        <v>7</v>
      </c>
      <c r="K2" s="53"/>
      <c r="L2" s="53" t="s">
        <v>8</v>
      </c>
      <c r="M2" s="53"/>
      <c r="N2" s="29"/>
      <c r="O2" s="29"/>
      <c r="P2" s="29"/>
      <c r="Q2" s="29"/>
      <c r="R2" s="29"/>
      <c r="S2" s="29"/>
    </row>
    <row r="3" spans="1:19" x14ac:dyDescent="0.2">
      <c r="A3" s="99">
        <v>1</v>
      </c>
      <c r="B3" s="29" t="e">
        <f>NOITE!#REF!</f>
        <v>#REF!</v>
      </c>
      <c r="C3" s="29" t="e">
        <f>NOITE!#REF!</f>
        <v>#REF!</v>
      </c>
      <c r="D3" s="29" t="e">
        <f>NOITE!#REF!</f>
        <v>#REF!</v>
      </c>
      <c r="E3" s="29" t="e">
        <f>NOITE!#REF!</f>
        <v>#REF!</v>
      </c>
      <c r="F3" s="29" t="e">
        <f>NOITE!#REF!</f>
        <v>#REF!</v>
      </c>
      <c r="G3" s="29" t="e">
        <f>NOITE!#REF!</f>
        <v>#REF!</v>
      </c>
      <c r="H3" s="29" t="e">
        <f>NOITE!#REF!</f>
        <v>#REF!</v>
      </c>
      <c r="I3" s="29" t="e">
        <f>NOITE!#REF!</f>
        <v>#REF!</v>
      </c>
      <c r="J3" s="29" t="e">
        <f>NOITE!#REF!</f>
        <v>#REF!</v>
      </c>
      <c r="K3" s="29" t="e">
        <f>NOITE!#REF!</f>
        <v>#REF!</v>
      </c>
      <c r="L3" s="29" t="e">
        <f>NOITE!#REF!</f>
        <v>#REF!</v>
      </c>
      <c r="M3" s="29" t="e">
        <f>NOITE!#REF!</f>
        <v>#REF!</v>
      </c>
      <c r="N3" s="29"/>
      <c r="O3" s="29"/>
      <c r="P3" s="29"/>
      <c r="Q3" s="29"/>
      <c r="R3" s="29"/>
      <c r="S3" s="29"/>
    </row>
    <row r="4" spans="1:19" x14ac:dyDescent="0.2">
      <c r="A4" s="99"/>
      <c r="B4" s="29" t="e">
        <f>NOITE!#REF!</f>
        <v>#REF!</v>
      </c>
      <c r="C4" s="29" t="e">
        <f>NOITE!#REF!</f>
        <v>#REF!</v>
      </c>
      <c r="D4" s="29" t="e">
        <f>NOITE!#REF!</f>
        <v>#REF!</v>
      </c>
      <c r="E4" s="29" t="e">
        <f>NOITE!#REF!</f>
        <v>#REF!</v>
      </c>
      <c r="F4" s="29" t="e">
        <f>NOITE!#REF!</f>
        <v>#REF!</v>
      </c>
      <c r="G4" s="29" t="e">
        <f>NOITE!#REF!</f>
        <v>#REF!</v>
      </c>
      <c r="H4" s="29" t="e">
        <f>NOITE!#REF!</f>
        <v>#REF!</v>
      </c>
      <c r="I4" s="29" t="e">
        <f>NOITE!#REF!</f>
        <v>#REF!</v>
      </c>
      <c r="J4" s="29" t="e">
        <f>NOITE!#REF!</f>
        <v>#REF!</v>
      </c>
      <c r="K4" s="29" t="e">
        <f>NOITE!#REF!</f>
        <v>#REF!</v>
      </c>
      <c r="L4" s="29" t="e">
        <f>NOITE!#REF!</f>
        <v>#REF!</v>
      </c>
      <c r="M4" s="29" t="e">
        <f>NOITE!#REF!</f>
        <v>#REF!</v>
      </c>
      <c r="N4" s="29"/>
      <c r="O4" s="29"/>
      <c r="P4" s="29"/>
      <c r="Q4" s="29"/>
      <c r="R4" s="29"/>
      <c r="S4" s="29"/>
    </row>
    <row r="5" spans="1:19" x14ac:dyDescent="0.2">
      <c r="A5" s="99"/>
      <c r="B5" s="29" t="e">
        <f>NOITE!#REF!</f>
        <v>#REF!</v>
      </c>
      <c r="C5" s="29" t="e">
        <f>NOITE!#REF!</f>
        <v>#REF!</v>
      </c>
      <c r="D5" s="29" t="e">
        <f>NOITE!#REF!</f>
        <v>#REF!</v>
      </c>
      <c r="E5" s="29" t="e">
        <f>NOITE!#REF!</f>
        <v>#REF!</v>
      </c>
      <c r="F5" s="29" t="e">
        <f>NOITE!#REF!</f>
        <v>#REF!</v>
      </c>
      <c r="G5" s="29" t="e">
        <f>NOITE!#REF!</f>
        <v>#REF!</v>
      </c>
      <c r="H5" s="29" t="e">
        <f>NOITE!#REF!</f>
        <v>#REF!</v>
      </c>
      <c r="I5" s="29" t="e">
        <f>NOITE!#REF!</f>
        <v>#REF!</v>
      </c>
      <c r="J5" s="29" t="e">
        <f>NOITE!#REF!</f>
        <v>#REF!</v>
      </c>
      <c r="K5" s="29" t="e">
        <f>NOITE!#REF!</f>
        <v>#REF!</v>
      </c>
      <c r="L5" s="29" t="e">
        <f>NOITE!#REF!</f>
        <v>#REF!</v>
      </c>
      <c r="M5" s="29" t="e">
        <f>NOITE!#REF!</f>
        <v>#REF!</v>
      </c>
      <c r="N5" s="29"/>
      <c r="O5" s="29"/>
      <c r="P5" s="29"/>
      <c r="Q5" s="29"/>
      <c r="R5" s="29"/>
      <c r="S5" s="29"/>
    </row>
    <row r="6" spans="1:19" x14ac:dyDescent="0.2">
      <c r="A6" s="99"/>
      <c r="B6" s="29" t="e">
        <f>NOITE!#REF!</f>
        <v>#REF!</v>
      </c>
      <c r="C6" s="29" t="e">
        <f>NOITE!#REF!</f>
        <v>#REF!</v>
      </c>
      <c r="D6" s="29" t="e">
        <f>NOITE!#REF!</f>
        <v>#REF!</v>
      </c>
      <c r="E6" s="29" t="e">
        <f>NOITE!#REF!</f>
        <v>#REF!</v>
      </c>
      <c r="F6" s="29" t="e">
        <f>NOITE!#REF!</f>
        <v>#REF!</v>
      </c>
      <c r="G6" s="29" t="e">
        <f>NOITE!#REF!</f>
        <v>#REF!</v>
      </c>
      <c r="H6" s="29" t="e">
        <f>NOITE!#REF!</f>
        <v>#REF!</v>
      </c>
      <c r="I6" s="29" t="e">
        <f>NOITE!#REF!</f>
        <v>#REF!</v>
      </c>
      <c r="J6" s="29" t="e">
        <f>NOITE!#REF!</f>
        <v>#REF!</v>
      </c>
      <c r="K6" s="29" t="e">
        <f>NOITE!#REF!</f>
        <v>#REF!</v>
      </c>
      <c r="L6" s="29" t="e">
        <f>NOITE!#REF!</f>
        <v>#REF!</v>
      </c>
      <c r="M6" s="29" t="e">
        <f>NOITE!#REF!</f>
        <v>#REF!</v>
      </c>
      <c r="N6" s="29"/>
      <c r="O6" s="29"/>
      <c r="P6" s="29"/>
      <c r="Q6" s="29"/>
      <c r="R6" s="29"/>
      <c r="S6" s="29"/>
    </row>
    <row r="7" spans="1:19" x14ac:dyDescent="0.2">
      <c r="A7" s="99"/>
      <c r="B7" s="29"/>
      <c r="C7" s="29"/>
      <c r="D7" s="29"/>
      <c r="E7" s="29"/>
      <c r="F7" s="29"/>
      <c r="G7" s="29"/>
      <c r="H7" s="29"/>
      <c r="I7" s="29"/>
      <c r="J7" s="29"/>
      <c r="K7" s="29"/>
      <c r="L7" s="29" t="e">
        <f>NOITE!#REF!</f>
        <v>#REF!</v>
      </c>
      <c r="M7" s="29" t="e">
        <f>NOITE!#REF!</f>
        <v>#REF!</v>
      </c>
      <c r="N7" s="29"/>
      <c r="O7" s="29"/>
      <c r="P7" s="29"/>
      <c r="Q7" s="29"/>
      <c r="R7" s="29"/>
      <c r="S7" s="29"/>
    </row>
    <row r="8" spans="1:19" x14ac:dyDescent="0.2">
      <c r="A8" s="99"/>
      <c r="B8" s="29"/>
      <c r="C8" s="29"/>
      <c r="D8" s="29"/>
      <c r="E8" s="29"/>
      <c r="F8" s="29"/>
      <c r="G8" s="29"/>
      <c r="H8" s="29"/>
      <c r="I8" s="29"/>
      <c r="J8" s="29"/>
      <c r="K8" s="29"/>
      <c r="L8" s="29" t="e">
        <f>NOITE!#REF!</f>
        <v>#REF!</v>
      </c>
      <c r="M8" s="29" t="e">
        <f>NOITE!#REF!</f>
        <v>#REF!</v>
      </c>
      <c r="N8" s="29"/>
      <c r="O8" s="29"/>
      <c r="P8" s="29"/>
      <c r="Q8" s="29"/>
      <c r="R8" s="29"/>
      <c r="S8" s="29"/>
    </row>
    <row r="9" spans="1:19" x14ac:dyDescent="0.2">
      <c r="A9" s="99"/>
      <c r="B9" s="29"/>
      <c r="C9" s="29"/>
      <c r="D9" s="29"/>
      <c r="E9" s="29"/>
      <c r="F9" s="29"/>
      <c r="G9" s="29"/>
      <c r="H9" s="29"/>
      <c r="I9" s="29"/>
      <c r="J9" s="29"/>
      <c r="K9" s="29"/>
      <c r="L9" s="29" t="e">
        <f>NOITE!#REF!</f>
        <v>#REF!</v>
      </c>
      <c r="M9" s="29" t="e">
        <f>NOITE!#REF!</f>
        <v>#REF!</v>
      </c>
      <c r="N9" s="29"/>
      <c r="O9" s="29"/>
      <c r="P9" s="29"/>
      <c r="Q9" s="29"/>
      <c r="R9" s="29"/>
      <c r="S9" s="29"/>
    </row>
    <row r="10" spans="1:19" x14ac:dyDescent="0.2">
      <c r="A10" s="99">
        <v>2</v>
      </c>
      <c r="B10" s="29" t="e">
        <f>NOITE!#REF!</f>
        <v>#REF!</v>
      </c>
      <c r="C10" s="29" t="e">
        <f>NOITE!#REF!</f>
        <v>#REF!</v>
      </c>
      <c r="D10" s="29" t="e">
        <f>NOITE!#REF!</f>
        <v>#REF!</v>
      </c>
      <c r="E10" s="29" t="e">
        <f>NOITE!#REF!</f>
        <v>#REF!</v>
      </c>
      <c r="F10" s="29" t="e">
        <f>NOITE!#REF!</f>
        <v>#REF!</v>
      </c>
      <c r="G10" s="29" t="e">
        <f>NOITE!#REF!</f>
        <v>#REF!</v>
      </c>
      <c r="H10" s="29" t="e">
        <f>NOITE!#REF!</f>
        <v>#REF!</v>
      </c>
      <c r="I10" s="29" t="e">
        <f>NOITE!#REF!</f>
        <v>#REF!</v>
      </c>
      <c r="J10" s="29" t="e">
        <f>NOITE!#REF!</f>
        <v>#REF!</v>
      </c>
      <c r="K10" s="29" t="e">
        <f>NOITE!#REF!</f>
        <v>#REF!</v>
      </c>
      <c r="L10" s="29" t="e">
        <f>NOITE!#REF!</f>
        <v>#REF!</v>
      </c>
      <c r="M10" s="29" t="e">
        <f>NOITE!#REF!</f>
        <v>#REF!</v>
      </c>
      <c r="N10" s="29"/>
      <c r="O10" s="29"/>
      <c r="P10" s="29"/>
      <c r="Q10" s="29"/>
      <c r="R10" s="29"/>
      <c r="S10" s="29"/>
    </row>
    <row r="11" spans="1:19" x14ac:dyDescent="0.2">
      <c r="A11" s="99"/>
      <c r="B11" s="29" t="e">
        <f>NOITE!#REF!</f>
        <v>#REF!</v>
      </c>
      <c r="C11" s="29" t="e">
        <f>NOITE!#REF!</f>
        <v>#REF!</v>
      </c>
      <c r="D11" s="29" t="e">
        <f>NOITE!#REF!</f>
        <v>#REF!</v>
      </c>
      <c r="E11" s="29" t="e">
        <f>NOITE!#REF!</f>
        <v>#REF!</v>
      </c>
      <c r="F11" s="29" t="e">
        <f>NOITE!#REF!</f>
        <v>#REF!</v>
      </c>
      <c r="G11" s="29" t="e">
        <f>NOITE!#REF!</f>
        <v>#REF!</v>
      </c>
      <c r="H11" s="29" t="e">
        <f>NOITE!#REF!</f>
        <v>#REF!</v>
      </c>
      <c r="I11" s="29" t="e">
        <f>NOITE!#REF!</f>
        <v>#REF!</v>
      </c>
      <c r="J11" s="29" t="e">
        <f>NOITE!#REF!</f>
        <v>#REF!</v>
      </c>
      <c r="K11" s="29" t="e">
        <f>NOITE!#REF!</f>
        <v>#REF!</v>
      </c>
      <c r="L11" s="29" t="e">
        <f>NOITE!#REF!</f>
        <v>#REF!</v>
      </c>
      <c r="M11" s="29" t="e">
        <f>NOITE!#REF!</f>
        <v>#REF!</v>
      </c>
      <c r="N11" s="29"/>
      <c r="O11" s="29"/>
      <c r="P11" s="29"/>
      <c r="Q11" s="29"/>
      <c r="R11" s="29"/>
      <c r="S11" s="29"/>
    </row>
    <row r="12" spans="1:19" x14ac:dyDescent="0.2">
      <c r="A12" s="99"/>
      <c r="B12" s="29" t="e">
        <f>NOITE!#REF!</f>
        <v>#REF!</v>
      </c>
      <c r="C12" s="29" t="e">
        <f>NOITE!#REF!</f>
        <v>#REF!</v>
      </c>
      <c r="D12" s="29" t="e">
        <f>NOITE!#REF!</f>
        <v>#REF!</v>
      </c>
      <c r="E12" s="29" t="e">
        <f>NOITE!#REF!</f>
        <v>#REF!</v>
      </c>
      <c r="F12" s="29" t="e">
        <f>NOITE!#REF!</f>
        <v>#REF!</v>
      </c>
      <c r="G12" s="29" t="e">
        <f>NOITE!#REF!</f>
        <v>#REF!</v>
      </c>
      <c r="H12" s="29" t="e">
        <f>NOITE!#REF!</f>
        <v>#REF!</v>
      </c>
      <c r="I12" s="29" t="e">
        <f>NOITE!#REF!</f>
        <v>#REF!</v>
      </c>
      <c r="J12" s="29" t="e">
        <f>NOITE!#REF!</f>
        <v>#REF!</v>
      </c>
      <c r="K12" s="29" t="e">
        <f>NOITE!#REF!</f>
        <v>#REF!</v>
      </c>
      <c r="L12" s="29" t="e">
        <f>NOITE!#REF!</f>
        <v>#REF!</v>
      </c>
      <c r="M12" s="29" t="e">
        <f>NOITE!#REF!</f>
        <v>#REF!</v>
      </c>
      <c r="N12" s="29"/>
      <c r="O12" s="29"/>
      <c r="P12" s="29"/>
      <c r="Q12" s="29"/>
      <c r="R12" s="29"/>
      <c r="S12" s="29"/>
    </row>
    <row r="13" spans="1:19" x14ac:dyDescent="0.2">
      <c r="A13" s="99"/>
      <c r="B13" s="29" t="e">
        <f>NOITE!#REF!</f>
        <v>#REF!</v>
      </c>
      <c r="C13" s="29" t="e">
        <f>NOITE!#REF!</f>
        <v>#REF!</v>
      </c>
      <c r="D13" s="29" t="e">
        <f>NOITE!#REF!</f>
        <v>#REF!</v>
      </c>
      <c r="E13" s="29" t="e">
        <f>NOITE!#REF!</f>
        <v>#REF!</v>
      </c>
      <c r="F13" s="29" t="e">
        <f>NOITE!#REF!</f>
        <v>#REF!</v>
      </c>
      <c r="G13" s="29" t="e">
        <f>NOITE!#REF!</f>
        <v>#REF!</v>
      </c>
      <c r="H13" s="29" t="e">
        <f>NOITE!#REF!</f>
        <v>#REF!</v>
      </c>
      <c r="I13" s="29" t="e">
        <f>NOITE!#REF!</f>
        <v>#REF!</v>
      </c>
      <c r="J13" s="29" t="e">
        <f>NOITE!#REF!</f>
        <v>#REF!</v>
      </c>
      <c r="K13" s="29" t="e">
        <f>NOITE!#REF!</f>
        <v>#REF!</v>
      </c>
      <c r="L13" s="29" t="e">
        <f>NOITE!#REF!</f>
        <v>#REF!</v>
      </c>
      <c r="M13" s="29" t="e">
        <f>NOITE!#REF!</f>
        <v>#REF!</v>
      </c>
      <c r="N13" s="29"/>
      <c r="O13" s="29"/>
      <c r="P13" s="29"/>
      <c r="Q13" s="29"/>
      <c r="R13" s="29"/>
      <c r="S13" s="29"/>
    </row>
    <row r="14" spans="1:19" x14ac:dyDescent="0.2">
      <c r="A14" s="9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 t="e">
        <f>NOITE!#REF!</f>
        <v>#REF!</v>
      </c>
      <c r="M14" s="29" t="e">
        <f>NOITE!#REF!</f>
        <v>#REF!</v>
      </c>
      <c r="N14" s="29"/>
      <c r="O14" s="29"/>
      <c r="P14" s="29"/>
      <c r="Q14" s="29"/>
      <c r="R14" s="29"/>
      <c r="S14" s="29"/>
    </row>
    <row r="15" spans="1:19" x14ac:dyDescent="0.2">
      <c r="A15" s="9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 t="e">
        <f>NOITE!#REF!</f>
        <v>#REF!</v>
      </c>
      <c r="M15" s="29" t="e">
        <f>NOITE!#REF!</f>
        <v>#REF!</v>
      </c>
      <c r="N15" s="29"/>
      <c r="O15" s="29"/>
      <c r="P15" s="29"/>
      <c r="Q15" s="29"/>
      <c r="R15" s="29"/>
      <c r="S15" s="29"/>
    </row>
    <row r="16" spans="1:19" x14ac:dyDescent="0.2">
      <c r="A16" s="9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 t="e">
        <f>NOITE!#REF!</f>
        <v>#REF!</v>
      </c>
      <c r="M16" s="29" t="e">
        <f>NOITE!#REF!</f>
        <v>#REF!</v>
      </c>
      <c r="N16" s="29"/>
      <c r="O16" s="29"/>
      <c r="P16" s="29"/>
      <c r="Q16" s="29"/>
      <c r="R16" s="29"/>
      <c r="S16" s="29"/>
    </row>
    <row r="17" spans="1:19" x14ac:dyDescent="0.2">
      <c r="A17" s="99">
        <v>3</v>
      </c>
      <c r="B17" s="29" t="e">
        <f>NOITE!#REF!</f>
        <v>#REF!</v>
      </c>
      <c r="C17" s="29" t="e">
        <f>NOITE!#REF!</f>
        <v>#REF!</v>
      </c>
      <c r="D17" s="29" t="e">
        <f>NOITE!#REF!</f>
        <v>#REF!</v>
      </c>
      <c r="E17" s="29" t="e">
        <f>NOITE!#REF!</f>
        <v>#REF!</v>
      </c>
      <c r="F17" s="29" t="e">
        <f>NOITE!#REF!</f>
        <v>#REF!</v>
      </c>
      <c r="G17" s="29" t="e">
        <f>NOITE!#REF!</f>
        <v>#REF!</v>
      </c>
      <c r="H17" s="29" t="e">
        <f>NOITE!#REF!</f>
        <v>#REF!</v>
      </c>
      <c r="I17" s="29" t="e">
        <f>NOITE!#REF!</f>
        <v>#REF!</v>
      </c>
      <c r="J17" s="29" t="e">
        <f>NOITE!#REF!</f>
        <v>#REF!</v>
      </c>
      <c r="K17" s="29" t="e">
        <f>NOITE!#REF!</f>
        <v>#REF!</v>
      </c>
      <c r="L17" s="29" t="e">
        <f>NOITE!#REF!</f>
        <v>#REF!</v>
      </c>
      <c r="M17" s="29" t="e">
        <f>NOITE!#REF!</f>
        <v>#REF!</v>
      </c>
      <c r="N17" s="29"/>
      <c r="O17" s="29"/>
      <c r="P17" s="29"/>
      <c r="Q17" s="29"/>
      <c r="R17" s="29"/>
      <c r="S17" s="29"/>
    </row>
    <row r="18" spans="1:19" x14ac:dyDescent="0.2">
      <c r="A18" s="99"/>
      <c r="B18" s="29" t="e">
        <f>NOITE!#REF!</f>
        <v>#REF!</v>
      </c>
      <c r="C18" s="29" t="e">
        <f>NOITE!#REF!</f>
        <v>#REF!</v>
      </c>
      <c r="D18" s="29" t="e">
        <f>NOITE!#REF!</f>
        <v>#REF!</v>
      </c>
      <c r="E18" s="29" t="e">
        <f>NOITE!#REF!</f>
        <v>#REF!</v>
      </c>
      <c r="F18" s="29" t="e">
        <f>NOITE!#REF!</f>
        <v>#REF!</v>
      </c>
      <c r="G18" s="29" t="e">
        <f>NOITE!#REF!</f>
        <v>#REF!</v>
      </c>
      <c r="H18" s="29" t="e">
        <f>NOITE!#REF!</f>
        <v>#REF!</v>
      </c>
      <c r="I18" s="29" t="e">
        <f>NOITE!#REF!</f>
        <v>#REF!</v>
      </c>
      <c r="J18" s="29" t="e">
        <f>NOITE!#REF!</f>
        <v>#REF!</v>
      </c>
      <c r="K18" s="29" t="e">
        <f>NOITE!#REF!</f>
        <v>#REF!</v>
      </c>
      <c r="L18" s="29" t="e">
        <f>NOITE!#REF!</f>
        <v>#REF!</v>
      </c>
      <c r="M18" s="29" t="e">
        <f>NOITE!#REF!</f>
        <v>#REF!</v>
      </c>
      <c r="N18" s="29"/>
      <c r="O18" s="29"/>
      <c r="P18" s="29"/>
      <c r="Q18" s="29"/>
      <c r="R18" s="29"/>
      <c r="S18" s="29"/>
    </row>
    <row r="19" spans="1:19" x14ac:dyDescent="0.2">
      <c r="A19" s="99"/>
      <c r="B19" s="29" t="e">
        <f>NOITE!#REF!</f>
        <v>#REF!</v>
      </c>
      <c r="C19" s="29" t="e">
        <f>NOITE!#REF!</f>
        <v>#REF!</v>
      </c>
      <c r="D19" s="29" t="e">
        <f>NOITE!#REF!</f>
        <v>#REF!</v>
      </c>
      <c r="E19" s="29" t="e">
        <f>NOITE!#REF!</f>
        <v>#REF!</v>
      </c>
      <c r="F19" s="29" t="e">
        <f>NOITE!#REF!</f>
        <v>#REF!</v>
      </c>
      <c r="G19" s="29" t="e">
        <f>NOITE!#REF!</f>
        <v>#REF!</v>
      </c>
      <c r="H19" s="29" t="e">
        <f>NOITE!#REF!</f>
        <v>#REF!</v>
      </c>
      <c r="I19" s="29" t="e">
        <f>NOITE!#REF!</f>
        <v>#REF!</v>
      </c>
      <c r="J19" s="29" t="e">
        <f>NOITE!#REF!</f>
        <v>#REF!</v>
      </c>
      <c r="K19" s="29" t="e">
        <f>NOITE!#REF!</f>
        <v>#REF!</v>
      </c>
      <c r="L19" s="29" t="e">
        <f>NOITE!#REF!</f>
        <v>#REF!</v>
      </c>
      <c r="M19" s="29" t="e">
        <f>NOITE!#REF!</f>
        <v>#REF!</v>
      </c>
      <c r="N19" s="29"/>
      <c r="O19" s="29"/>
      <c r="P19" s="29"/>
      <c r="Q19" s="29"/>
      <c r="R19" s="29"/>
      <c r="S19" s="29"/>
    </row>
    <row r="20" spans="1:19" x14ac:dyDescent="0.2">
      <c r="A20" s="99"/>
      <c r="B20" s="29" t="e">
        <f>NOITE!#REF!</f>
        <v>#REF!</v>
      </c>
      <c r="C20" s="29" t="e">
        <f>NOITE!#REF!</f>
        <v>#REF!</v>
      </c>
      <c r="D20" s="29" t="e">
        <f>NOITE!#REF!</f>
        <v>#REF!</v>
      </c>
      <c r="E20" s="29" t="e">
        <f>NOITE!#REF!</f>
        <v>#REF!</v>
      </c>
      <c r="F20" s="29" t="e">
        <f>NOITE!#REF!</f>
        <v>#REF!</v>
      </c>
      <c r="G20" s="29" t="e">
        <f>NOITE!#REF!</f>
        <v>#REF!</v>
      </c>
      <c r="H20" s="29" t="e">
        <f>NOITE!#REF!</f>
        <v>#REF!</v>
      </c>
      <c r="I20" s="29" t="e">
        <f>NOITE!#REF!</f>
        <v>#REF!</v>
      </c>
      <c r="J20" s="29" t="e">
        <f>NOITE!#REF!</f>
        <v>#REF!</v>
      </c>
      <c r="K20" s="29" t="e">
        <f>NOITE!#REF!</f>
        <v>#REF!</v>
      </c>
      <c r="L20" s="29" t="e">
        <f>NOITE!#REF!</f>
        <v>#REF!</v>
      </c>
      <c r="M20" s="29" t="e">
        <f>NOITE!#REF!</f>
        <v>#REF!</v>
      </c>
      <c r="N20" s="29"/>
      <c r="O20" s="29"/>
      <c r="P20" s="29"/>
      <c r="Q20" s="29"/>
      <c r="R20" s="29"/>
      <c r="S20" s="29"/>
    </row>
    <row r="21" spans="1:19" x14ac:dyDescent="0.2">
      <c r="A21" s="9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 t="e">
        <f>NOITE!#REF!</f>
        <v>#REF!</v>
      </c>
      <c r="M21" s="29" t="e">
        <f>NOITE!#REF!</f>
        <v>#REF!</v>
      </c>
      <c r="N21" s="29"/>
      <c r="O21" s="29"/>
      <c r="P21" s="29"/>
      <c r="Q21" s="29"/>
      <c r="R21" s="29"/>
      <c r="S21" s="29"/>
    </row>
    <row r="22" spans="1:19" x14ac:dyDescent="0.2">
      <c r="A22" s="9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 t="e">
        <f>NOITE!#REF!</f>
        <v>#REF!</v>
      </c>
      <c r="M22" s="29" t="e">
        <f>NOITE!#REF!</f>
        <v>#REF!</v>
      </c>
      <c r="N22" s="29"/>
      <c r="O22" s="29"/>
      <c r="P22" s="29"/>
      <c r="Q22" s="29"/>
      <c r="R22" s="29"/>
      <c r="S22" s="29"/>
    </row>
    <row r="23" spans="1:19" x14ac:dyDescent="0.2">
      <c r="A23" s="9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 t="e">
        <f>NOITE!#REF!</f>
        <v>#REF!</v>
      </c>
      <c r="M23" s="29" t="e">
        <f>NOITE!#REF!</f>
        <v>#REF!</v>
      </c>
      <c r="N23" s="29"/>
      <c r="O23" s="29"/>
      <c r="P23" s="29"/>
      <c r="Q23" s="29"/>
      <c r="R23" s="29"/>
      <c r="S23" s="29"/>
    </row>
    <row r="24" spans="1:19" x14ac:dyDescent="0.2">
      <c r="A24" s="99">
        <v>4</v>
      </c>
      <c r="B24" s="29" t="e">
        <f>NOITE!#REF!</f>
        <v>#REF!</v>
      </c>
      <c r="C24" s="29" t="e">
        <f>NOITE!#REF!</f>
        <v>#REF!</v>
      </c>
      <c r="D24" s="29" t="e">
        <f>NOITE!#REF!</f>
        <v>#REF!</v>
      </c>
      <c r="E24" s="29" t="e">
        <f>NOITE!#REF!</f>
        <v>#REF!</v>
      </c>
      <c r="F24" s="29" t="e">
        <f>NOITE!#REF!</f>
        <v>#REF!</v>
      </c>
      <c r="G24" s="29" t="e">
        <f>NOITE!#REF!</f>
        <v>#REF!</v>
      </c>
      <c r="H24" s="29" t="e">
        <f>NOITE!#REF!</f>
        <v>#REF!</v>
      </c>
      <c r="I24" s="29" t="e">
        <f>NOITE!#REF!</f>
        <v>#REF!</v>
      </c>
      <c r="J24" s="29" t="e">
        <f>NOITE!#REF!</f>
        <v>#REF!</v>
      </c>
      <c r="K24" s="29" t="e">
        <f>NOITE!#REF!</f>
        <v>#REF!</v>
      </c>
      <c r="L24" s="29" t="e">
        <f>NOITE!#REF!</f>
        <v>#REF!</v>
      </c>
      <c r="M24" s="29" t="e">
        <f>NOITE!#REF!</f>
        <v>#REF!</v>
      </c>
      <c r="N24" s="29"/>
      <c r="O24" s="29"/>
      <c r="P24" s="29"/>
      <c r="Q24" s="29"/>
      <c r="R24" s="29"/>
      <c r="S24" s="29"/>
    </row>
    <row r="25" spans="1:19" x14ac:dyDescent="0.2">
      <c r="A25" s="99"/>
      <c r="B25" s="29" t="e">
        <f>NOITE!#REF!</f>
        <v>#REF!</v>
      </c>
      <c r="C25" s="29" t="e">
        <f>NOITE!#REF!</f>
        <v>#REF!</v>
      </c>
      <c r="D25" s="29" t="e">
        <f>NOITE!#REF!</f>
        <v>#REF!</v>
      </c>
      <c r="E25" s="29" t="e">
        <f>NOITE!#REF!</f>
        <v>#REF!</v>
      </c>
      <c r="F25" s="29" t="e">
        <f>NOITE!#REF!</f>
        <v>#REF!</v>
      </c>
      <c r="G25" s="29" t="e">
        <f>NOITE!#REF!</f>
        <v>#REF!</v>
      </c>
      <c r="H25" s="29" t="e">
        <f>NOITE!#REF!</f>
        <v>#REF!</v>
      </c>
      <c r="I25" s="29" t="e">
        <f>NOITE!#REF!</f>
        <v>#REF!</v>
      </c>
      <c r="J25" s="29" t="e">
        <f>NOITE!#REF!</f>
        <v>#REF!</v>
      </c>
      <c r="K25" s="29" t="e">
        <f>NOITE!#REF!</f>
        <v>#REF!</v>
      </c>
      <c r="L25" s="29" t="e">
        <f>NOITE!#REF!</f>
        <v>#REF!</v>
      </c>
      <c r="M25" s="29" t="e">
        <f>NOITE!#REF!</f>
        <v>#REF!</v>
      </c>
      <c r="N25" s="29"/>
      <c r="O25" s="29"/>
      <c r="P25" s="29"/>
      <c r="Q25" s="29"/>
      <c r="R25" s="29"/>
      <c r="S25" s="29"/>
    </row>
    <row r="26" spans="1:19" x14ac:dyDescent="0.2">
      <c r="A26" s="99"/>
      <c r="B26" s="29" t="e">
        <f>NOITE!#REF!</f>
        <v>#REF!</v>
      </c>
      <c r="C26" s="29" t="e">
        <f>NOITE!#REF!</f>
        <v>#REF!</v>
      </c>
      <c r="D26" s="29" t="e">
        <f>NOITE!#REF!</f>
        <v>#REF!</v>
      </c>
      <c r="E26" s="29" t="e">
        <f>NOITE!#REF!</f>
        <v>#REF!</v>
      </c>
      <c r="F26" s="29" t="e">
        <f>NOITE!#REF!</f>
        <v>#REF!</v>
      </c>
      <c r="G26" s="29" t="e">
        <f>NOITE!#REF!</f>
        <v>#REF!</v>
      </c>
      <c r="H26" s="29" t="e">
        <f>NOITE!#REF!</f>
        <v>#REF!</v>
      </c>
      <c r="I26" s="29" t="e">
        <f>NOITE!#REF!</f>
        <v>#REF!</v>
      </c>
      <c r="J26" s="29" t="e">
        <f>NOITE!#REF!</f>
        <v>#REF!</v>
      </c>
      <c r="K26" s="29" t="e">
        <f>NOITE!#REF!</f>
        <v>#REF!</v>
      </c>
      <c r="L26" s="29" t="e">
        <f>NOITE!#REF!</f>
        <v>#REF!</v>
      </c>
      <c r="M26" s="29" t="e">
        <f>NOITE!#REF!</f>
        <v>#REF!</v>
      </c>
      <c r="N26" s="29"/>
      <c r="O26" s="29"/>
      <c r="P26" s="29"/>
      <c r="Q26" s="29"/>
      <c r="R26" s="29"/>
      <c r="S26" s="29"/>
    </row>
    <row r="27" spans="1:19" x14ac:dyDescent="0.2">
      <c r="A27" s="99"/>
      <c r="B27" s="29" t="e">
        <f>NOITE!#REF!</f>
        <v>#REF!</v>
      </c>
      <c r="C27" s="29" t="e">
        <f>NOITE!#REF!</f>
        <v>#REF!</v>
      </c>
      <c r="D27" s="29" t="e">
        <f>NOITE!#REF!</f>
        <v>#REF!</v>
      </c>
      <c r="E27" s="29" t="e">
        <f>NOITE!#REF!</f>
        <v>#REF!</v>
      </c>
      <c r="F27" s="29" t="e">
        <f>NOITE!#REF!</f>
        <v>#REF!</v>
      </c>
      <c r="G27" s="29" t="e">
        <f>NOITE!#REF!</f>
        <v>#REF!</v>
      </c>
      <c r="H27" s="29" t="e">
        <f>NOITE!#REF!</f>
        <v>#REF!</v>
      </c>
      <c r="I27" s="29" t="e">
        <f>NOITE!#REF!</f>
        <v>#REF!</v>
      </c>
      <c r="J27" s="29" t="e">
        <f>NOITE!#REF!</f>
        <v>#REF!</v>
      </c>
      <c r="K27" s="29" t="e">
        <f>NOITE!#REF!</f>
        <v>#REF!</v>
      </c>
      <c r="L27" s="29" t="e">
        <f>NOITE!#REF!</f>
        <v>#REF!</v>
      </c>
      <c r="M27" s="29" t="e">
        <f>NOITE!#REF!</f>
        <v>#REF!</v>
      </c>
      <c r="N27" s="29"/>
      <c r="O27" s="29"/>
      <c r="P27" s="29"/>
      <c r="Q27" s="29"/>
      <c r="R27" s="29"/>
      <c r="S27" s="29"/>
    </row>
    <row r="28" spans="1:19" x14ac:dyDescent="0.2">
      <c r="A28" s="9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 t="e">
        <f>NOITE!#REF!</f>
        <v>#REF!</v>
      </c>
      <c r="M28" s="29" t="e">
        <f>NOITE!#REF!</f>
        <v>#REF!</v>
      </c>
      <c r="N28" s="29"/>
      <c r="O28" s="29"/>
      <c r="P28" s="29"/>
      <c r="Q28" s="29"/>
      <c r="R28" s="29"/>
      <c r="S28" s="29"/>
    </row>
    <row r="29" spans="1:19" x14ac:dyDescent="0.2">
      <c r="A29" s="9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 t="e">
        <f>NOITE!#REF!</f>
        <v>#REF!</v>
      </c>
      <c r="M29" s="29" t="e">
        <f>NOITE!#REF!</f>
        <v>#REF!</v>
      </c>
      <c r="N29" s="29"/>
      <c r="O29" s="29"/>
      <c r="P29" s="29"/>
      <c r="Q29" s="29"/>
      <c r="R29" s="29"/>
      <c r="S29" s="29"/>
    </row>
    <row r="30" spans="1:19" x14ac:dyDescent="0.2">
      <c r="A30" s="9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 t="e">
        <f>NOITE!#REF!</f>
        <v>#REF!</v>
      </c>
      <c r="M30" s="29" t="e">
        <f>NOITE!#REF!</f>
        <v>#REF!</v>
      </c>
      <c r="N30" s="29"/>
      <c r="O30" s="29"/>
      <c r="P30" s="29"/>
      <c r="Q30" s="29"/>
      <c r="R30" s="29"/>
      <c r="S30" s="29"/>
    </row>
    <row r="31" spans="1:19" x14ac:dyDescent="0.2">
      <c r="A31" s="99">
        <v>5</v>
      </c>
      <c r="B31" s="29" t="e">
        <f>NOITE!#REF!</f>
        <v>#REF!</v>
      </c>
      <c r="C31" s="29" t="e">
        <f>NOITE!#REF!</f>
        <v>#REF!</v>
      </c>
      <c r="D31" s="29" t="e">
        <f>NOITE!#REF!</f>
        <v>#REF!</v>
      </c>
      <c r="E31" s="29" t="e">
        <f>NOITE!#REF!</f>
        <v>#REF!</v>
      </c>
      <c r="F31" s="29" t="e">
        <f>NOITE!#REF!</f>
        <v>#REF!</v>
      </c>
      <c r="G31" s="29" t="e">
        <f>NOITE!#REF!</f>
        <v>#REF!</v>
      </c>
      <c r="H31" s="29" t="e">
        <f>NOITE!#REF!</f>
        <v>#REF!</v>
      </c>
      <c r="I31" s="29" t="e">
        <f>NOITE!#REF!</f>
        <v>#REF!</v>
      </c>
      <c r="J31" s="29" t="e">
        <f>NOITE!#REF!</f>
        <v>#REF!</v>
      </c>
      <c r="K31" s="29" t="e">
        <f>NOITE!#REF!</f>
        <v>#REF!</v>
      </c>
      <c r="L31" s="29" t="e">
        <f>NOITE!#REF!</f>
        <v>#REF!</v>
      </c>
      <c r="M31" s="29" t="e">
        <f>NOITE!#REF!</f>
        <v>#REF!</v>
      </c>
      <c r="N31" s="29"/>
      <c r="O31" s="29"/>
      <c r="P31" s="29"/>
      <c r="Q31" s="29"/>
      <c r="R31" s="29"/>
      <c r="S31" s="29"/>
    </row>
    <row r="32" spans="1:19" x14ac:dyDescent="0.2">
      <c r="A32" s="99"/>
      <c r="B32" s="29" t="e">
        <f>NOITE!#REF!</f>
        <v>#REF!</v>
      </c>
      <c r="C32" s="29" t="e">
        <f>NOITE!#REF!</f>
        <v>#REF!</v>
      </c>
      <c r="D32" s="29" t="e">
        <f>NOITE!#REF!</f>
        <v>#REF!</v>
      </c>
      <c r="E32" s="29" t="e">
        <f>NOITE!#REF!</f>
        <v>#REF!</v>
      </c>
      <c r="F32" s="29" t="e">
        <f>NOITE!#REF!</f>
        <v>#REF!</v>
      </c>
      <c r="G32" s="29" t="e">
        <f>NOITE!#REF!</f>
        <v>#REF!</v>
      </c>
      <c r="H32" s="29" t="e">
        <f>NOITE!#REF!</f>
        <v>#REF!</v>
      </c>
      <c r="I32" s="29" t="e">
        <f>NOITE!#REF!</f>
        <v>#REF!</v>
      </c>
      <c r="J32" s="29" t="e">
        <f>NOITE!#REF!</f>
        <v>#REF!</v>
      </c>
      <c r="K32" s="29" t="e">
        <f>NOITE!#REF!</f>
        <v>#REF!</v>
      </c>
      <c r="L32" s="29" t="e">
        <f>NOITE!#REF!</f>
        <v>#REF!</v>
      </c>
      <c r="M32" s="29" t="e">
        <f>NOITE!#REF!</f>
        <v>#REF!</v>
      </c>
      <c r="N32" s="29"/>
      <c r="O32" s="29"/>
      <c r="P32" s="29"/>
      <c r="Q32" s="29"/>
      <c r="R32" s="29"/>
      <c r="S32" s="29"/>
    </row>
    <row r="33" spans="1:19" x14ac:dyDescent="0.2">
      <c r="A33" s="99"/>
      <c r="B33" s="29" t="e">
        <f>NOITE!#REF!</f>
        <v>#REF!</v>
      </c>
      <c r="C33" s="29" t="e">
        <f>NOITE!#REF!</f>
        <v>#REF!</v>
      </c>
      <c r="D33" s="29" t="e">
        <f>NOITE!#REF!</f>
        <v>#REF!</v>
      </c>
      <c r="E33" s="29" t="e">
        <f>NOITE!#REF!</f>
        <v>#REF!</v>
      </c>
      <c r="F33" s="29" t="e">
        <f>NOITE!#REF!</f>
        <v>#REF!</v>
      </c>
      <c r="G33" s="29" t="e">
        <f>NOITE!#REF!</f>
        <v>#REF!</v>
      </c>
      <c r="H33" s="29" t="e">
        <f>NOITE!#REF!</f>
        <v>#REF!</v>
      </c>
      <c r="I33" s="29" t="e">
        <f>NOITE!#REF!</f>
        <v>#REF!</v>
      </c>
      <c r="J33" s="29" t="e">
        <f>NOITE!#REF!</f>
        <v>#REF!</v>
      </c>
      <c r="K33" s="29" t="e">
        <f>NOITE!#REF!</f>
        <v>#REF!</v>
      </c>
      <c r="L33" s="29" t="e">
        <f>NOITE!#REF!</f>
        <v>#REF!</v>
      </c>
      <c r="M33" s="29" t="e">
        <f>NOITE!#REF!</f>
        <v>#REF!</v>
      </c>
      <c r="N33" s="29"/>
      <c r="O33" s="29"/>
      <c r="P33" s="29"/>
      <c r="Q33" s="29"/>
      <c r="R33" s="29"/>
      <c r="S33" s="29"/>
    </row>
    <row r="34" spans="1:19" x14ac:dyDescent="0.2">
      <c r="A34" s="99"/>
      <c r="B34" s="29" t="e">
        <f>NOITE!#REF!</f>
        <v>#REF!</v>
      </c>
      <c r="C34" s="29" t="e">
        <f>NOITE!#REF!</f>
        <v>#REF!</v>
      </c>
      <c r="D34" s="29" t="e">
        <f>NOITE!#REF!</f>
        <v>#REF!</v>
      </c>
      <c r="E34" s="29" t="e">
        <f>NOITE!#REF!</f>
        <v>#REF!</v>
      </c>
      <c r="F34" s="29" t="e">
        <f>NOITE!#REF!</f>
        <v>#REF!</v>
      </c>
      <c r="G34" s="29" t="e">
        <f>NOITE!#REF!</f>
        <v>#REF!</v>
      </c>
      <c r="H34" s="29" t="e">
        <f>NOITE!#REF!</f>
        <v>#REF!</v>
      </c>
      <c r="I34" s="29" t="e">
        <f>NOITE!#REF!</f>
        <v>#REF!</v>
      </c>
      <c r="J34" s="29" t="e">
        <f>NOITE!#REF!</f>
        <v>#REF!</v>
      </c>
      <c r="K34" s="29" t="e">
        <f>NOITE!#REF!</f>
        <v>#REF!</v>
      </c>
      <c r="L34" s="29" t="e">
        <f>NOITE!#REF!</f>
        <v>#REF!</v>
      </c>
      <c r="M34" s="29" t="e">
        <f>NOITE!#REF!</f>
        <v>#REF!</v>
      </c>
      <c r="N34" s="29"/>
      <c r="O34" s="29"/>
      <c r="P34" s="29"/>
      <c r="Q34" s="29"/>
      <c r="R34" s="29"/>
      <c r="S34" s="29"/>
    </row>
    <row r="35" spans="1:19" x14ac:dyDescent="0.2">
      <c r="A35" s="9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 t="e">
        <f>NOITE!#REF!</f>
        <v>#REF!</v>
      </c>
      <c r="M35" s="29" t="e">
        <f>NOITE!#REF!</f>
        <v>#REF!</v>
      </c>
      <c r="N35" s="29"/>
      <c r="O35" s="29"/>
      <c r="P35" s="29"/>
      <c r="Q35" s="29"/>
      <c r="R35" s="29"/>
      <c r="S35" s="29"/>
    </row>
    <row r="36" spans="1:19" x14ac:dyDescent="0.2">
      <c r="A36" s="9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 t="e">
        <f>NOITE!#REF!</f>
        <v>#REF!</v>
      </c>
      <c r="M36" s="29" t="e">
        <f>NOITE!#REF!</f>
        <v>#REF!</v>
      </c>
      <c r="N36" s="29"/>
      <c r="O36" s="29"/>
      <c r="P36" s="29"/>
      <c r="Q36" s="29"/>
      <c r="R36" s="29"/>
      <c r="S36" s="29"/>
    </row>
    <row r="37" spans="1:19" x14ac:dyDescent="0.2">
      <c r="A37" s="9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 t="e">
        <f>NOITE!#REF!</f>
        <v>#REF!</v>
      </c>
      <c r="M37" s="29" t="e">
        <f>NOITE!#REF!</f>
        <v>#REF!</v>
      </c>
      <c r="N37" s="29"/>
      <c r="O37" s="29"/>
      <c r="P37" s="29"/>
      <c r="Q37" s="29"/>
      <c r="R37" s="29"/>
      <c r="S37" s="29"/>
    </row>
    <row r="38" spans="1:19" x14ac:dyDescent="0.2">
      <c r="A38" s="99">
        <v>6</v>
      </c>
      <c r="B38" s="29" t="e">
        <f>NOITE!#REF!</f>
        <v>#REF!</v>
      </c>
      <c r="C38" s="29" t="e">
        <f>NOITE!#REF!</f>
        <v>#REF!</v>
      </c>
      <c r="D38" s="29" t="e">
        <f>NOITE!#REF!</f>
        <v>#REF!</v>
      </c>
      <c r="E38" s="29" t="e">
        <f>NOITE!#REF!</f>
        <v>#REF!</v>
      </c>
      <c r="F38" s="29" t="e">
        <f>NOITE!#REF!</f>
        <v>#REF!</v>
      </c>
      <c r="G38" s="29" t="e">
        <f>NOITE!#REF!</f>
        <v>#REF!</v>
      </c>
      <c r="H38" s="29" t="e">
        <f>NOITE!#REF!</f>
        <v>#REF!</v>
      </c>
      <c r="I38" s="29" t="e">
        <f>NOITE!#REF!</f>
        <v>#REF!</v>
      </c>
      <c r="J38" s="29" t="e">
        <f>NOITE!#REF!</f>
        <v>#REF!</v>
      </c>
      <c r="K38" s="29" t="e">
        <f>NOITE!#REF!</f>
        <v>#REF!</v>
      </c>
      <c r="L38" s="29" t="e">
        <f>NOITE!#REF!</f>
        <v>#REF!</v>
      </c>
      <c r="M38" s="29" t="e">
        <f>NOITE!#REF!</f>
        <v>#REF!</v>
      </c>
      <c r="N38" s="29"/>
      <c r="O38" s="29"/>
      <c r="P38" s="29"/>
      <c r="Q38" s="29"/>
      <c r="R38" s="29"/>
      <c r="S38" s="29"/>
    </row>
    <row r="39" spans="1:19" x14ac:dyDescent="0.2">
      <c r="A39" s="99"/>
      <c r="B39" s="29" t="e">
        <f>NOITE!#REF!</f>
        <v>#REF!</v>
      </c>
      <c r="C39" s="29" t="e">
        <f>NOITE!#REF!</f>
        <v>#REF!</v>
      </c>
      <c r="D39" s="29" t="e">
        <f>NOITE!#REF!</f>
        <v>#REF!</v>
      </c>
      <c r="E39" s="29" t="e">
        <f>NOITE!#REF!</f>
        <v>#REF!</v>
      </c>
      <c r="F39" s="29" t="e">
        <f>NOITE!#REF!</f>
        <v>#REF!</v>
      </c>
      <c r="G39" s="29" t="e">
        <f>NOITE!#REF!</f>
        <v>#REF!</v>
      </c>
      <c r="H39" s="29" t="e">
        <f>NOITE!#REF!</f>
        <v>#REF!</v>
      </c>
      <c r="I39" s="29" t="e">
        <f>NOITE!#REF!</f>
        <v>#REF!</v>
      </c>
      <c r="J39" s="29" t="e">
        <f>NOITE!#REF!</f>
        <v>#REF!</v>
      </c>
      <c r="K39" s="29" t="e">
        <f>NOITE!#REF!</f>
        <v>#REF!</v>
      </c>
      <c r="L39" s="29" t="e">
        <f>NOITE!#REF!</f>
        <v>#REF!</v>
      </c>
      <c r="M39" s="29" t="e">
        <f>NOITE!#REF!</f>
        <v>#REF!</v>
      </c>
      <c r="N39" s="29"/>
      <c r="O39" s="29"/>
      <c r="P39" s="29"/>
      <c r="Q39" s="29"/>
      <c r="R39" s="29"/>
      <c r="S39" s="29"/>
    </row>
    <row r="40" spans="1:19" x14ac:dyDescent="0.2">
      <c r="A40" s="99"/>
      <c r="B40" s="29" t="e">
        <f>NOITE!#REF!</f>
        <v>#REF!</v>
      </c>
      <c r="C40" s="29" t="e">
        <f>NOITE!#REF!</f>
        <v>#REF!</v>
      </c>
      <c r="D40" s="29" t="e">
        <f>NOITE!#REF!</f>
        <v>#REF!</v>
      </c>
      <c r="E40" s="29" t="e">
        <f>NOITE!#REF!</f>
        <v>#REF!</v>
      </c>
      <c r="F40" s="29" t="e">
        <f>NOITE!#REF!</f>
        <v>#REF!</v>
      </c>
      <c r="G40" s="29" t="e">
        <f>NOITE!#REF!</f>
        <v>#REF!</v>
      </c>
      <c r="H40" s="29" t="e">
        <f>NOITE!#REF!</f>
        <v>#REF!</v>
      </c>
      <c r="I40" s="29" t="e">
        <f>NOITE!#REF!</f>
        <v>#REF!</v>
      </c>
      <c r="J40" s="29" t="e">
        <f>NOITE!#REF!</f>
        <v>#REF!</v>
      </c>
      <c r="K40" s="29" t="e">
        <f>NOITE!#REF!</f>
        <v>#REF!</v>
      </c>
      <c r="L40" s="29" t="e">
        <f>NOITE!#REF!</f>
        <v>#REF!</v>
      </c>
      <c r="M40" s="29" t="e">
        <f>NOITE!#REF!</f>
        <v>#REF!</v>
      </c>
      <c r="N40" s="29"/>
      <c r="O40" s="29"/>
      <c r="P40" s="29"/>
      <c r="Q40" s="29"/>
      <c r="R40" s="29"/>
      <c r="S40" s="29"/>
    </row>
    <row r="41" spans="1:19" x14ac:dyDescent="0.2">
      <c r="A41" s="99"/>
      <c r="B41" s="29" t="e">
        <f>NOITE!#REF!</f>
        <v>#REF!</v>
      </c>
      <c r="C41" s="29" t="e">
        <f>NOITE!#REF!</f>
        <v>#REF!</v>
      </c>
      <c r="D41" s="29" t="e">
        <f>NOITE!#REF!</f>
        <v>#REF!</v>
      </c>
      <c r="E41" s="29" t="e">
        <f>NOITE!#REF!</f>
        <v>#REF!</v>
      </c>
      <c r="F41" s="29" t="e">
        <f>NOITE!#REF!</f>
        <v>#REF!</v>
      </c>
      <c r="G41" s="29" t="e">
        <f>NOITE!#REF!</f>
        <v>#REF!</v>
      </c>
      <c r="H41" s="29" t="e">
        <f>NOITE!#REF!</f>
        <v>#REF!</v>
      </c>
      <c r="I41" s="29" t="e">
        <f>NOITE!#REF!</f>
        <v>#REF!</v>
      </c>
      <c r="J41" s="29" t="e">
        <f>NOITE!#REF!</f>
        <v>#REF!</v>
      </c>
      <c r="K41" s="29" t="e">
        <f>NOITE!#REF!</f>
        <v>#REF!</v>
      </c>
      <c r="L41" s="29" t="e">
        <f>NOITE!#REF!</f>
        <v>#REF!</v>
      </c>
      <c r="M41" s="29" t="e">
        <f>NOITE!#REF!</f>
        <v>#REF!</v>
      </c>
      <c r="N41" s="29"/>
      <c r="O41" s="29"/>
      <c r="P41" s="29"/>
      <c r="Q41" s="29"/>
      <c r="R41" s="29"/>
      <c r="S41" s="29"/>
    </row>
    <row r="42" spans="1:19" x14ac:dyDescent="0.2">
      <c r="A42" s="9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 t="e">
        <f>NOITE!#REF!</f>
        <v>#REF!</v>
      </c>
      <c r="M42" s="29" t="e">
        <f>NOITE!#REF!</f>
        <v>#REF!</v>
      </c>
      <c r="N42" s="29"/>
      <c r="O42" s="29"/>
      <c r="P42" s="29"/>
      <c r="Q42" s="29"/>
      <c r="R42" s="29"/>
      <c r="S42" s="29"/>
    </row>
    <row r="43" spans="1:19" x14ac:dyDescent="0.2">
      <c r="A43" s="9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 t="e">
        <f>NOITE!#REF!</f>
        <v>#REF!</v>
      </c>
      <c r="M43" s="29" t="e">
        <f>NOITE!#REF!</f>
        <v>#REF!</v>
      </c>
      <c r="N43" s="29"/>
      <c r="O43" s="29"/>
      <c r="P43" s="29"/>
      <c r="Q43" s="29"/>
      <c r="R43" s="29"/>
      <c r="S43" s="29"/>
    </row>
    <row r="44" spans="1:19" x14ac:dyDescent="0.2">
      <c r="A44" s="9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 t="e">
        <f>NOITE!#REF!</f>
        <v>#REF!</v>
      </c>
      <c r="M44" s="29" t="e">
        <f>NOITE!#REF!</f>
        <v>#REF!</v>
      </c>
      <c r="N44" s="29"/>
      <c r="O44" s="29"/>
      <c r="P44" s="29"/>
      <c r="Q44" s="29"/>
      <c r="R44" s="29"/>
      <c r="S44" s="29"/>
    </row>
    <row r="45" spans="1:19" x14ac:dyDescent="0.2">
      <c r="A45" s="99">
        <v>1</v>
      </c>
      <c r="B45" s="29" t="e">
        <f>NOITE!#REF!</f>
        <v>#REF!</v>
      </c>
      <c r="C45" s="29" t="e">
        <f>NOITE!#REF!</f>
        <v>#REF!</v>
      </c>
      <c r="D45" s="29" t="e">
        <f>NOITE!#REF!</f>
        <v>#REF!</v>
      </c>
      <c r="E45" s="29" t="e">
        <f>NOITE!#REF!</f>
        <v>#REF!</v>
      </c>
      <c r="F45" s="29" t="e">
        <f>NOITE!#REF!</f>
        <v>#REF!</v>
      </c>
      <c r="G45" s="29" t="e">
        <f>NOITE!#REF!</f>
        <v>#REF!</v>
      </c>
      <c r="H45" s="29" t="e">
        <f>NOITE!#REF!</f>
        <v>#REF!</v>
      </c>
      <c r="I45" s="29" t="e">
        <f>NOITE!#REF!</f>
        <v>#REF!</v>
      </c>
      <c r="J45" s="29" t="e">
        <f>NOITE!#REF!</f>
        <v>#REF!</v>
      </c>
      <c r="K45" s="29" t="e">
        <f>NOITE!#REF!</f>
        <v>#REF!</v>
      </c>
      <c r="L45" s="29" t="e">
        <f>NOITE!#REF!</f>
        <v>#REF!</v>
      </c>
      <c r="M45" s="29" t="e">
        <f>NOITE!#REF!</f>
        <v>#REF!</v>
      </c>
      <c r="N45" s="29"/>
      <c r="O45" s="29"/>
      <c r="P45" s="29"/>
      <c r="Q45" s="29"/>
      <c r="R45" s="29"/>
      <c r="S45" s="29"/>
    </row>
    <row r="46" spans="1:19" x14ac:dyDescent="0.2">
      <c r="A46" s="99"/>
      <c r="B46" s="29" t="e">
        <f>NOITE!#REF!</f>
        <v>#REF!</v>
      </c>
      <c r="C46" s="29" t="e">
        <f>NOITE!#REF!</f>
        <v>#REF!</v>
      </c>
      <c r="D46" s="29" t="e">
        <f>NOITE!#REF!</f>
        <v>#REF!</v>
      </c>
      <c r="E46" s="29" t="e">
        <f>NOITE!#REF!</f>
        <v>#REF!</v>
      </c>
      <c r="F46" s="29" t="e">
        <f>NOITE!#REF!</f>
        <v>#REF!</v>
      </c>
      <c r="G46" s="29" t="e">
        <f>NOITE!#REF!</f>
        <v>#REF!</v>
      </c>
      <c r="H46" s="29" t="e">
        <f>NOITE!#REF!</f>
        <v>#REF!</v>
      </c>
      <c r="I46" s="29" t="e">
        <f>NOITE!#REF!</f>
        <v>#REF!</v>
      </c>
      <c r="J46" s="29" t="e">
        <f>NOITE!#REF!</f>
        <v>#REF!</v>
      </c>
      <c r="K46" s="29" t="e">
        <f>NOITE!#REF!</f>
        <v>#REF!</v>
      </c>
      <c r="L46" s="29" t="e">
        <f>NOITE!#REF!</f>
        <v>#REF!</v>
      </c>
      <c r="M46" s="29" t="e">
        <f>NOITE!#REF!</f>
        <v>#REF!</v>
      </c>
      <c r="N46" s="29"/>
      <c r="O46" s="29"/>
      <c r="P46" s="29"/>
      <c r="Q46" s="29"/>
      <c r="R46" s="29"/>
      <c r="S46" s="29"/>
    </row>
    <row r="47" spans="1:19" x14ac:dyDescent="0.2">
      <c r="A47" s="99"/>
      <c r="B47" s="29" t="e">
        <f>NOITE!#REF!</f>
        <v>#REF!</v>
      </c>
      <c r="C47" s="29" t="e">
        <f>NOITE!#REF!</f>
        <v>#REF!</v>
      </c>
      <c r="D47" s="29" t="e">
        <f>NOITE!#REF!</f>
        <v>#REF!</v>
      </c>
      <c r="E47" s="29" t="e">
        <f>NOITE!#REF!</f>
        <v>#REF!</v>
      </c>
      <c r="F47" s="29" t="e">
        <f>NOITE!#REF!</f>
        <v>#REF!</v>
      </c>
      <c r="G47" s="29" t="e">
        <f>NOITE!#REF!</f>
        <v>#REF!</v>
      </c>
      <c r="H47" s="29" t="e">
        <f>NOITE!#REF!</f>
        <v>#REF!</v>
      </c>
      <c r="I47" s="29" t="e">
        <f>NOITE!#REF!</f>
        <v>#REF!</v>
      </c>
      <c r="J47" s="29" t="e">
        <f>NOITE!#REF!</f>
        <v>#REF!</v>
      </c>
      <c r="K47" s="29" t="e">
        <f>NOITE!#REF!</f>
        <v>#REF!</v>
      </c>
      <c r="L47" s="29" t="e">
        <f>NOITE!#REF!</f>
        <v>#REF!</v>
      </c>
      <c r="M47" s="29" t="e">
        <f>NOITE!#REF!</f>
        <v>#REF!</v>
      </c>
      <c r="N47" s="29"/>
      <c r="O47" s="29"/>
      <c r="P47" s="29"/>
      <c r="Q47" s="29"/>
      <c r="R47" s="29"/>
      <c r="S47" s="29"/>
    </row>
    <row r="48" spans="1:19" x14ac:dyDescent="0.2">
      <c r="A48" s="99"/>
      <c r="B48" s="29" t="e">
        <f>NOITE!#REF!</f>
        <v>#REF!</v>
      </c>
      <c r="C48" s="29" t="e">
        <f>NOITE!#REF!</f>
        <v>#REF!</v>
      </c>
      <c r="D48" s="29" t="e">
        <f>NOITE!#REF!</f>
        <v>#REF!</v>
      </c>
      <c r="E48" s="29" t="e">
        <f>NOITE!#REF!</f>
        <v>#REF!</v>
      </c>
      <c r="F48" s="29" t="e">
        <f>NOITE!#REF!</f>
        <v>#REF!</v>
      </c>
      <c r="G48" s="29" t="e">
        <f>NOITE!#REF!</f>
        <v>#REF!</v>
      </c>
      <c r="H48" s="29" t="e">
        <f>NOITE!#REF!</f>
        <v>#REF!</v>
      </c>
      <c r="I48" s="29" t="e">
        <f>NOITE!#REF!</f>
        <v>#REF!</v>
      </c>
      <c r="J48" s="29" t="e">
        <f>NOITE!#REF!</f>
        <v>#REF!</v>
      </c>
      <c r="K48" s="29" t="e">
        <f>NOITE!#REF!</f>
        <v>#REF!</v>
      </c>
      <c r="L48" s="29" t="e">
        <f>NOITE!#REF!</f>
        <v>#REF!</v>
      </c>
      <c r="M48" s="29" t="e">
        <f>NOITE!#REF!</f>
        <v>#REF!</v>
      </c>
      <c r="N48" s="29"/>
      <c r="O48" s="29"/>
      <c r="P48" s="29"/>
      <c r="Q48" s="29"/>
      <c r="R48" s="29"/>
      <c r="S48" s="29"/>
    </row>
    <row r="49" spans="1:19" x14ac:dyDescent="0.2">
      <c r="A49" s="9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 t="e">
        <f>NOITE!#REF!</f>
        <v>#REF!</v>
      </c>
      <c r="M49" s="29" t="e">
        <f>NOITE!#REF!</f>
        <v>#REF!</v>
      </c>
      <c r="N49" s="29"/>
      <c r="O49" s="29"/>
      <c r="P49" s="29"/>
      <c r="Q49" s="29"/>
      <c r="R49" s="29"/>
      <c r="S49" s="29"/>
    </row>
    <row r="50" spans="1:19" x14ac:dyDescent="0.2">
      <c r="A50" s="9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 t="e">
        <f>NOITE!#REF!</f>
        <v>#REF!</v>
      </c>
      <c r="M50" s="29" t="e">
        <f>NOITE!#REF!</f>
        <v>#REF!</v>
      </c>
      <c r="N50" s="29"/>
      <c r="O50" s="29"/>
      <c r="P50" s="29"/>
      <c r="Q50" s="29"/>
      <c r="R50" s="29"/>
      <c r="S50" s="29"/>
    </row>
    <row r="51" spans="1:19" x14ac:dyDescent="0.2">
      <c r="A51" s="9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 t="e">
        <f>NOITE!#REF!</f>
        <v>#REF!</v>
      </c>
      <c r="M51" s="29" t="e">
        <f>NOITE!#REF!</f>
        <v>#REF!</v>
      </c>
      <c r="N51" s="29"/>
      <c r="O51" s="29"/>
      <c r="P51" s="29"/>
      <c r="Q51" s="29"/>
      <c r="R51" s="29"/>
      <c r="S51" s="29"/>
    </row>
    <row r="52" spans="1:19" x14ac:dyDescent="0.2">
      <c r="A52" s="99">
        <v>2</v>
      </c>
      <c r="B52" s="29" t="e">
        <f>NOITE!#REF!</f>
        <v>#REF!</v>
      </c>
      <c r="C52" s="29" t="e">
        <f>NOITE!#REF!</f>
        <v>#REF!</v>
      </c>
      <c r="D52" s="29" t="e">
        <f>NOITE!#REF!</f>
        <v>#REF!</v>
      </c>
      <c r="E52" s="29" t="e">
        <f>NOITE!#REF!</f>
        <v>#REF!</v>
      </c>
      <c r="F52" s="29" t="e">
        <f>NOITE!#REF!</f>
        <v>#REF!</v>
      </c>
      <c r="G52" s="29" t="e">
        <f>NOITE!#REF!</f>
        <v>#REF!</v>
      </c>
      <c r="H52" s="29" t="e">
        <f>NOITE!#REF!</f>
        <v>#REF!</v>
      </c>
      <c r="I52" s="29" t="e">
        <f>NOITE!#REF!</f>
        <v>#REF!</v>
      </c>
      <c r="J52" s="29" t="e">
        <f>NOITE!#REF!</f>
        <v>#REF!</v>
      </c>
      <c r="K52" s="29" t="e">
        <f>NOITE!#REF!</f>
        <v>#REF!</v>
      </c>
      <c r="L52" s="29" t="e">
        <f>NOITE!#REF!</f>
        <v>#REF!</v>
      </c>
      <c r="M52" s="29" t="e">
        <f>NOITE!#REF!</f>
        <v>#REF!</v>
      </c>
      <c r="N52" s="29"/>
      <c r="O52" s="29"/>
      <c r="P52" s="29"/>
      <c r="Q52" s="29"/>
      <c r="R52" s="29"/>
      <c r="S52" s="29"/>
    </row>
    <row r="53" spans="1:19" x14ac:dyDescent="0.2">
      <c r="A53" s="99"/>
      <c r="B53" s="29" t="e">
        <f>NOITE!#REF!</f>
        <v>#REF!</v>
      </c>
      <c r="C53" s="29" t="e">
        <f>NOITE!#REF!</f>
        <v>#REF!</v>
      </c>
      <c r="D53" s="29" t="e">
        <f>NOITE!#REF!</f>
        <v>#REF!</v>
      </c>
      <c r="E53" s="29" t="e">
        <f>NOITE!#REF!</f>
        <v>#REF!</v>
      </c>
      <c r="F53" s="29" t="e">
        <f>NOITE!#REF!</f>
        <v>#REF!</v>
      </c>
      <c r="G53" s="29" t="e">
        <f>NOITE!#REF!</f>
        <v>#REF!</v>
      </c>
      <c r="H53" s="29" t="e">
        <f>NOITE!#REF!</f>
        <v>#REF!</v>
      </c>
      <c r="I53" s="29" t="e">
        <f>NOITE!#REF!</f>
        <v>#REF!</v>
      </c>
      <c r="J53" s="29" t="e">
        <f>NOITE!#REF!</f>
        <v>#REF!</v>
      </c>
      <c r="K53" s="29" t="e">
        <f>NOITE!#REF!</f>
        <v>#REF!</v>
      </c>
      <c r="L53" s="29" t="e">
        <f>NOITE!#REF!</f>
        <v>#REF!</v>
      </c>
      <c r="M53" s="29" t="e">
        <f>NOITE!#REF!</f>
        <v>#REF!</v>
      </c>
      <c r="N53" s="29"/>
      <c r="O53" s="29"/>
      <c r="P53" s="29"/>
      <c r="Q53" s="29"/>
      <c r="R53" s="29"/>
      <c r="S53" s="29"/>
    </row>
    <row r="54" spans="1:19" x14ac:dyDescent="0.2">
      <c r="A54" s="99"/>
      <c r="B54" s="29" t="e">
        <f>NOITE!#REF!</f>
        <v>#REF!</v>
      </c>
      <c r="C54" s="29" t="e">
        <f>NOITE!#REF!</f>
        <v>#REF!</v>
      </c>
      <c r="D54" s="29" t="e">
        <f>NOITE!#REF!</f>
        <v>#REF!</v>
      </c>
      <c r="E54" s="29" t="e">
        <f>NOITE!#REF!</f>
        <v>#REF!</v>
      </c>
      <c r="F54" s="29" t="e">
        <f>NOITE!#REF!</f>
        <v>#REF!</v>
      </c>
      <c r="G54" s="29" t="e">
        <f>NOITE!#REF!</f>
        <v>#REF!</v>
      </c>
      <c r="H54" s="29" t="e">
        <f>NOITE!#REF!</f>
        <v>#REF!</v>
      </c>
      <c r="I54" s="29" t="e">
        <f>NOITE!#REF!</f>
        <v>#REF!</v>
      </c>
      <c r="J54" s="29" t="e">
        <f>NOITE!#REF!</f>
        <v>#REF!</v>
      </c>
      <c r="K54" s="29" t="e">
        <f>NOITE!#REF!</f>
        <v>#REF!</v>
      </c>
      <c r="L54" s="29" t="e">
        <f>NOITE!#REF!</f>
        <v>#REF!</v>
      </c>
      <c r="M54" s="29" t="e">
        <f>NOITE!#REF!</f>
        <v>#REF!</v>
      </c>
      <c r="N54" s="29"/>
      <c r="O54" s="29"/>
      <c r="P54" s="29"/>
      <c r="Q54" s="29"/>
      <c r="R54" s="29"/>
      <c r="S54" s="29"/>
    </row>
    <row r="55" spans="1:19" x14ac:dyDescent="0.2">
      <c r="A55" s="99"/>
      <c r="B55" s="29" t="e">
        <f>NOITE!#REF!</f>
        <v>#REF!</v>
      </c>
      <c r="C55" s="29" t="e">
        <f>NOITE!#REF!</f>
        <v>#REF!</v>
      </c>
      <c r="D55" s="29" t="e">
        <f>NOITE!#REF!</f>
        <v>#REF!</v>
      </c>
      <c r="E55" s="29" t="e">
        <f>NOITE!#REF!</f>
        <v>#REF!</v>
      </c>
      <c r="F55" s="29" t="e">
        <f>NOITE!#REF!</f>
        <v>#REF!</v>
      </c>
      <c r="G55" s="29" t="e">
        <f>NOITE!#REF!</f>
        <v>#REF!</v>
      </c>
      <c r="H55" s="29" t="e">
        <f>NOITE!#REF!</f>
        <v>#REF!</v>
      </c>
      <c r="I55" s="29" t="e">
        <f>NOITE!#REF!</f>
        <v>#REF!</v>
      </c>
      <c r="J55" s="29" t="e">
        <f>NOITE!#REF!</f>
        <v>#REF!</v>
      </c>
      <c r="K55" s="29" t="e">
        <f>NOITE!#REF!</f>
        <v>#REF!</v>
      </c>
      <c r="L55" s="29" t="e">
        <f>NOITE!#REF!</f>
        <v>#REF!</v>
      </c>
      <c r="M55" s="29" t="e">
        <f>NOITE!#REF!</f>
        <v>#REF!</v>
      </c>
      <c r="N55" s="29"/>
      <c r="O55" s="29"/>
      <c r="P55" s="29"/>
      <c r="Q55" s="29"/>
      <c r="R55" s="29"/>
      <c r="S55" s="29"/>
    </row>
    <row r="56" spans="1:19" x14ac:dyDescent="0.2">
      <c r="A56" s="9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 t="e">
        <f>NOITE!#REF!</f>
        <v>#REF!</v>
      </c>
      <c r="M56" s="29" t="e">
        <f>NOITE!#REF!</f>
        <v>#REF!</v>
      </c>
      <c r="N56" s="29"/>
      <c r="O56" s="29"/>
      <c r="P56" s="29"/>
      <c r="Q56" s="29"/>
      <c r="R56" s="29"/>
      <c r="S56" s="29"/>
    </row>
    <row r="57" spans="1:19" x14ac:dyDescent="0.2">
      <c r="A57" s="9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 t="e">
        <f>NOITE!#REF!</f>
        <v>#REF!</v>
      </c>
      <c r="M57" s="29" t="e">
        <f>NOITE!#REF!</f>
        <v>#REF!</v>
      </c>
      <c r="N57" s="29"/>
      <c r="O57" s="29"/>
      <c r="P57" s="29"/>
      <c r="Q57" s="29"/>
      <c r="R57" s="29"/>
      <c r="S57" s="29"/>
    </row>
    <row r="58" spans="1:19" x14ac:dyDescent="0.2">
      <c r="A58" s="9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 t="e">
        <f>NOITE!#REF!</f>
        <v>#REF!</v>
      </c>
      <c r="M58" s="29" t="e">
        <f>NOITE!#REF!</f>
        <v>#REF!</v>
      </c>
      <c r="N58" s="29"/>
      <c r="O58" s="29"/>
      <c r="P58" s="29"/>
      <c r="Q58" s="29"/>
      <c r="R58" s="29"/>
      <c r="S58" s="29"/>
    </row>
    <row r="59" spans="1:19" x14ac:dyDescent="0.2">
      <c r="A59" s="99">
        <v>3</v>
      </c>
      <c r="B59" s="29" t="e">
        <f>NOITE!#REF!</f>
        <v>#REF!</v>
      </c>
      <c r="C59" s="29" t="e">
        <f>NOITE!#REF!</f>
        <v>#REF!</v>
      </c>
      <c r="D59" s="29" t="e">
        <f>NOITE!#REF!</f>
        <v>#REF!</v>
      </c>
      <c r="E59" s="29" t="e">
        <f>NOITE!#REF!</f>
        <v>#REF!</v>
      </c>
      <c r="F59" s="29" t="e">
        <f>NOITE!#REF!</f>
        <v>#REF!</v>
      </c>
      <c r="G59" s="29" t="e">
        <f>NOITE!#REF!</f>
        <v>#REF!</v>
      </c>
      <c r="H59" s="29" t="e">
        <f>NOITE!#REF!</f>
        <v>#REF!</v>
      </c>
      <c r="I59" s="29" t="e">
        <f>NOITE!#REF!</f>
        <v>#REF!</v>
      </c>
      <c r="J59" s="29" t="e">
        <f>NOITE!#REF!</f>
        <v>#REF!</v>
      </c>
      <c r="K59" s="29" t="e">
        <f>NOITE!#REF!</f>
        <v>#REF!</v>
      </c>
      <c r="L59" s="29" t="e">
        <f>NOITE!#REF!</f>
        <v>#REF!</v>
      </c>
      <c r="M59" s="29" t="e">
        <f>NOITE!#REF!</f>
        <v>#REF!</v>
      </c>
      <c r="N59" s="29"/>
      <c r="O59" s="29"/>
      <c r="P59" s="29"/>
      <c r="Q59" s="29"/>
      <c r="R59" s="29"/>
      <c r="S59" s="29"/>
    </row>
    <row r="60" spans="1:19" x14ac:dyDescent="0.2">
      <c r="A60" s="99"/>
      <c r="B60" s="29" t="e">
        <f>NOITE!#REF!</f>
        <v>#REF!</v>
      </c>
      <c r="C60" s="29" t="e">
        <f>NOITE!#REF!</f>
        <v>#REF!</v>
      </c>
      <c r="D60" s="29" t="e">
        <f>NOITE!#REF!</f>
        <v>#REF!</v>
      </c>
      <c r="E60" s="29" t="e">
        <f>NOITE!#REF!</f>
        <v>#REF!</v>
      </c>
      <c r="F60" s="29" t="e">
        <f>NOITE!#REF!</f>
        <v>#REF!</v>
      </c>
      <c r="G60" s="29" t="e">
        <f>NOITE!#REF!</f>
        <v>#REF!</v>
      </c>
      <c r="H60" s="29" t="e">
        <f>NOITE!#REF!</f>
        <v>#REF!</v>
      </c>
      <c r="I60" s="29" t="e">
        <f>NOITE!#REF!</f>
        <v>#REF!</v>
      </c>
      <c r="J60" s="29" t="e">
        <f>NOITE!#REF!</f>
        <v>#REF!</v>
      </c>
      <c r="K60" s="29" t="e">
        <f>NOITE!#REF!</f>
        <v>#REF!</v>
      </c>
      <c r="L60" s="29" t="e">
        <f>NOITE!#REF!</f>
        <v>#REF!</v>
      </c>
      <c r="M60" s="29" t="e">
        <f>NOITE!#REF!</f>
        <v>#REF!</v>
      </c>
      <c r="N60" s="29"/>
      <c r="O60" s="29"/>
      <c r="P60" s="29"/>
      <c r="Q60" s="29"/>
      <c r="R60" s="29"/>
      <c r="S60" s="29"/>
    </row>
    <row r="61" spans="1:19" x14ac:dyDescent="0.2">
      <c r="A61" s="99"/>
      <c r="B61" s="29" t="e">
        <f>NOITE!#REF!</f>
        <v>#REF!</v>
      </c>
      <c r="C61" s="29" t="e">
        <f>NOITE!#REF!</f>
        <v>#REF!</v>
      </c>
      <c r="D61" s="29" t="e">
        <f>NOITE!#REF!</f>
        <v>#REF!</v>
      </c>
      <c r="E61" s="29" t="e">
        <f>NOITE!#REF!</f>
        <v>#REF!</v>
      </c>
      <c r="F61" s="29" t="e">
        <f>NOITE!#REF!</f>
        <v>#REF!</v>
      </c>
      <c r="G61" s="29" t="e">
        <f>NOITE!#REF!</f>
        <v>#REF!</v>
      </c>
      <c r="H61" s="29" t="e">
        <f>NOITE!#REF!</f>
        <v>#REF!</v>
      </c>
      <c r="I61" s="29" t="e">
        <f>NOITE!#REF!</f>
        <v>#REF!</v>
      </c>
      <c r="J61" s="29" t="e">
        <f>NOITE!#REF!</f>
        <v>#REF!</v>
      </c>
      <c r="K61" s="29" t="e">
        <f>NOITE!#REF!</f>
        <v>#REF!</v>
      </c>
      <c r="L61" s="29" t="e">
        <f>NOITE!#REF!</f>
        <v>#REF!</v>
      </c>
      <c r="M61" s="29" t="e">
        <f>NOITE!#REF!</f>
        <v>#REF!</v>
      </c>
      <c r="N61" s="29"/>
      <c r="O61" s="29"/>
      <c r="P61" s="29"/>
      <c r="Q61" s="29"/>
      <c r="R61" s="29"/>
      <c r="S61" s="29"/>
    </row>
    <row r="62" spans="1:19" x14ac:dyDescent="0.2">
      <c r="A62" s="99"/>
      <c r="B62" s="29" t="e">
        <f>NOITE!#REF!</f>
        <v>#REF!</v>
      </c>
      <c r="C62" s="29" t="e">
        <f>NOITE!#REF!</f>
        <v>#REF!</v>
      </c>
      <c r="D62" s="29" t="e">
        <f>NOITE!#REF!</f>
        <v>#REF!</v>
      </c>
      <c r="E62" s="29" t="e">
        <f>NOITE!#REF!</f>
        <v>#REF!</v>
      </c>
      <c r="F62" s="29" t="e">
        <f>NOITE!#REF!</f>
        <v>#REF!</v>
      </c>
      <c r="G62" s="29" t="e">
        <f>NOITE!#REF!</f>
        <v>#REF!</v>
      </c>
      <c r="H62" s="29" t="e">
        <f>NOITE!#REF!</f>
        <v>#REF!</v>
      </c>
      <c r="I62" s="29" t="e">
        <f>NOITE!#REF!</f>
        <v>#REF!</v>
      </c>
      <c r="J62" s="29" t="e">
        <f>NOITE!#REF!</f>
        <v>#REF!</v>
      </c>
      <c r="K62" s="29" t="e">
        <f>NOITE!#REF!</f>
        <v>#REF!</v>
      </c>
      <c r="L62" s="29" t="e">
        <f>NOITE!#REF!</f>
        <v>#REF!</v>
      </c>
      <c r="M62" s="29" t="e">
        <f>NOITE!#REF!</f>
        <v>#REF!</v>
      </c>
      <c r="N62" s="29"/>
      <c r="O62" s="29"/>
      <c r="P62" s="29"/>
      <c r="Q62" s="29"/>
      <c r="R62" s="29"/>
      <c r="S62" s="29"/>
    </row>
    <row r="63" spans="1:19" x14ac:dyDescent="0.2">
      <c r="A63" s="9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 t="e">
        <f>NOITE!#REF!</f>
        <v>#REF!</v>
      </c>
      <c r="M63" s="29" t="e">
        <f>NOITE!#REF!</f>
        <v>#REF!</v>
      </c>
      <c r="N63" s="29"/>
      <c r="O63" s="29"/>
      <c r="P63" s="29"/>
      <c r="Q63" s="29"/>
      <c r="R63" s="29"/>
      <c r="S63" s="29"/>
    </row>
    <row r="64" spans="1:19" x14ac:dyDescent="0.2">
      <c r="A64" s="9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 t="e">
        <f>NOITE!#REF!</f>
        <v>#REF!</v>
      </c>
      <c r="M64" s="29" t="e">
        <f>NOITE!#REF!</f>
        <v>#REF!</v>
      </c>
      <c r="N64" s="29"/>
      <c r="O64" s="29"/>
      <c r="P64" s="29"/>
      <c r="Q64" s="29"/>
      <c r="R64" s="29"/>
      <c r="S64" s="29"/>
    </row>
    <row r="65" spans="1:19" x14ac:dyDescent="0.2">
      <c r="A65" s="9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 t="e">
        <f>NOITE!#REF!</f>
        <v>#REF!</v>
      </c>
      <c r="M65" s="29" t="e">
        <f>NOITE!#REF!</f>
        <v>#REF!</v>
      </c>
      <c r="N65" s="29"/>
      <c r="O65" s="29"/>
      <c r="P65" s="29"/>
      <c r="Q65" s="29"/>
      <c r="R65" s="29"/>
      <c r="S65" s="29"/>
    </row>
    <row r="66" spans="1:19" x14ac:dyDescent="0.2">
      <c r="A66" s="99">
        <v>4</v>
      </c>
      <c r="B66" s="29" t="e">
        <f>NOITE!#REF!</f>
        <v>#REF!</v>
      </c>
      <c r="C66" s="29" t="e">
        <f>NOITE!#REF!</f>
        <v>#REF!</v>
      </c>
      <c r="D66" s="29" t="e">
        <f>NOITE!#REF!</f>
        <v>#REF!</v>
      </c>
      <c r="E66" s="29" t="e">
        <f>NOITE!#REF!</f>
        <v>#REF!</v>
      </c>
      <c r="F66" s="29" t="e">
        <f>NOITE!#REF!</f>
        <v>#REF!</v>
      </c>
      <c r="G66" s="29" t="e">
        <f>NOITE!#REF!</f>
        <v>#REF!</v>
      </c>
      <c r="H66" s="29" t="e">
        <f>NOITE!#REF!</f>
        <v>#REF!</v>
      </c>
      <c r="I66" s="29" t="e">
        <f>NOITE!#REF!</f>
        <v>#REF!</v>
      </c>
      <c r="J66" s="29" t="e">
        <f>NOITE!#REF!</f>
        <v>#REF!</v>
      </c>
      <c r="K66" s="29" t="e">
        <f>NOITE!#REF!</f>
        <v>#REF!</v>
      </c>
      <c r="L66" s="29" t="e">
        <f>NOITE!#REF!</f>
        <v>#REF!</v>
      </c>
      <c r="M66" s="29" t="e">
        <f>NOITE!#REF!</f>
        <v>#REF!</v>
      </c>
      <c r="N66" s="29"/>
      <c r="O66" s="29"/>
      <c r="P66" s="29"/>
      <c r="Q66" s="29"/>
      <c r="R66" s="29"/>
      <c r="S66" s="29"/>
    </row>
    <row r="67" spans="1:19" x14ac:dyDescent="0.2">
      <c r="A67" s="99"/>
      <c r="B67" s="29" t="e">
        <f>NOITE!#REF!</f>
        <v>#REF!</v>
      </c>
      <c r="C67" s="29" t="e">
        <f>NOITE!#REF!</f>
        <v>#REF!</v>
      </c>
      <c r="D67" s="29" t="e">
        <f>NOITE!#REF!</f>
        <v>#REF!</v>
      </c>
      <c r="E67" s="29" t="e">
        <f>NOITE!#REF!</f>
        <v>#REF!</v>
      </c>
      <c r="F67" s="29" t="e">
        <f>NOITE!#REF!</f>
        <v>#REF!</v>
      </c>
      <c r="G67" s="29" t="e">
        <f>NOITE!#REF!</f>
        <v>#REF!</v>
      </c>
      <c r="H67" s="29" t="e">
        <f>NOITE!#REF!</f>
        <v>#REF!</v>
      </c>
      <c r="I67" s="29" t="e">
        <f>NOITE!#REF!</f>
        <v>#REF!</v>
      </c>
      <c r="J67" s="29" t="e">
        <f>NOITE!#REF!</f>
        <v>#REF!</v>
      </c>
      <c r="K67" s="29" t="e">
        <f>NOITE!#REF!</f>
        <v>#REF!</v>
      </c>
      <c r="L67" s="29" t="e">
        <f>NOITE!#REF!</f>
        <v>#REF!</v>
      </c>
      <c r="M67" s="29" t="e">
        <f>NOITE!#REF!</f>
        <v>#REF!</v>
      </c>
      <c r="N67" s="29"/>
      <c r="O67" s="29"/>
      <c r="P67" s="29"/>
      <c r="Q67" s="29"/>
      <c r="R67" s="29"/>
      <c r="S67" s="29"/>
    </row>
    <row r="68" spans="1:19" x14ac:dyDescent="0.2">
      <c r="A68" s="99"/>
      <c r="B68" s="29" t="e">
        <f>NOITE!#REF!</f>
        <v>#REF!</v>
      </c>
      <c r="C68" s="29" t="e">
        <f>NOITE!#REF!</f>
        <v>#REF!</v>
      </c>
      <c r="D68" s="29" t="e">
        <f>NOITE!#REF!</f>
        <v>#REF!</v>
      </c>
      <c r="E68" s="29" t="e">
        <f>NOITE!#REF!</f>
        <v>#REF!</v>
      </c>
      <c r="F68" s="29" t="e">
        <f>NOITE!#REF!</f>
        <v>#REF!</v>
      </c>
      <c r="G68" s="29" t="e">
        <f>NOITE!#REF!</f>
        <v>#REF!</v>
      </c>
      <c r="H68" s="29" t="e">
        <f>NOITE!#REF!</f>
        <v>#REF!</v>
      </c>
      <c r="I68" s="29" t="e">
        <f>NOITE!#REF!</f>
        <v>#REF!</v>
      </c>
      <c r="J68" s="29" t="e">
        <f>NOITE!#REF!</f>
        <v>#REF!</v>
      </c>
      <c r="K68" s="29" t="e">
        <f>NOITE!#REF!</f>
        <v>#REF!</v>
      </c>
      <c r="L68" s="29" t="e">
        <f>NOITE!#REF!</f>
        <v>#REF!</v>
      </c>
      <c r="M68" s="29" t="e">
        <f>NOITE!#REF!</f>
        <v>#REF!</v>
      </c>
      <c r="N68" s="29"/>
      <c r="O68" s="29"/>
      <c r="P68" s="29"/>
      <c r="Q68" s="29"/>
      <c r="R68" s="29"/>
      <c r="S68" s="29"/>
    </row>
    <row r="69" spans="1:19" x14ac:dyDescent="0.2">
      <c r="A69" s="99"/>
      <c r="B69" s="29" t="e">
        <f>NOITE!#REF!</f>
        <v>#REF!</v>
      </c>
      <c r="C69" s="29" t="e">
        <f>NOITE!#REF!</f>
        <v>#REF!</v>
      </c>
      <c r="D69" s="29" t="e">
        <f>NOITE!#REF!</f>
        <v>#REF!</v>
      </c>
      <c r="E69" s="29" t="e">
        <f>NOITE!#REF!</f>
        <v>#REF!</v>
      </c>
      <c r="F69" s="29" t="e">
        <f>NOITE!#REF!</f>
        <v>#REF!</v>
      </c>
      <c r="G69" s="29" t="e">
        <f>NOITE!#REF!</f>
        <v>#REF!</v>
      </c>
      <c r="H69" s="29" t="e">
        <f>NOITE!#REF!</f>
        <v>#REF!</v>
      </c>
      <c r="I69" s="29" t="e">
        <f>NOITE!#REF!</f>
        <v>#REF!</v>
      </c>
      <c r="J69" s="29" t="e">
        <f>NOITE!#REF!</f>
        <v>#REF!</v>
      </c>
      <c r="K69" s="29" t="e">
        <f>NOITE!#REF!</f>
        <v>#REF!</v>
      </c>
      <c r="L69" s="29" t="e">
        <f>NOITE!#REF!</f>
        <v>#REF!</v>
      </c>
      <c r="M69" s="29" t="e">
        <f>NOITE!#REF!</f>
        <v>#REF!</v>
      </c>
      <c r="N69" s="29"/>
      <c r="O69" s="29"/>
      <c r="P69" s="29"/>
      <c r="Q69" s="29"/>
      <c r="R69" s="29"/>
      <c r="S69" s="29"/>
    </row>
    <row r="70" spans="1:19" x14ac:dyDescent="0.2">
      <c r="A70" s="9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 t="e">
        <f>NOITE!#REF!</f>
        <v>#REF!</v>
      </c>
      <c r="M70" s="29" t="e">
        <f>NOITE!#REF!</f>
        <v>#REF!</v>
      </c>
      <c r="N70" s="29"/>
      <c r="O70" s="29"/>
      <c r="P70" s="29"/>
      <c r="Q70" s="29"/>
      <c r="R70" s="29"/>
      <c r="S70" s="29"/>
    </row>
    <row r="71" spans="1:19" x14ac:dyDescent="0.2">
      <c r="A71" s="9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 t="e">
        <f>NOITE!#REF!</f>
        <v>#REF!</v>
      </c>
      <c r="M71" s="29" t="e">
        <f>NOITE!#REF!</f>
        <v>#REF!</v>
      </c>
      <c r="N71" s="29"/>
      <c r="O71" s="29"/>
      <c r="P71" s="29"/>
      <c r="Q71" s="29"/>
      <c r="R71" s="29"/>
      <c r="S71" s="29"/>
    </row>
    <row r="72" spans="1:19" x14ac:dyDescent="0.2">
      <c r="A72" s="9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 t="e">
        <f>NOITE!#REF!</f>
        <v>#REF!</v>
      </c>
      <c r="M72" s="29" t="e">
        <f>NOITE!#REF!</f>
        <v>#REF!</v>
      </c>
      <c r="N72" s="29"/>
      <c r="O72" s="29"/>
      <c r="P72" s="29"/>
      <c r="Q72" s="29"/>
      <c r="R72" s="29"/>
      <c r="S72" s="29"/>
    </row>
    <row r="73" spans="1:19" x14ac:dyDescent="0.2">
      <c r="A73" s="99">
        <v>5</v>
      </c>
      <c r="B73" s="29" t="e">
        <f>NOITE!#REF!</f>
        <v>#REF!</v>
      </c>
      <c r="C73" s="29" t="e">
        <f>NOITE!#REF!</f>
        <v>#REF!</v>
      </c>
      <c r="D73" s="29" t="e">
        <f>NOITE!#REF!</f>
        <v>#REF!</v>
      </c>
      <c r="E73" s="29" t="e">
        <f>NOITE!#REF!</f>
        <v>#REF!</v>
      </c>
      <c r="F73" s="29" t="e">
        <f>NOITE!#REF!</f>
        <v>#REF!</v>
      </c>
      <c r="G73" s="29" t="e">
        <f>NOITE!#REF!</f>
        <v>#REF!</v>
      </c>
      <c r="H73" s="29" t="e">
        <f>NOITE!#REF!</f>
        <v>#REF!</v>
      </c>
      <c r="I73" s="29" t="e">
        <f>NOITE!#REF!</f>
        <v>#REF!</v>
      </c>
      <c r="J73" s="29" t="e">
        <f>NOITE!#REF!</f>
        <v>#REF!</v>
      </c>
      <c r="K73" s="29" t="e">
        <f>NOITE!#REF!</f>
        <v>#REF!</v>
      </c>
      <c r="L73" s="29" t="e">
        <f>NOITE!#REF!</f>
        <v>#REF!</v>
      </c>
      <c r="M73" s="29" t="e">
        <f>NOITE!#REF!</f>
        <v>#REF!</v>
      </c>
      <c r="N73" s="29"/>
      <c r="O73" s="29"/>
      <c r="P73" s="29"/>
      <c r="Q73" s="29"/>
      <c r="R73" s="29"/>
      <c r="S73" s="29"/>
    </row>
    <row r="74" spans="1:19" x14ac:dyDescent="0.2">
      <c r="A74" s="99"/>
      <c r="B74" s="29" t="e">
        <f>NOITE!#REF!</f>
        <v>#REF!</v>
      </c>
      <c r="C74" s="29" t="e">
        <f>NOITE!#REF!</f>
        <v>#REF!</v>
      </c>
      <c r="D74" s="29" t="e">
        <f>NOITE!#REF!</f>
        <v>#REF!</v>
      </c>
      <c r="E74" s="29" t="e">
        <f>NOITE!#REF!</f>
        <v>#REF!</v>
      </c>
      <c r="F74" s="29" t="e">
        <f>NOITE!#REF!</f>
        <v>#REF!</v>
      </c>
      <c r="G74" s="29" t="e">
        <f>NOITE!#REF!</f>
        <v>#REF!</v>
      </c>
      <c r="H74" s="29" t="e">
        <f>NOITE!#REF!</f>
        <v>#REF!</v>
      </c>
      <c r="I74" s="29" t="e">
        <f>NOITE!#REF!</f>
        <v>#REF!</v>
      </c>
      <c r="J74" s="29" t="e">
        <f>NOITE!#REF!</f>
        <v>#REF!</v>
      </c>
      <c r="K74" s="29" t="e">
        <f>NOITE!#REF!</f>
        <v>#REF!</v>
      </c>
      <c r="L74" s="29" t="e">
        <f>NOITE!#REF!</f>
        <v>#REF!</v>
      </c>
      <c r="M74" s="29" t="e">
        <f>NOITE!#REF!</f>
        <v>#REF!</v>
      </c>
      <c r="N74" s="29"/>
      <c r="O74" s="29"/>
      <c r="P74" s="29"/>
      <c r="Q74" s="29"/>
      <c r="R74" s="29"/>
      <c r="S74" s="29"/>
    </row>
    <row r="75" spans="1:19" x14ac:dyDescent="0.2">
      <c r="A75" s="99"/>
      <c r="B75" s="29" t="e">
        <f>NOITE!#REF!</f>
        <v>#REF!</v>
      </c>
      <c r="C75" s="29" t="e">
        <f>NOITE!#REF!</f>
        <v>#REF!</v>
      </c>
      <c r="D75" s="29" t="e">
        <f>NOITE!#REF!</f>
        <v>#REF!</v>
      </c>
      <c r="E75" s="29" t="e">
        <f>NOITE!#REF!</f>
        <v>#REF!</v>
      </c>
      <c r="F75" s="29" t="e">
        <f>NOITE!#REF!</f>
        <v>#REF!</v>
      </c>
      <c r="G75" s="29" t="e">
        <f>NOITE!#REF!</f>
        <v>#REF!</v>
      </c>
      <c r="H75" s="29" t="e">
        <f>NOITE!#REF!</f>
        <v>#REF!</v>
      </c>
      <c r="I75" s="29" t="e">
        <f>NOITE!#REF!</f>
        <v>#REF!</v>
      </c>
      <c r="J75" s="29" t="e">
        <f>NOITE!#REF!</f>
        <v>#REF!</v>
      </c>
      <c r="K75" s="29" t="e">
        <f>NOITE!#REF!</f>
        <v>#REF!</v>
      </c>
      <c r="L75" s="29" t="e">
        <f>NOITE!#REF!</f>
        <v>#REF!</v>
      </c>
      <c r="M75" s="29" t="e">
        <f>NOITE!#REF!</f>
        <v>#REF!</v>
      </c>
      <c r="N75" s="29"/>
      <c r="O75" s="29"/>
      <c r="P75" s="29"/>
      <c r="Q75" s="29"/>
      <c r="R75" s="29"/>
      <c r="S75" s="29"/>
    </row>
    <row r="76" spans="1:19" x14ac:dyDescent="0.2">
      <c r="A76" s="99"/>
      <c r="B76" s="29" t="e">
        <f>NOITE!#REF!</f>
        <v>#REF!</v>
      </c>
      <c r="C76" s="29" t="e">
        <f>NOITE!#REF!</f>
        <v>#REF!</v>
      </c>
      <c r="D76" s="29" t="e">
        <f>NOITE!#REF!</f>
        <v>#REF!</v>
      </c>
      <c r="E76" s="29" t="e">
        <f>NOITE!#REF!</f>
        <v>#REF!</v>
      </c>
      <c r="F76" s="29" t="e">
        <f>NOITE!#REF!</f>
        <v>#REF!</v>
      </c>
      <c r="G76" s="29" t="e">
        <f>NOITE!#REF!</f>
        <v>#REF!</v>
      </c>
      <c r="H76" s="29" t="e">
        <f>NOITE!#REF!</f>
        <v>#REF!</v>
      </c>
      <c r="I76" s="29" t="e">
        <f>NOITE!#REF!</f>
        <v>#REF!</v>
      </c>
      <c r="J76" s="29" t="e">
        <f>NOITE!#REF!</f>
        <v>#REF!</v>
      </c>
      <c r="K76" s="29" t="e">
        <f>NOITE!#REF!</f>
        <v>#REF!</v>
      </c>
      <c r="L76" s="29" t="e">
        <f>NOITE!#REF!</f>
        <v>#REF!</v>
      </c>
      <c r="M76" s="29" t="e">
        <f>NOITE!#REF!</f>
        <v>#REF!</v>
      </c>
      <c r="N76" s="29"/>
      <c r="O76" s="29"/>
      <c r="P76" s="29"/>
      <c r="Q76" s="29"/>
      <c r="R76" s="29"/>
      <c r="S76" s="29"/>
    </row>
    <row r="77" spans="1:19" x14ac:dyDescent="0.2">
      <c r="A77" s="9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 t="e">
        <f>NOITE!#REF!</f>
        <v>#REF!</v>
      </c>
      <c r="M77" s="29" t="e">
        <f>NOITE!#REF!</f>
        <v>#REF!</v>
      </c>
      <c r="N77" s="29"/>
      <c r="O77" s="29"/>
      <c r="P77" s="29"/>
      <c r="Q77" s="29"/>
      <c r="R77" s="29"/>
      <c r="S77" s="29"/>
    </row>
    <row r="78" spans="1:19" x14ac:dyDescent="0.2">
      <c r="A78" s="9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 t="e">
        <f>NOITE!#REF!</f>
        <v>#REF!</v>
      </c>
      <c r="M78" s="29" t="e">
        <f>NOITE!#REF!</f>
        <v>#REF!</v>
      </c>
      <c r="N78" s="29"/>
      <c r="O78" s="29"/>
      <c r="P78" s="29"/>
      <c r="Q78" s="29"/>
      <c r="R78" s="29"/>
      <c r="S78" s="29"/>
    </row>
    <row r="79" spans="1:19" x14ac:dyDescent="0.2">
      <c r="A79" s="9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 t="e">
        <f>NOITE!#REF!</f>
        <v>#REF!</v>
      </c>
      <c r="M79" s="29" t="e">
        <f>NOITE!#REF!</f>
        <v>#REF!</v>
      </c>
      <c r="N79" s="29"/>
      <c r="O79" s="29"/>
      <c r="P79" s="29"/>
      <c r="Q79" s="29"/>
      <c r="R79" s="29"/>
      <c r="S79" s="29"/>
    </row>
    <row r="80" spans="1:19" x14ac:dyDescent="0.2">
      <c r="A80" s="99">
        <v>6</v>
      </c>
      <c r="B80" s="29" t="e">
        <f>NOITE!#REF!</f>
        <v>#REF!</v>
      </c>
      <c r="C80" s="29" t="e">
        <f>NOITE!#REF!</f>
        <v>#REF!</v>
      </c>
      <c r="D80" s="29" t="e">
        <f>NOITE!#REF!</f>
        <v>#REF!</v>
      </c>
      <c r="E80" s="29" t="e">
        <f>NOITE!#REF!</f>
        <v>#REF!</v>
      </c>
      <c r="F80" s="29" t="e">
        <f>NOITE!#REF!</f>
        <v>#REF!</v>
      </c>
      <c r="G80" s="29" t="e">
        <f>NOITE!#REF!</f>
        <v>#REF!</v>
      </c>
      <c r="H80" s="29" t="e">
        <f>NOITE!#REF!</f>
        <v>#REF!</v>
      </c>
      <c r="I80" s="29" t="e">
        <f>NOITE!#REF!</f>
        <v>#REF!</v>
      </c>
      <c r="J80" s="29" t="e">
        <f>NOITE!#REF!</f>
        <v>#REF!</v>
      </c>
      <c r="K80" s="29" t="e">
        <f>NOITE!#REF!</f>
        <v>#REF!</v>
      </c>
      <c r="L80" s="29" t="e">
        <f>NOITE!#REF!</f>
        <v>#REF!</v>
      </c>
      <c r="M80" s="29" t="e">
        <f>NOITE!#REF!</f>
        <v>#REF!</v>
      </c>
      <c r="N80" s="29"/>
      <c r="O80" s="29"/>
      <c r="P80" s="29"/>
      <c r="Q80" s="29"/>
      <c r="R80" s="29"/>
      <c r="S80" s="29"/>
    </row>
    <row r="81" spans="1:19" x14ac:dyDescent="0.2">
      <c r="A81" s="99"/>
      <c r="B81" s="29" t="e">
        <f>NOITE!#REF!</f>
        <v>#REF!</v>
      </c>
      <c r="C81" s="29" t="e">
        <f>NOITE!#REF!</f>
        <v>#REF!</v>
      </c>
      <c r="D81" s="29" t="e">
        <f>NOITE!#REF!</f>
        <v>#REF!</v>
      </c>
      <c r="E81" s="29" t="e">
        <f>NOITE!#REF!</f>
        <v>#REF!</v>
      </c>
      <c r="F81" s="29" t="e">
        <f>NOITE!#REF!</f>
        <v>#REF!</v>
      </c>
      <c r="G81" s="29" t="e">
        <f>NOITE!#REF!</f>
        <v>#REF!</v>
      </c>
      <c r="H81" s="29" t="e">
        <f>NOITE!#REF!</f>
        <v>#REF!</v>
      </c>
      <c r="I81" s="29" t="e">
        <f>NOITE!#REF!</f>
        <v>#REF!</v>
      </c>
      <c r="J81" s="29" t="e">
        <f>NOITE!#REF!</f>
        <v>#REF!</v>
      </c>
      <c r="K81" s="29" t="e">
        <f>NOITE!#REF!</f>
        <v>#REF!</v>
      </c>
      <c r="L81" s="29" t="e">
        <f>NOITE!#REF!</f>
        <v>#REF!</v>
      </c>
      <c r="M81" s="29" t="e">
        <f>NOITE!#REF!</f>
        <v>#REF!</v>
      </c>
      <c r="N81" s="29"/>
      <c r="O81" s="29"/>
      <c r="P81" s="29"/>
      <c r="Q81" s="29"/>
      <c r="R81" s="29"/>
      <c r="S81" s="29"/>
    </row>
    <row r="82" spans="1:19" x14ac:dyDescent="0.2">
      <c r="A82" s="99"/>
      <c r="B82" s="29" t="e">
        <f>NOITE!#REF!</f>
        <v>#REF!</v>
      </c>
      <c r="C82" s="29" t="e">
        <f>NOITE!#REF!</f>
        <v>#REF!</v>
      </c>
      <c r="D82" s="29" t="e">
        <f>NOITE!#REF!</f>
        <v>#REF!</v>
      </c>
      <c r="E82" s="29" t="e">
        <f>NOITE!#REF!</f>
        <v>#REF!</v>
      </c>
      <c r="F82" s="29" t="e">
        <f>NOITE!#REF!</f>
        <v>#REF!</v>
      </c>
      <c r="G82" s="29" t="e">
        <f>NOITE!#REF!</f>
        <v>#REF!</v>
      </c>
      <c r="H82" s="29" t="e">
        <f>NOITE!#REF!</f>
        <v>#REF!</v>
      </c>
      <c r="I82" s="29" t="e">
        <f>NOITE!#REF!</f>
        <v>#REF!</v>
      </c>
      <c r="J82" s="29" t="e">
        <f>NOITE!#REF!</f>
        <v>#REF!</v>
      </c>
      <c r="K82" s="29" t="e">
        <f>NOITE!#REF!</f>
        <v>#REF!</v>
      </c>
      <c r="L82" s="29" t="e">
        <f>NOITE!#REF!</f>
        <v>#REF!</v>
      </c>
      <c r="M82" s="29" t="e">
        <f>NOITE!#REF!</f>
        <v>#REF!</v>
      </c>
      <c r="N82" s="29"/>
      <c r="O82" s="29"/>
      <c r="P82" s="29"/>
      <c r="Q82" s="29"/>
      <c r="R82" s="29"/>
      <c r="S82" s="29"/>
    </row>
    <row r="83" spans="1:19" x14ac:dyDescent="0.2">
      <c r="A83" s="99"/>
      <c r="B83" s="29" t="e">
        <f>NOITE!#REF!</f>
        <v>#REF!</v>
      </c>
      <c r="C83" s="29" t="e">
        <f>NOITE!#REF!</f>
        <v>#REF!</v>
      </c>
      <c r="D83" s="29" t="e">
        <f>NOITE!#REF!</f>
        <v>#REF!</v>
      </c>
      <c r="E83" s="29" t="e">
        <f>NOITE!#REF!</f>
        <v>#REF!</v>
      </c>
      <c r="F83" s="29" t="e">
        <f>NOITE!#REF!</f>
        <v>#REF!</v>
      </c>
      <c r="G83" s="29" t="e">
        <f>NOITE!#REF!</f>
        <v>#REF!</v>
      </c>
      <c r="H83" s="29" t="e">
        <f>NOITE!#REF!</f>
        <v>#REF!</v>
      </c>
      <c r="I83" s="29" t="e">
        <f>NOITE!#REF!</f>
        <v>#REF!</v>
      </c>
      <c r="J83" s="29" t="e">
        <f>NOITE!#REF!</f>
        <v>#REF!</v>
      </c>
      <c r="K83" s="29" t="e">
        <f>NOITE!#REF!</f>
        <v>#REF!</v>
      </c>
      <c r="L83" s="29" t="e">
        <f>NOITE!#REF!</f>
        <v>#REF!</v>
      </c>
      <c r="M83" s="29" t="e">
        <f>NOITE!#REF!</f>
        <v>#REF!</v>
      </c>
      <c r="N83" s="29"/>
      <c r="O83" s="29"/>
      <c r="P83" s="29"/>
      <c r="Q83" s="29"/>
      <c r="R83" s="29"/>
      <c r="S83" s="29"/>
    </row>
    <row r="84" spans="1:19" x14ac:dyDescent="0.2">
      <c r="A84" s="9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 t="e">
        <f>NOITE!#REF!</f>
        <v>#REF!</v>
      </c>
      <c r="M84" s="29" t="e">
        <f>NOITE!#REF!</f>
        <v>#REF!</v>
      </c>
      <c r="N84" s="29"/>
      <c r="O84" s="29"/>
      <c r="P84" s="29"/>
      <c r="Q84" s="29"/>
      <c r="R84" s="29"/>
      <c r="S84" s="29"/>
    </row>
    <row r="85" spans="1:19" x14ac:dyDescent="0.2">
      <c r="A85" s="9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 t="e">
        <f>NOITE!#REF!</f>
        <v>#REF!</v>
      </c>
      <c r="M85" s="29" t="e">
        <f>NOITE!#REF!</f>
        <v>#REF!</v>
      </c>
      <c r="N85" s="29"/>
      <c r="O85" s="29"/>
      <c r="P85" s="29"/>
      <c r="Q85" s="29"/>
      <c r="R85" s="29"/>
      <c r="S85" s="29"/>
    </row>
    <row r="86" spans="1:19" x14ac:dyDescent="0.2">
      <c r="A86" s="9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 t="e">
        <f>NOITE!#REF!</f>
        <v>#REF!</v>
      </c>
      <c r="M86" s="29" t="e">
        <f>NOITE!#REF!</f>
        <v>#REF!</v>
      </c>
      <c r="N86" s="29"/>
      <c r="O86" s="29"/>
      <c r="P86" s="29"/>
      <c r="Q86" s="29"/>
      <c r="R86" s="29"/>
      <c r="S86" s="29"/>
    </row>
    <row r="87" spans="1:19" x14ac:dyDescent="0.2">
      <c r="A87" s="99">
        <v>1</v>
      </c>
      <c r="B87" s="29" t="e">
        <f>NOITE!#REF!</f>
        <v>#REF!</v>
      </c>
      <c r="C87" s="29" t="e">
        <f>NOITE!#REF!</f>
        <v>#REF!</v>
      </c>
      <c r="D87" s="29" t="e">
        <f>NOITE!#REF!</f>
        <v>#REF!</v>
      </c>
      <c r="E87" s="29" t="e">
        <f>NOITE!#REF!</f>
        <v>#REF!</v>
      </c>
      <c r="F87" s="29" t="e">
        <f>NOITE!#REF!</f>
        <v>#REF!</v>
      </c>
      <c r="G87" s="29" t="e">
        <f>NOITE!#REF!</f>
        <v>#REF!</v>
      </c>
      <c r="H87" s="29" t="e">
        <f>NOITE!#REF!</f>
        <v>#REF!</v>
      </c>
      <c r="I87" s="29" t="e">
        <f>NOITE!#REF!</f>
        <v>#REF!</v>
      </c>
      <c r="J87" s="29" t="e">
        <f>NOITE!#REF!</f>
        <v>#REF!</v>
      </c>
      <c r="K87" s="29" t="e">
        <f>NOITE!#REF!</f>
        <v>#REF!</v>
      </c>
      <c r="L87" s="29" t="e">
        <f>NOITE!#REF!</f>
        <v>#REF!</v>
      </c>
      <c r="M87" s="29" t="e">
        <f>NOITE!#REF!</f>
        <v>#REF!</v>
      </c>
      <c r="N87" s="29"/>
      <c r="O87" s="29"/>
      <c r="P87" s="29"/>
      <c r="Q87" s="29"/>
      <c r="R87" s="29"/>
      <c r="S87" s="29"/>
    </row>
    <row r="88" spans="1:19" x14ac:dyDescent="0.2">
      <c r="A88" s="99"/>
      <c r="B88" s="29" t="e">
        <f>NOITE!#REF!</f>
        <v>#REF!</v>
      </c>
      <c r="C88" s="29" t="e">
        <f>NOITE!#REF!</f>
        <v>#REF!</v>
      </c>
      <c r="D88" s="29" t="e">
        <f>NOITE!#REF!</f>
        <v>#REF!</v>
      </c>
      <c r="E88" s="29" t="e">
        <f>NOITE!#REF!</f>
        <v>#REF!</v>
      </c>
      <c r="F88" s="29" t="e">
        <f>NOITE!#REF!</f>
        <v>#REF!</v>
      </c>
      <c r="G88" s="29" t="e">
        <f>NOITE!#REF!</f>
        <v>#REF!</v>
      </c>
      <c r="H88" s="29" t="e">
        <f>NOITE!#REF!</f>
        <v>#REF!</v>
      </c>
      <c r="I88" s="29" t="e">
        <f>NOITE!#REF!</f>
        <v>#REF!</v>
      </c>
      <c r="J88" s="29" t="e">
        <f>NOITE!#REF!</f>
        <v>#REF!</v>
      </c>
      <c r="K88" s="29" t="e">
        <f>NOITE!#REF!</f>
        <v>#REF!</v>
      </c>
      <c r="L88" s="29" t="e">
        <f>NOITE!#REF!</f>
        <v>#REF!</v>
      </c>
      <c r="M88" s="29" t="e">
        <f>NOITE!#REF!</f>
        <v>#REF!</v>
      </c>
      <c r="N88" s="29"/>
      <c r="O88" s="29"/>
      <c r="P88" s="29"/>
      <c r="Q88" s="29"/>
      <c r="R88" s="29"/>
      <c r="S88" s="29"/>
    </row>
    <row r="89" spans="1:19" x14ac:dyDescent="0.2">
      <c r="A89" s="99"/>
      <c r="B89" s="29" t="e">
        <f>NOITE!#REF!</f>
        <v>#REF!</v>
      </c>
      <c r="C89" s="29" t="e">
        <f>NOITE!#REF!</f>
        <v>#REF!</v>
      </c>
      <c r="D89" s="29" t="e">
        <f>NOITE!#REF!</f>
        <v>#REF!</v>
      </c>
      <c r="E89" s="29" t="e">
        <f>NOITE!#REF!</f>
        <v>#REF!</v>
      </c>
      <c r="F89" s="29" t="e">
        <f>NOITE!#REF!</f>
        <v>#REF!</v>
      </c>
      <c r="G89" s="29" t="e">
        <f>NOITE!#REF!</f>
        <v>#REF!</v>
      </c>
      <c r="H89" s="29" t="e">
        <f>NOITE!#REF!</f>
        <v>#REF!</v>
      </c>
      <c r="I89" s="29" t="e">
        <f>NOITE!#REF!</f>
        <v>#REF!</v>
      </c>
      <c r="J89" s="29" t="e">
        <f>NOITE!#REF!</f>
        <v>#REF!</v>
      </c>
      <c r="K89" s="29" t="e">
        <f>NOITE!#REF!</f>
        <v>#REF!</v>
      </c>
      <c r="L89" s="29" t="e">
        <f>NOITE!#REF!</f>
        <v>#REF!</v>
      </c>
      <c r="M89" s="29" t="e">
        <f>NOITE!#REF!</f>
        <v>#REF!</v>
      </c>
      <c r="N89" s="29"/>
      <c r="O89" s="29"/>
      <c r="P89" s="29"/>
      <c r="Q89" s="29"/>
      <c r="R89" s="29"/>
      <c r="S89" s="29"/>
    </row>
    <row r="90" spans="1:19" x14ac:dyDescent="0.2">
      <c r="A90" s="99"/>
      <c r="B90" s="29" t="e">
        <f>NOITE!#REF!</f>
        <v>#REF!</v>
      </c>
      <c r="C90" s="29" t="e">
        <f>NOITE!#REF!</f>
        <v>#REF!</v>
      </c>
      <c r="D90" s="29" t="e">
        <f>NOITE!#REF!</f>
        <v>#REF!</v>
      </c>
      <c r="E90" s="29" t="e">
        <f>NOITE!#REF!</f>
        <v>#REF!</v>
      </c>
      <c r="F90" s="29" t="e">
        <f>NOITE!#REF!</f>
        <v>#REF!</v>
      </c>
      <c r="G90" s="29" t="e">
        <f>NOITE!#REF!</f>
        <v>#REF!</v>
      </c>
      <c r="H90" s="29" t="e">
        <f>NOITE!#REF!</f>
        <v>#REF!</v>
      </c>
      <c r="I90" s="29" t="e">
        <f>NOITE!#REF!</f>
        <v>#REF!</v>
      </c>
      <c r="J90" s="29" t="e">
        <f>NOITE!#REF!</f>
        <v>#REF!</v>
      </c>
      <c r="K90" s="29" t="e">
        <f>NOITE!#REF!</f>
        <v>#REF!</v>
      </c>
      <c r="L90" s="29" t="e">
        <f>NOITE!#REF!</f>
        <v>#REF!</v>
      </c>
      <c r="M90" s="29" t="e">
        <f>NOITE!#REF!</f>
        <v>#REF!</v>
      </c>
      <c r="N90" s="29"/>
      <c r="O90" s="29"/>
      <c r="P90" s="29"/>
      <c r="Q90" s="29"/>
      <c r="R90" s="29"/>
      <c r="S90" s="29"/>
    </row>
    <row r="91" spans="1:19" x14ac:dyDescent="0.2">
      <c r="A91" s="9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 t="e">
        <f>NOITE!#REF!</f>
        <v>#REF!</v>
      </c>
      <c r="M91" s="29" t="e">
        <f>NOITE!#REF!</f>
        <v>#REF!</v>
      </c>
      <c r="N91" s="29"/>
      <c r="O91" s="29"/>
      <c r="P91" s="29"/>
      <c r="Q91" s="29"/>
      <c r="R91" s="29"/>
      <c r="S91" s="29"/>
    </row>
    <row r="92" spans="1:19" x14ac:dyDescent="0.2">
      <c r="A92" s="99">
        <v>2</v>
      </c>
      <c r="B92" s="29" t="e">
        <f>NOITE!#REF!</f>
        <v>#REF!</v>
      </c>
      <c r="C92" s="29" t="e">
        <f>NOITE!#REF!</f>
        <v>#REF!</v>
      </c>
      <c r="D92" s="29" t="e">
        <f>NOITE!#REF!</f>
        <v>#REF!</v>
      </c>
      <c r="E92" s="29" t="e">
        <f>NOITE!#REF!</f>
        <v>#REF!</v>
      </c>
      <c r="F92" s="29" t="e">
        <f>NOITE!#REF!</f>
        <v>#REF!</v>
      </c>
      <c r="G92" s="29" t="e">
        <f>NOITE!#REF!</f>
        <v>#REF!</v>
      </c>
      <c r="H92" s="29" t="e">
        <f>NOITE!#REF!</f>
        <v>#REF!</v>
      </c>
      <c r="I92" s="29" t="e">
        <f>NOITE!#REF!</f>
        <v>#REF!</v>
      </c>
      <c r="J92" s="29" t="e">
        <f>NOITE!#REF!</f>
        <v>#REF!</v>
      </c>
      <c r="K92" s="29" t="e">
        <f>NOITE!#REF!</f>
        <v>#REF!</v>
      </c>
      <c r="L92" s="29" t="e">
        <f>NOITE!#REF!</f>
        <v>#REF!</v>
      </c>
      <c r="M92" s="29" t="e">
        <f>NOITE!#REF!</f>
        <v>#REF!</v>
      </c>
      <c r="N92" s="29"/>
      <c r="O92" s="29"/>
      <c r="P92" s="29"/>
      <c r="Q92" s="29"/>
      <c r="R92" s="29"/>
      <c r="S92" s="29"/>
    </row>
    <row r="93" spans="1:19" x14ac:dyDescent="0.2">
      <c r="A93" s="99"/>
      <c r="B93" s="29" t="e">
        <f>NOITE!#REF!</f>
        <v>#REF!</v>
      </c>
      <c r="C93" s="29" t="e">
        <f>NOITE!#REF!</f>
        <v>#REF!</v>
      </c>
      <c r="D93" s="29" t="e">
        <f>NOITE!#REF!</f>
        <v>#REF!</v>
      </c>
      <c r="E93" s="29" t="e">
        <f>NOITE!#REF!</f>
        <v>#REF!</v>
      </c>
      <c r="F93" s="29" t="e">
        <f>NOITE!#REF!</f>
        <v>#REF!</v>
      </c>
      <c r="G93" s="29" t="e">
        <f>NOITE!#REF!</f>
        <v>#REF!</v>
      </c>
      <c r="H93" s="29" t="e">
        <f>NOITE!#REF!</f>
        <v>#REF!</v>
      </c>
      <c r="I93" s="29" t="e">
        <f>NOITE!#REF!</f>
        <v>#REF!</v>
      </c>
      <c r="J93" s="29" t="e">
        <f>NOITE!#REF!</f>
        <v>#REF!</v>
      </c>
      <c r="K93" s="29" t="e">
        <f>NOITE!#REF!</f>
        <v>#REF!</v>
      </c>
      <c r="L93" s="29" t="e">
        <f>NOITE!#REF!</f>
        <v>#REF!</v>
      </c>
      <c r="M93" s="29" t="e">
        <f>NOITE!#REF!</f>
        <v>#REF!</v>
      </c>
      <c r="N93" s="29"/>
      <c r="O93" s="29"/>
      <c r="P93" s="29"/>
      <c r="Q93" s="29"/>
      <c r="R93" s="29"/>
      <c r="S93" s="29"/>
    </row>
    <row r="94" spans="1:19" x14ac:dyDescent="0.2">
      <c r="A94" s="99"/>
      <c r="B94" s="29" t="e">
        <f>NOITE!#REF!</f>
        <v>#REF!</v>
      </c>
      <c r="C94" s="29" t="e">
        <f>NOITE!#REF!</f>
        <v>#REF!</v>
      </c>
      <c r="D94" s="29" t="e">
        <f>NOITE!#REF!</f>
        <v>#REF!</v>
      </c>
      <c r="E94" s="29" t="e">
        <f>NOITE!#REF!</f>
        <v>#REF!</v>
      </c>
      <c r="F94" s="29" t="e">
        <f>NOITE!#REF!</f>
        <v>#REF!</v>
      </c>
      <c r="G94" s="29" t="e">
        <f>NOITE!#REF!</f>
        <v>#REF!</v>
      </c>
      <c r="H94" s="29" t="e">
        <f>NOITE!#REF!</f>
        <v>#REF!</v>
      </c>
      <c r="I94" s="29" t="e">
        <f>NOITE!#REF!</f>
        <v>#REF!</v>
      </c>
      <c r="J94" s="29" t="e">
        <f>NOITE!#REF!</f>
        <v>#REF!</v>
      </c>
      <c r="K94" s="29" t="e">
        <f>NOITE!#REF!</f>
        <v>#REF!</v>
      </c>
      <c r="L94" s="29" t="e">
        <f>NOITE!#REF!</f>
        <v>#REF!</v>
      </c>
      <c r="M94" s="29" t="e">
        <f>NOITE!#REF!</f>
        <v>#REF!</v>
      </c>
      <c r="N94" s="29"/>
      <c r="O94" s="29"/>
      <c r="P94" s="29"/>
      <c r="Q94" s="29"/>
      <c r="R94" s="29"/>
      <c r="S94" s="29"/>
    </row>
    <row r="95" spans="1:19" x14ac:dyDescent="0.2">
      <c r="A95" s="99"/>
      <c r="B95" s="29" t="e">
        <f>NOITE!#REF!</f>
        <v>#REF!</v>
      </c>
      <c r="C95" s="29" t="e">
        <f>NOITE!#REF!</f>
        <v>#REF!</v>
      </c>
      <c r="D95" s="29" t="e">
        <f>NOITE!#REF!</f>
        <v>#REF!</v>
      </c>
      <c r="E95" s="29" t="e">
        <f>NOITE!#REF!</f>
        <v>#REF!</v>
      </c>
      <c r="F95" s="29" t="e">
        <f>NOITE!#REF!</f>
        <v>#REF!</v>
      </c>
      <c r="G95" s="29" t="e">
        <f>NOITE!#REF!</f>
        <v>#REF!</v>
      </c>
      <c r="H95" s="29" t="e">
        <f>NOITE!#REF!</f>
        <v>#REF!</v>
      </c>
      <c r="I95" s="29" t="e">
        <f>NOITE!#REF!</f>
        <v>#REF!</v>
      </c>
      <c r="J95" s="29" t="e">
        <f>NOITE!#REF!</f>
        <v>#REF!</v>
      </c>
      <c r="K95" s="29" t="e">
        <f>NOITE!#REF!</f>
        <v>#REF!</v>
      </c>
      <c r="L95" s="29" t="e">
        <f>NOITE!#REF!</f>
        <v>#REF!</v>
      </c>
      <c r="M95" s="29" t="e">
        <f>NOITE!#REF!</f>
        <v>#REF!</v>
      </c>
      <c r="N95" s="29"/>
      <c r="O95" s="29"/>
      <c r="P95" s="29"/>
      <c r="Q95" s="29"/>
      <c r="R95" s="29"/>
      <c r="S95" s="29"/>
    </row>
    <row r="96" spans="1:19" x14ac:dyDescent="0.2">
      <c r="A96" s="9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 t="e">
        <f>NOITE!#REF!</f>
        <v>#REF!</v>
      </c>
      <c r="M96" s="29" t="e">
        <f>NOITE!#REF!</f>
        <v>#REF!</v>
      </c>
      <c r="N96" s="29"/>
      <c r="O96" s="29"/>
      <c r="P96" s="29"/>
      <c r="Q96" s="29"/>
      <c r="R96" s="29"/>
      <c r="S96" s="29"/>
    </row>
    <row r="97" spans="1:19" x14ac:dyDescent="0.2">
      <c r="A97" s="99">
        <v>3</v>
      </c>
      <c r="B97" s="29" t="e">
        <f>NOITE!#REF!</f>
        <v>#REF!</v>
      </c>
      <c r="C97" s="29" t="e">
        <f>NOITE!#REF!</f>
        <v>#REF!</v>
      </c>
      <c r="D97" s="29" t="e">
        <f>NOITE!#REF!</f>
        <v>#REF!</v>
      </c>
      <c r="E97" s="29" t="e">
        <f>NOITE!#REF!</f>
        <v>#REF!</v>
      </c>
      <c r="F97" s="29" t="e">
        <f>NOITE!#REF!</f>
        <v>#REF!</v>
      </c>
      <c r="G97" s="29" t="e">
        <f>NOITE!#REF!</f>
        <v>#REF!</v>
      </c>
      <c r="H97" s="29" t="e">
        <f>NOITE!#REF!</f>
        <v>#REF!</v>
      </c>
      <c r="I97" s="29" t="e">
        <f>NOITE!#REF!</f>
        <v>#REF!</v>
      </c>
      <c r="J97" s="29" t="e">
        <f>NOITE!#REF!</f>
        <v>#REF!</v>
      </c>
      <c r="K97" s="29" t="e">
        <f>NOITE!#REF!</f>
        <v>#REF!</v>
      </c>
      <c r="L97" s="29" t="e">
        <f>NOITE!#REF!</f>
        <v>#REF!</v>
      </c>
      <c r="M97" s="29" t="e">
        <f>NOITE!#REF!</f>
        <v>#REF!</v>
      </c>
      <c r="N97" s="29"/>
      <c r="O97" s="29"/>
      <c r="P97" s="29"/>
      <c r="Q97" s="29"/>
      <c r="R97" s="29"/>
      <c r="S97" s="29"/>
    </row>
    <row r="98" spans="1:19" x14ac:dyDescent="0.2">
      <c r="A98" s="99"/>
      <c r="B98" s="29" t="e">
        <f>NOITE!#REF!</f>
        <v>#REF!</v>
      </c>
      <c r="C98" s="29" t="e">
        <f>NOITE!#REF!</f>
        <v>#REF!</v>
      </c>
      <c r="D98" s="29" t="e">
        <f>NOITE!#REF!</f>
        <v>#REF!</v>
      </c>
      <c r="E98" s="29" t="e">
        <f>NOITE!#REF!</f>
        <v>#REF!</v>
      </c>
      <c r="F98" s="29" t="e">
        <f>NOITE!#REF!</f>
        <v>#REF!</v>
      </c>
      <c r="G98" s="29" t="e">
        <f>NOITE!#REF!</f>
        <v>#REF!</v>
      </c>
      <c r="H98" s="29" t="e">
        <f>NOITE!#REF!</f>
        <v>#REF!</v>
      </c>
      <c r="I98" s="29" t="e">
        <f>NOITE!#REF!</f>
        <v>#REF!</v>
      </c>
      <c r="J98" s="29" t="e">
        <f>NOITE!#REF!</f>
        <v>#REF!</v>
      </c>
      <c r="K98" s="29" t="e">
        <f>NOITE!#REF!</f>
        <v>#REF!</v>
      </c>
      <c r="L98" s="29" t="e">
        <f>NOITE!#REF!</f>
        <v>#REF!</v>
      </c>
      <c r="M98" s="29" t="e">
        <f>NOITE!#REF!</f>
        <v>#REF!</v>
      </c>
      <c r="N98" s="29"/>
      <c r="O98" s="29"/>
      <c r="P98" s="29"/>
      <c r="Q98" s="29"/>
      <c r="R98" s="29"/>
      <c r="S98" s="29"/>
    </row>
    <row r="99" spans="1:19" x14ac:dyDescent="0.2">
      <c r="A99" s="99"/>
      <c r="B99" s="29" t="e">
        <f>NOITE!#REF!</f>
        <v>#REF!</v>
      </c>
      <c r="C99" s="29" t="e">
        <f>NOITE!#REF!</f>
        <v>#REF!</v>
      </c>
      <c r="D99" s="29" t="e">
        <f>NOITE!#REF!</f>
        <v>#REF!</v>
      </c>
      <c r="E99" s="29" t="e">
        <f>NOITE!#REF!</f>
        <v>#REF!</v>
      </c>
      <c r="F99" s="29" t="e">
        <f>NOITE!#REF!</f>
        <v>#REF!</v>
      </c>
      <c r="G99" s="29" t="e">
        <f>NOITE!#REF!</f>
        <v>#REF!</v>
      </c>
      <c r="H99" s="29" t="e">
        <f>NOITE!#REF!</f>
        <v>#REF!</v>
      </c>
      <c r="I99" s="29" t="e">
        <f>NOITE!#REF!</f>
        <v>#REF!</v>
      </c>
      <c r="J99" s="29" t="e">
        <f>NOITE!#REF!</f>
        <v>#REF!</v>
      </c>
      <c r="K99" s="29" t="e">
        <f>NOITE!#REF!</f>
        <v>#REF!</v>
      </c>
      <c r="L99" s="29" t="e">
        <f>NOITE!#REF!</f>
        <v>#REF!</v>
      </c>
      <c r="M99" s="29" t="e">
        <f>NOITE!#REF!</f>
        <v>#REF!</v>
      </c>
      <c r="N99" s="29"/>
      <c r="O99" s="29"/>
      <c r="P99" s="29"/>
      <c r="Q99" s="29"/>
      <c r="R99" s="29"/>
      <c r="S99" s="29"/>
    </row>
    <row r="100" spans="1:19" x14ac:dyDescent="0.2">
      <c r="A100" s="99"/>
      <c r="B100" s="29" t="e">
        <f>NOITE!#REF!</f>
        <v>#REF!</v>
      </c>
      <c r="C100" s="29" t="e">
        <f>NOITE!#REF!</f>
        <v>#REF!</v>
      </c>
      <c r="D100" s="29" t="e">
        <f>NOITE!#REF!</f>
        <v>#REF!</v>
      </c>
      <c r="E100" s="29" t="e">
        <f>NOITE!#REF!</f>
        <v>#REF!</v>
      </c>
      <c r="F100" s="29" t="e">
        <f>NOITE!#REF!</f>
        <v>#REF!</v>
      </c>
      <c r="G100" s="29" t="e">
        <f>NOITE!#REF!</f>
        <v>#REF!</v>
      </c>
      <c r="H100" s="29" t="e">
        <f>NOITE!#REF!</f>
        <v>#REF!</v>
      </c>
      <c r="I100" s="29" t="e">
        <f>NOITE!#REF!</f>
        <v>#REF!</v>
      </c>
      <c r="J100" s="29" t="e">
        <f>NOITE!#REF!</f>
        <v>#REF!</v>
      </c>
      <c r="K100" s="29" t="e">
        <f>NOITE!#REF!</f>
        <v>#REF!</v>
      </c>
      <c r="L100" s="29" t="e">
        <f>NOITE!#REF!</f>
        <v>#REF!</v>
      </c>
      <c r="M100" s="29" t="e">
        <f>NOITE!#REF!</f>
        <v>#REF!</v>
      </c>
      <c r="N100" s="29"/>
      <c r="O100" s="29"/>
      <c r="P100" s="29"/>
      <c r="Q100" s="29"/>
      <c r="R100" s="29"/>
      <c r="S100" s="29"/>
    </row>
    <row r="101" spans="1:19" x14ac:dyDescent="0.2">
      <c r="A101" s="9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 t="e">
        <f>NOITE!#REF!</f>
        <v>#REF!</v>
      </c>
      <c r="M101" s="29" t="e">
        <f>NOITE!#REF!</f>
        <v>#REF!</v>
      </c>
      <c r="N101" s="29"/>
      <c r="O101" s="29"/>
      <c r="P101" s="29"/>
      <c r="Q101" s="29"/>
      <c r="R101" s="29"/>
      <c r="S101" s="29"/>
    </row>
    <row r="102" spans="1:19" x14ac:dyDescent="0.2">
      <c r="A102" s="99">
        <v>4</v>
      </c>
      <c r="B102" s="29" t="e">
        <f>NOITE!#REF!</f>
        <v>#REF!</v>
      </c>
      <c r="C102" s="29" t="e">
        <f>NOITE!#REF!</f>
        <v>#REF!</v>
      </c>
      <c r="D102" s="29" t="e">
        <f>NOITE!#REF!</f>
        <v>#REF!</v>
      </c>
      <c r="E102" s="29" t="e">
        <f>NOITE!#REF!</f>
        <v>#REF!</v>
      </c>
      <c r="F102" s="29" t="e">
        <f>NOITE!#REF!</f>
        <v>#REF!</v>
      </c>
      <c r="G102" s="29" t="e">
        <f>NOITE!#REF!</f>
        <v>#REF!</v>
      </c>
      <c r="H102" s="29" t="e">
        <f>NOITE!#REF!</f>
        <v>#REF!</v>
      </c>
      <c r="I102" s="29" t="e">
        <f>NOITE!#REF!</f>
        <v>#REF!</v>
      </c>
      <c r="J102" s="29" t="e">
        <f>NOITE!#REF!</f>
        <v>#REF!</v>
      </c>
      <c r="K102" s="29" t="e">
        <f>NOITE!#REF!</f>
        <v>#REF!</v>
      </c>
      <c r="L102" s="29" t="e">
        <f>NOITE!#REF!</f>
        <v>#REF!</v>
      </c>
      <c r="M102" s="29" t="e">
        <f>NOITE!#REF!</f>
        <v>#REF!</v>
      </c>
      <c r="N102" s="29"/>
      <c r="O102" s="29"/>
      <c r="P102" s="29"/>
      <c r="Q102" s="29"/>
      <c r="R102" s="29"/>
      <c r="S102" s="29"/>
    </row>
    <row r="103" spans="1:19" x14ac:dyDescent="0.2">
      <c r="A103" s="99"/>
      <c r="B103" s="29" t="e">
        <f>NOITE!#REF!</f>
        <v>#REF!</v>
      </c>
      <c r="C103" s="29" t="e">
        <f>NOITE!#REF!</f>
        <v>#REF!</v>
      </c>
      <c r="D103" s="29" t="e">
        <f>NOITE!#REF!</f>
        <v>#REF!</v>
      </c>
      <c r="E103" s="29" t="e">
        <f>NOITE!#REF!</f>
        <v>#REF!</v>
      </c>
      <c r="F103" s="29" t="e">
        <f>NOITE!#REF!</f>
        <v>#REF!</v>
      </c>
      <c r="G103" s="29" t="e">
        <f>NOITE!#REF!</f>
        <v>#REF!</v>
      </c>
      <c r="H103" s="29" t="e">
        <f>NOITE!#REF!</f>
        <v>#REF!</v>
      </c>
      <c r="I103" s="29" t="e">
        <f>NOITE!#REF!</f>
        <v>#REF!</v>
      </c>
      <c r="J103" s="29" t="e">
        <f>NOITE!#REF!</f>
        <v>#REF!</v>
      </c>
      <c r="K103" s="29" t="e">
        <f>NOITE!#REF!</f>
        <v>#REF!</v>
      </c>
      <c r="L103" s="29" t="e">
        <f>NOITE!#REF!</f>
        <v>#REF!</v>
      </c>
      <c r="M103" s="29" t="e">
        <f>NOITE!#REF!</f>
        <v>#REF!</v>
      </c>
      <c r="N103" s="29"/>
      <c r="O103" s="29"/>
      <c r="P103" s="29"/>
      <c r="Q103" s="29"/>
      <c r="R103" s="29"/>
      <c r="S103" s="29"/>
    </row>
    <row r="104" spans="1:19" x14ac:dyDescent="0.2">
      <c r="A104" s="99"/>
      <c r="B104" s="29" t="e">
        <f>NOITE!#REF!</f>
        <v>#REF!</v>
      </c>
      <c r="C104" s="29" t="e">
        <f>NOITE!#REF!</f>
        <v>#REF!</v>
      </c>
      <c r="D104" s="29" t="e">
        <f>NOITE!#REF!</f>
        <v>#REF!</v>
      </c>
      <c r="E104" s="29" t="e">
        <f>NOITE!#REF!</f>
        <v>#REF!</v>
      </c>
      <c r="F104" s="29" t="e">
        <f>NOITE!#REF!</f>
        <v>#REF!</v>
      </c>
      <c r="G104" s="29" t="e">
        <f>NOITE!#REF!</f>
        <v>#REF!</v>
      </c>
      <c r="H104" s="29" t="e">
        <f>NOITE!#REF!</f>
        <v>#REF!</v>
      </c>
      <c r="I104" s="29" t="e">
        <f>NOITE!#REF!</f>
        <v>#REF!</v>
      </c>
      <c r="J104" s="29" t="e">
        <f>NOITE!#REF!</f>
        <v>#REF!</v>
      </c>
      <c r="K104" s="29" t="e">
        <f>NOITE!#REF!</f>
        <v>#REF!</v>
      </c>
      <c r="L104" s="29" t="e">
        <f>NOITE!#REF!</f>
        <v>#REF!</v>
      </c>
      <c r="M104" s="29" t="e">
        <f>NOITE!#REF!</f>
        <v>#REF!</v>
      </c>
      <c r="N104" s="29"/>
      <c r="O104" s="29"/>
      <c r="P104" s="29"/>
      <c r="Q104" s="29"/>
      <c r="R104" s="29"/>
      <c r="S104" s="29"/>
    </row>
    <row r="105" spans="1:19" x14ac:dyDescent="0.2">
      <c r="A105" s="99"/>
      <c r="B105" s="29" t="e">
        <f>NOITE!#REF!</f>
        <v>#REF!</v>
      </c>
      <c r="C105" s="29" t="e">
        <f>NOITE!#REF!</f>
        <v>#REF!</v>
      </c>
      <c r="D105" s="29" t="e">
        <f>NOITE!#REF!</f>
        <v>#REF!</v>
      </c>
      <c r="E105" s="29" t="e">
        <f>NOITE!#REF!</f>
        <v>#REF!</v>
      </c>
      <c r="F105" s="29" t="e">
        <f>NOITE!#REF!</f>
        <v>#REF!</v>
      </c>
      <c r="G105" s="29" t="e">
        <f>NOITE!#REF!</f>
        <v>#REF!</v>
      </c>
      <c r="H105" s="29" t="e">
        <f>NOITE!#REF!</f>
        <v>#REF!</v>
      </c>
      <c r="I105" s="29" t="e">
        <f>NOITE!#REF!</f>
        <v>#REF!</v>
      </c>
      <c r="J105" s="29" t="e">
        <f>NOITE!#REF!</f>
        <v>#REF!</v>
      </c>
      <c r="K105" s="29" t="e">
        <f>NOITE!#REF!</f>
        <v>#REF!</v>
      </c>
      <c r="L105" s="29" t="e">
        <f>NOITE!#REF!</f>
        <v>#REF!</v>
      </c>
      <c r="M105" s="29" t="e">
        <f>NOITE!#REF!</f>
        <v>#REF!</v>
      </c>
      <c r="N105" s="29"/>
      <c r="O105" s="29"/>
      <c r="P105" s="29"/>
      <c r="Q105" s="29"/>
      <c r="R105" s="29"/>
      <c r="S105" s="29"/>
    </row>
    <row r="106" spans="1:19" x14ac:dyDescent="0.2">
      <c r="A106" s="9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 t="e">
        <f>NOITE!#REF!</f>
        <v>#REF!</v>
      </c>
      <c r="M106" s="29" t="e">
        <f>NOITE!#REF!</f>
        <v>#REF!</v>
      </c>
      <c r="N106" s="29"/>
      <c r="O106" s="29"/>
      <c r="P106" s="29"/>
      <c r="Q106" s="29"/>
      <c r="R106" s="29"/>
      <c r="S106" s="29"/>
    </row>
    <row r="107" spans="1:19" x14ac:dyDescent="0.2">
      <c r="A107" s="99">
        <v>5</v>
      </c>
      <c r="B107" s="29" t="e">
        <f>NOITE!#REF!</f>
        <v>#REF!</v>
      </c>
      <c r="C107" s="29" t="e">
        <f>NOITE!#REF!</f>
        <v>#REF!</v>
      </c>
      <c r="D107" s="29" t="e">
        <f>NOITE!#REF!</f>
        <v>#REF!</v>
      </c>
      <c r="E107" s="29" t="e">
        <f>NOITE!#REF!</f>
        <v>#REF!</v>
      </c>
      <c r="F107" s="29" t="e">
        <f>NOITE!#REF!</f>
        <v>#REF!</v>
      </c>
      <c r="G107" s="29" t="e">
        <f>NOITE!#REF!</f>
        <v>#REF!</v>
      </c>
      <c r="H107" s="29" t="e">
        <f>NOITE!#REF!</f>
        <v>#REF!</v>
      </c>
      <c r="I107" s="29" t="e">
        <f>NOITE!#REF!</f>
        <v>#REF!</v>
      </c>
      <c r="J107" s="29" t="e">
        <f>NOITE!#REF!</f>
        <v>#REF!</v>
      </c>
      <c r="K107" s="29" t="e">
        <f>NOITE!#REF!</f>
        <v>#REF!</v>
      </c>
      <c r="L107" s="29" t="e">
        <f>NOITE!#REF!</f>
        <v>#REF!</v>
      </c>
      <c r="M107" s="29" t="e">
        <f>NOITE!#REF!</f>
        <v>#REF!</v>
      </c>
      <c r="N107" s="29"/>
      <c r="O107" s="29"/>
      <c r="P107" s="29"/>
      <c r="Q107" s="29"/>
      <c r="R107" s="29"/>
      <c r="S107" s="29"/>
    </row>
    <row r="108" spans="1:19" x14ac:dyDescent="0.2">
      <c r="A108" s="99"/>
      <c r="B108" s="29" t="e">
        <f>NOITE!#REF!</f>
        <v>#REF!</v>
      </c>
      <c r="C108" s="29" t="e">
        <f>NOITE!#REF!</f>
        <v>#REF!</v>
      </c>
      <c r="D108" s="29" t="e">
        <f>NOITE!#REF!</f>
        <v>#REF!</v>
      </c>
      <c r="E108" s="29" t="e">
        <f>NOITE!#REF!</f>
        <v>#REF!</v>
      </c>
      <c r="F108" s="29" t="e">
        <f>NOITE!#REF!</f>
        <v>#REF!</v>
      </c>
      <c r="G108" s="29" t="e">
        <f>NOITE!#REF!</f>
        <v>#REF!</v>
      </c>
      <c r="H108" s="29" t="e">
        <f>NOITE!#REF!</f>
        <v>#REF!</v>
      </c>
      <c r="I108" s="29" t="e">
        <f>NOITE!#REF!</f>
        <v>#REF!</v>
      </c>
      <c r="J108" s="29" t="e">
        <f>NOITE!#REF!</f>
        <v>#REF!</v>
      </c>
      <c r="K108" s="29" t="e">
        <f>NOITE!#REF!</f>
        <v>#REF!</v>
      </c>
      <c r="L108" s="29" t="e">
        <f>NOITE!#REF!</f>
        <v>#REF!</v>
      </c>
      <c r="M108" s="29" t="e">
        <f>NOITE!#REF!</f>
        <v>#REF!</v>
      </c>
      <c r="N108" s="29"/>
      <c r="O108" s="29"/>
      <c r="P108" s="29"/>
      <c r="Q108" s="29"/>
      <c r="R108" s="29"/>
      <c r="S108" s="29"/>
    </row>
    <row r="109" spans="1:19" x14ac:dyDescent="0.2">
      <c r="A109" s="99"/>
      <c r="B109" s="29" t="e">
        <f>NOITE!#REF!</f>
        <v>#REF!</v>
      </c>
      <c r="C109" s="29" t="e">
        <f>NOITE!#REF!</f>
        <v>#REF!</v>
      </c>
      <c r="D109" s="29" t="e">
        <f>NOITE!#REF!</f>
        <v>#REF!</v>
      </c>
      <c r="E109" s="29" t="e">
        <f>NOITE!#REF!</f>
        <v>#REF!</v>
      </c>
      <c r="F109" s="29" t="e">
        <f>NOITE!#REF!</f>
        <v>#REF!</v>
      </c>
      <c r="G109" s="29" t="e">
        <f>NOITE!#REF!</f>
        <v>#REF!</v>
      </c>
      <c r="H109" s="29" t="e">
        <f>NOITE!#REF!</f>
        <v>#REF!</v>
      </c>
      <c r="I109" s="29" t="e">
        <f>NOITE!#REF!</f>
        <v>#REF!</v>
      </c>
      <c r="J109" s="29" t="e">
        <f>NOITE!#REF!</f>
        <v>#REF!</v>
      </c>
      <c r="K109" s="29" t="e">
        <f>NOITE!#REF!</f>
        <v>#REF!</v>
      </c>
      <c r="L109" s="29" t="e">
        <f>NOITE!#REF!</f>
        <v>#REF!</v>
      </c>
      <c r="M109" s="29" t="e">
        <f>NOITE!#REF!</f>
        <v>#REF!</v>
      </c>
      <c r="N109" s="29"/>
      <c r="O109" s="29"/>
      <c r="P109" s="29"/>
      <c r="Q109" s="29"/>
      <c r="R109" s="29"/>
      <c r="S109" s="29"/>
    </row>
    <row r="110" spans="1:19" x14ac:dyDescent="0.2">
      <c r="A110" s="99"/>
      <c r="B110" s="29" t="e">
        <f>NOITE!#REF!</f>
        <v>#REF!</v>
      </c>
      <c r="C110" s="29" t="e">
        <f>NOITE!#REF!</f>
        <v>#REF!</v>
      </c>
      <c r="D110" s="29" t="e">
        <f>NOITE!#REF!</f>
        <v>#REF!</v>
      </c>
      <c r="E110" s="29" t="e">
        <f>NOITE!#REF!</f>
        <v>#REF!</v>
      </c>
      <c r="F110" s="29" t="e">
        <f>NOITE!#REF!</f>
        <v>#REF!</v>
      </c>
      <c r="G110" s="29" t="e">
        <f>NOITE!#REF!</f>
        <v>#REF!</v>
      </c>
      <c r="H110" s="29" t="e">
        <f>NOITE!#REF!</f>
        <v>#REF!</v>
      </c>
      <c r="I110" s="29" t="e">
        <f>NOITE!#REF!</f>
        <v>#REF!</v>
      </c>
      <c r="J110" s="29" t="e">
        <f>NOITE!#REF!</f>
        <v>#REF!</v>
      </c>
      <c r="K110" s="29" t="e">
        <f>NOITE!#REF!</f>
        <v>#REF!</v>
      </c>
      <c r="L110" s="29" t="e">
        <f>NOITE!#REF!</f>
        <v>#REF!</v>
      </c>
      <c r="M110" s="29" t="e">
        <f>NOITE!#REF!</f>
        <v>#REF!</v>
      </c>
      <c r="N110" s="29"/>
      <c r="O110" s="29"/>
      <c r="P110" s="29"/>
      <c r="Q110" s="29"/>
      <c r="R110" s="29"/>
      <c r="S110" s="29"/>
    </row>
    <row r="111" spans="1:19" x14ac:dyDescent="0.2">
      <c r="A111" s="9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 t="e">
        <f>NOITE!#REF!</f>
        <v>#REF!</v>
      </c>
      <c r="M111" s="29" t="e">
        <f>NOITE!#REF!</f>
        <v>#REF!</v>
      </c>
      <c r="N111" s="29"/>
      <c r="O111" s="29"/>
      <c r="P111" s="29"/>
      <c r="Q111" s="29"/>
      <c r="R111" s="29"/>
      <c r="S111" s="29"/>
    </row>
    <row r="112" spans="1:19" x14ac:dyDescent="0.2">
      <c r="A112" s="99">
        <v>6</v>
      </c>
      <c r="B112" s="29" t="e">
        <f>NOITE!#REF!</f>
        <v>#REF!</v>
      </c>
      <c r="C112" s="29" t="e">
        <f>NOITE!#REF!</f>
        <v>#REF!</v>
      </c>
      <c r="D112" s="29" t="e">
        <f>NOITE!#REF!</f>
        <v>#REF!</v>
      </c>
      <c r="E112" s="29" t="e">
        <f>NOITE!#REF!</f>
        <v>#REF!</v>
      </c>
      <c r="F112" s="29" t="e">
        <f>NOITE!#REF!</f>
        <v>#REF!</v>
      </c>
      <c r="G112" s="29" t="e">
        <f>NOITE!#REF!</f>
        <v>#REF!</v>
      </c>
      <c r="H112" s="29" t="e">
        <f>NOITE!#REF!</f>
        <v>#REF!</v>
      </c>
      <c r="I112" s="29" t="e">
        <f>NOITE!#REF!</f>
        <v>#REF!</v>
      </c>
      <c r="J112" s="29" t="e">
        <f>NOITE!#REF!</f>
        <v>#REF!</v>
      </c>
      <c r="K112" s="29" t="e">
        <f>NOITE!#REF!</f>
        <v>#REF!</v>
      </c>
      <c r="L112" s="29" t="e">
        <f>NOITE!#REF!</f>
        <v>#REF!</v>
      </c>
      <c r="M112" s="29" t="e">
        <f>NOITE!#REF!</f>
        <v>#REF!</v>
      </c>
      <c r="N112" s="29"/>
      <c r="O112" s="29"/>
      <c r="P112" s="29"/>
      <c r="Q112" s="29"/>
      <c r="R112" s="29"/>
      <c r="S112" s="29"/>
    </row>
    <row r="113" spans="1:19" x14ac:dyDescent="0.2">
      <c r="A113" s="99"/>
      <c r="B113" s="29" t="e">
        <f>NOITE!#REF!</f>
        <v>#REF!</v>
      </c>
      <c r="C113" s="29" t="e">
        <f>NOITE!#REF!</f>
        <v>#REF!</v>
      </c>
      <c r="D113" s="29" t="e">
        <f>NOITE!#REF!</f>
        <v>#REF!</v>
      </c>
      <c r="E113" s="29" t="e">
        <f>NOITE!#REF!</f>
        <v>#REF!</v>
      </c>
      <c r="F113" s="29" t="e">
        <f>NOITE!#REF!</f>
        <v>#REF!</v>
      </c>
      <c r="G113" s="29" t="e">
        <f>NOITE!#REF!</f>
        <v>#REF!</v>
      </c>
      <c r="H113" s="29" t="e">
        <f>NOITE!#REF!</f>
        <v>#REF!</v>
      </c>
      <c r="I113" s="29" t="e">
        <f>NOITE!#REF!</f>
        <v>#REF!</v>
      </c>
      <c r="J113" s="29" t="e">
        <f>NOITE!#REF!</f>
        <v>#REF!</v>
      </c>
      <c r="K113" s="29" t="e">
        <f>NOITE!#REF!</f>
        <v>#REF!</v>
      </c>
      <c r="L113" s="29" t="e">
        <f>NOITE!#REF!</f>
        <v>#REF!</v>
      </c>
      <c r="M113" s="29" t="e">
        <f>NOITE!#REF!</f>
        <v>#REF!</v>
      </c>
      <c r="N113" s="29"/>
      <c r="O113" s="29"/>
      <c r="P113" s="29"/>
      <c r="Q113" s="29"/>
      <c r="R113" s="29"/>
      <c r="S113" s="29"/>
    </row>
    <row r="114" spans="1:19" x14ac:dyDescent="0.2">
      <c r="A114" s="99"/>
      <c r="B114" s="29" t="e">
        <f>NOITE!#REF!</f>
        <v>#REF!</v>
      </c>
      <c r="C114" s="29" t="e">
        <f>NOITE!#REF!</f>
        <v>#REF!</v>
      </c>
      <c r="D114" s="29" t="e">
        <f>NOITE!#REF!</f>
        <v>#REF!</v>
      </c>
      <c r="E114" s="29" t="e">
        <f>NOITE!#REF!</f>
        <v>#REF!</v>
      </c>
      <c r="F114" s="29" t="e">
        <f>NOITE!#REF!</f>
        <v>#REF!</v>
      </c>
      <c r="G114" s="29" t="e">
        <f>NOITE!#REF!</f>
        <v>#REF!</v>
      </c>
      <c r="H114" s="29" t="e">
        <f>NOITE!#REF!</f>
        <v>#REF!</v>
      </c>
      <c r="I114" s="29" t="e">
        <f>NOITE!#REF!</f>
        <v>#REF!</v>
      </c>
      <c r="J114" s="29" t="e">
        <f>NOITE!#REF!</f>
        <v>#REF!</v>
      </c>
      <c r="K114" s="29" t="e">
        <f>NOITE!#REF!</f>
        <v>#REF!</v>
      </c>
      <c r="L114" s="29" t="e">
        <f>NOITE!#REF!</f>
        <v>#REF!</v>
      </c>
      <c r="M114" s="29" t="e">
        <f>NOITE!#REF!</f>
        <v>#REF!</v>
      </c>
      <c r="N114" s="29"/>
      <c r="O114" s="29"/>
      <c r="P114" s="29"/>
      <c r="Q114" s="29"/>
      <c r="R114" s="29"/>
      <c r="S114" s="29"/>
    </row>
    <row r="115" spans="1:19" x14ac:dyDescent="0.2">
      <c r="A115" s="99"/>
      <c r="B115" s="29" t="e">
        <f>NOITE!#REF!</f>
        <v>#REF!</v>
      </c>
      <c r="C115" s="29" t="e">
        <f>NOITE!#REF!</f>
        <v>#REF!</v>
      </c>
      <c r="D115" s="29" t="e">
        <f>NOITE!#REF!</f>
        <v>#REF!</v>
      </c>
      <c r="E115" s="29" t="e">
        <f>NOITE!#REF!</f>
        <v>#REF!</v>
      </c>
      <c r="F115" s="29" t="e">
        <f>NOITE!#REF!</f>
        <v>#REF!</v>
      </c>
      <c r="G115" s="29" t="e">
        <f>NOITE!#REF!</f>
        <v>#REF!</v>
      </c>
      <c r="H115" s="29" t="e">
        <f>NOITE!#REF!</f>
        <v>#REF!</v>
      </c>
      <c r="I115" s="29" t="e">
        <f>NOITE!#REF!</f>
        <v>#REF!</v>
      </c>
      <c r="J115" s="29" t="e">
        <f>NOITE!#REF!</f>
        <v>#REF!</v>
      </c>
      <c r="K115" s="29" t="e">
        <f>NOITE!#REF!</f>
        <v>#REF!</v>
      </c>
      <c r="L115" s="29" t="e">
        <f>NOITE!#REF!</f>
        <v>#REF!</v>
      </c>
      <c r="M115" s="29" t="e">
        <f>NOITE!#REF!</f>
        <v>#REF!</v>
      </c>
      <c r="N115" s="29"/>
      <c r="O115" s="29"/>
      <c r="P115" s="29"/>
      <c r="Q115" s="29"/>
      <c r="R115" s="29"/>
      <c r="S115" s="29"/>
    </row>
    <row r="116" spans="1:19" x14ac:dyDescent="0.2">
      <c r="A116" s="9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 t="e">
        <f>NOITE!#REF!</f>
        <v>#REF!</v>
      </c>
      <c r="M116" s="29" t="e">
        <f>NOITE!#REF!</f>
        <v>#REF!</v>
      </c>
      <c r="N116" s="29"/>
      <c r="O116" s="29"/>
      <c r="P116" s="29"/>
      <c r="Q116" s="29"/>
      <c r="R116" s="29"/>
      <c r="S116" s="29"/>
    </row>
    <row r="117" spans="1:19" x14ac:dyDescent="0.2">
      <c r="A117" s="99">
        <v>1</v>
      </c>
      <c r="B117" s="29" t="str">
        <f>NOITE!M9</f>
        <v>WILLIAN AURELIO NOGUEIRA</v>
      </c>
      <c r="C117" s="29" t="str">
        <f>NOITE!M8</f>
        <v>LABORATÓRIO DE DESENVOLVIMENTO I</v>
      </c>
      <c r="D117" s="29" t="str">
        <f>NOITE!F11</f>
        <v>FÁBIO BRUSSOLO DE OLIVEIRA</v>
      </c>
      <c r="E117" s="29" t="str">
        <f>NOITE!F10</f>
        <v>CABEAMENTO ESTRUTURADO</v>
      </c>
      <c r="F117" s="29" t="str">
        <f>NOITE!G11</f>
        <v>WILLIAN AURELIO NOGUEIRA</v>
      </c>
      <c r="G117" s="29" t="str">
        <f>NOITE!G10</f>
        <v>ALGORITMOS</v>
      </c>
      <c r="H117" s="29" t="str">
        <f>NOITE!H11</f>
        <v>MAGALI ANDREIA ROSSI</v>
      </c>
      <c r="I117" s="29" t="str">
        <f>NOITE!H10</f>
        <v>ORGANIZAÇÃO DE COMPUTADORES</v>
      </c>
      <c r="J117" s="29" t="str">
        <f>NOITE!I11</f>
        <v>-</v>
      </c>
      <c r="K117" s="29" t="str">
        <f>NOITE!M4</f>
        <v>ATIVIDADES ACADÊMICO-CIENTÍFICO-CULTURAIS I</v>
      </c>
      <c r="L117" s="29" t="e">
        <f>NOITE!#REF!</f>
        <v>#REF!</v>
      </c>
      <c r="M117" s="29" t="e">
        <f>NOITE!#REF!</f>
        <v>#REF!</v>
      </c>
      <c r="N117" s="29"/>
      <c r="O117" s="29"/>
      <c r="P117" s="29"/>
      <c r="Q117" s="29"/>
      <c r="R117" s="29"/>
      <c r="S117" s="29"/>
    </row>
    <row r="118" spans="1:19" x14ac:dyDescent="0.2">
      <c r="A118" s="99"/>
      <c r="B118" s="29" t="str">
        <f>NOITE!M11</f>
        <v>WILLIAN AURELIO NOGUEIRA</v>
      </c>
      <c r="C118" s="29" t="str">
        <f>NOITE!M10</f>
        <v>LABORATÓRIO DE DESENVOLVIMENTO I</v>
      </c>
      <c r="D118" s="29" t="str">
        <f>NOITE!F13</f>
        <v>FÁBIO BRUSSOLO DE OLIVEIRA</v>
      </c>
      <c r="E118" s="29" t="str">
        <f>NOITE!F12</f>
        <v>CABEAMENTO ESTRUTURADO</v>
      </c>
      <c r="F118" s="29" t="str">
        <f>NOITE!G13</f>
        <v>WILLIAN AURELIO NOGUEIRA</v>
      </c>
      <c r="G118" s="29" t="str">
        <f>NOITE!G12</f>
        <v>ALGORITMOS</v>
      </c>
      <c r="H118" s="29" t="str">
        <f>NOITE!H13</f>
        <v>MAGALI ANDREIA ROSSI</v>
      </c>
      <c r="I118" s="29" t="str">
        <f>NOITE!H12</f>
        <v>ORGANIZAÇÃO DE COMPUTADORES</v>
      </c>
      <c r="J118" s="29" t="str">
        <f>NOITE!I13</f>
        <v>-</v>
      </c>
      <c r="K118" s="29" t="str">
        <f>NOITE!M6</f>
        <v>ATIVIDADES ACADÊMICO-CIENTÍFICO-CULTURAIS I</v>
      </c>
      <c r="L118" s="29" t="str">
        <f>NOITE!M13</f>
        <v>RONALDO WILLIAN REIS</v>
      </c>
      <c r="M118" s="29" t="str">
        <f>NOITE!M12</f>
        <v>MATEMÁTICA DISCRETA</v>
      </c>
      <c r="N118" s="29"/>
      <c r="O118" s="29"/>
      <c r="P118" s="29"/>
      <c r="Q118" s="29"/>
      <c r="R118" s="29"/>
      <c r="S118" s="29"/>
    </row>
    <row r="119" spans="1:19" x14ac:dyDescent="0.2">
      <c r="A119" s="99"/>
      <c r="B119" s="29" t="str">
        <f>NOITE!E15</f>
        <v>ADALBERTO DE FREITAS CAMARGO</v>
      </c>
      <c r="C119" s="29" t="str">
        <f>NOITE!E14</f>
        <v>FUNDAMENTOS DE REDES DE COMPUTADORES</v>
      </c>
      <c r="D119" s="29">
        <f>NOITE!F15</f>
        <v>0</v>
      </c>
      <c r="E119" s="29" t="str">
        <f>NOITE!F14</f>
        <v>INGLÊS I</v>
      </c>
      <c r="F119" s="29" t="str">
        <f>NOITE!G15</f>
        <v>WILLIAN AURELIO NOGUEIRA</v>
      </c>
      <c r="G119" s="29" t="str">
        <f>NOITE!G14</f>
        <v>ALGORITMOS</v>
      </c>
      <c r="H119" s="29" t="str">
        <f>NOITE!H15</f>
        <v>MAGALI ANDREIA ROSSI</v>
      </c>
      <c r="I119" s="29" t="str">
        <f>NOITE!H14</f>
        <v>ORGANIZAÇÃO DE COMPUTADORES</v>
      </c>
      <c r="J119" s="29" t="str">
        <f>NOITE!I15</f>
        <v>JONAS REGINALDO PRADO</v>
      </c>
      <c r="K119" s="29" t="str">
        <f>NOITE!I14</f>
        <v>FUNDAMENTOS DE ADMINISTRAÇÃO GERAL</v>
      </c>
      <c r="L119" s="29" t="str">
        <f>NOITE!M15</f>
        <v>RONALDO WILLIAN REIS</v>
      </c>
      <c r="M119" s="29" t="str">
        <f>NOITE!M14</f>
        <v>MATEMÁTICA DISCRETA</v>
      </c>
      <c r="N119" s="29"/>
      <c r="O119" s="29"/>
      <c r="P119" s="29"/>
      <c r="Q119" s="29"/>
      <c r="R119" s="29"/>
      <c r="S119" s="29"/>
    </row>
    <row r="120" spans="1:19" x14ac:dyDescent="0.2">
      <c r="A120" s="99"/>
      <c r="B120" s="29" t="str">
        <f>NOITE!E17</f>
        <v>ADALBERTO DE FREITAS CAMARGO</v>
      </c>
      <c r="C120" s="29" t="str">
        <f>NOITE!E16</f>
        <v>FUNDAMENTOS DE REDES DE COMPUTADORES</v>
      </c>
      <c r="D120" s="29">
        <f>NOITE!F17</f>
        <v>0</v>
      </c>
      <c r="E120" s="29" t="str">
        <f>NOITE!F16</f>
        <v>INGLÊS I</v>
      </c>
      <c r="F120" s="29" t="str">
        <f>NOITE!G17</f>
        <v>WILLIAN AURELIO NOGUEIRA</v>
      </c>
      <c r="G120" s="29" t="str">
        <f>NOITE!G16</f>
        <v>ALGORITMOS</v>
      </c>
      <c r="H120" s="29" t="str">
        <f>NOITE!H17</f>
        <v>MAGALI ANDREIA ROSSI</v>
      </c>
      <c r="I120" s="29" t="str">
        <f>NOITE!H16</f>
        <v>ORGANIZAÇÃO DE COMPUTADORES</v>
      </c>
      <c r="J120" s="29" t="str">
        <f>NOITE!I17</f>
        <v>JONAS REGINALDO PRADO</v>
      </c>
      <c r="K120" s="29" t="str">
        <f>NOITE!I16</f>
        <v>FUNDAMENTOS DE ADMINISTRAÇÃO GERAL</v>
      </c>
      <c r="L120" s="29" t="str">
        <f>NOITE!M17</f>
        <v>RONALDO WILLIAN REIS</v>
      </c>
      <c r="M120" s="29" t="str">
        <f>NOITE!M16</f>
        <v>MATEMÁTICA DISCRETA</v>
      </c>
      <c r="N120" s="29"/>
      <c r="O120" s="29"/>
      <c r="P120" s="29"/>
      <c r="Q120" s="29"/>
      <c r="R120" s="29"/>
      <c r="S120" s="29"/>
    </row>
    <row r="121" spans="1:19" x14ac:dyDescent="0.2">
      <c r="A121" s="9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 t="str">
        <f>NOITE!M19</f>
        <v>RONALDO WILLIAN REIS</v>
      </c>
      <c r="M121" s="29" t="str">
        <f>NOITE!M18</f>
        <v>MATEMÁTICA DISCRETA</v>
      </c>
      <c r="N121" s="29"/>
      <c r="O121" s="29"/>
      <c r="P121" s="29"/>
      <c r="Q121" s="29"/>
      <c r="R121" s="29"/>
      <c r="S121" s="29"/>
    </row>
    <row r="122" spans="1:19" x14ac:dyDescent="0.2">
      <c r="A122" s="99">
        <v>2</v>
      </c>
      <c r="B122" s="29" t="str">
        <f>NOITE!E24</f>
        <v>RÔMULO FRANCISCO DE SOUZA MAIA</v>
      </c>
      <c r="C122" s="29" t="str">
        <f>NOITE!E23</f>
        <v>REQUISITOS PARA PROJETOS DE REDES DE COMPUTADORES</v>
      </c>
      <c r="D122" s="29" t="str">
        <f>NOITE!F24</f>
        <v>JOÃO GILBERTO PINHO</v>
      </c>
      <c r="E122" s="29" t="str">
        <f>NOITE!F23</f>
        <v>SISTEMAS OPERACIONAIS</v>
      </c>
      <c r="F122" s="29" t="str">
        <f>NOITE!G24</f>
        <v>FLÁVIO SOUSA SILVA</v>
      </c>
      <c r="G122" s="29" t="str">
        <f>NOITE!G23</f>
        <v>LINGUAGEM DE PROGRAMAÇÃO I</v>
      </c>
      <c r="H122" s="29" t="str">
        <f>NOITE!H24</f>
        <v>LEANDRO PALHA DE OLIVEIRA</v>
      </c>
      <c r="I122" s="29" t="str">
        <f>NOITE!H23</f>
        <v>LABORATÓRIO DE DESENVOLVIMENTO II</v>
      </c>
      <c r="J122" s="29" t="str">
        <f>NOITE!I24</f>
        <v>FÁBIO BRUSSOLO DE OLIVEIRA</v>
      </c>
      <c r="K122" s="29" t="str">
        <f>NOITE!I23</f>
        <v>LABORATÓRIO DE HARDWARE E REDES</v>
      </c>
      <c r="L122" s="29" t="str">
        <f>NOITE!M24</f>
        <v>-</v>
      </c>
      <c r="M122" s="29">
        <f>NOITE!M23</f>
        <v>0</v>
      </c>
      <c r="N122" s="29"/>
      <c r="O122" s="29"/>
      <c r="P122" s="29"/>
      <c r="Q122" s="29"/>
      <c r="R122" s="29"/>
      <c r="S122" s="29"/>
    </row>
    <row r="123" spans="1:19" x14ac:dyDescent="0.2">
      <c r="A123" s="99"/>
      <c r="B123" s="29" t="str">
        <f>NOITE!E26</f>
        <v>RÔMULO FRANCISCO DE SOUZA MAIA</v>
      </c>
      <c r="C123" s="29" t="str">
        <f>NOITE!E25</f>
        <v>REQUISITOS PARA PROJETOS DE REDES DE COMPUTADORES</v>
      </c>
      <c r="D123" s="29" t="str">
        <f>NOITE!F26</f>
        <v>JOÃO GILBERTO PINHO</v>
      </c>
      <c r="E123" s="29" t="str">
        <f>NOITE!F25</f>
        <v>SISTEMAS OPERACIONAIS</v>
      </c>
      <c r="F123" s="29" t="str">
        <f>NOITE!G26</f>
        <v>FLÁVIO SOUSA SILVA</v>
      </c>
      <c r="G123" s="29" t="str">
        <f>NOITE!G25</f>
        <v>LINGUAGEM DE PROGRAMAÇÃO I</v>
      </c>
      <c r="H123" s="29" t="str">
        <f>NOITE!H26</f>
        <v>LEANDRO PALHA DE OLIVEIRA</v>
      </c>
      <c r="I123" s="29" t="str">
        <f>NOITE!H25</f>
        <v>LABORATÓRIO DE DESENVOLVIMENTO II</v>
      </c>
      <c r="J123" s="29" t="str">
        <f>NOITE!I26</f>
        <v>FÁBIO BRUSSOLO DE OLIVEIRA</v>
      </c>
      <c r="K123" s="29" t="str">
        <f>NOITE!I25</f>
        <v>LABORATÓRIO DE HARDWARE E REDES</v>
      </c>
      <c r="L123" s="29" t="str">
        <f>NOITE!M26</f>
        <v>TOKIO HOSSOKAWA</v>
      </c>
      <c r="M123" s="29" t="str">
        <f>NOITE!M25</f>
        <v>FUNDAMENTOS DE CÁLCULO</v>
      </c>
      <c r="N123" s="29"/>
      <c r="O123" s="29"/>
      <c r="P123" s="29"/>
      <c r="Q123" s="29"/>
      <c r="R123" s="29"/>
      <c r="S123" s="29"/>
    </row>
    <row r="124" spans="1:19" x14ac:dyDescent="0.2">
      <c r="A124" s="99"/>
      <c r="B124" s="29" t="str">
        <f>NOITE!E28</f>
        <v>RÔMULO FRANCISCO DE SOUZA MAIA</v>
      </c>
      <c r="C124" s="29" t="str">
        <f>NOITE!E27</f>
        <v>REQUISITOS PARA PROJETOS DE REDES DE COMPUTADORES</v>
      </c>
      <c r="D124" s="29" t="str">
        <f>NOITE!F28</f>
        <v>JOÃO GILBERTO PINHO</v>
      </c>
      <c r="E124" s="29" t="str">
        <f>NOITE!F27</f>
        <v>SISTEMAS OPERACIONAIS</v>
      </c>
      <c r="F124" s="29" t="str">
        <f>NOITE!G28</f>
        <v>FLÁVIO SOUSA SILVA</v>
      </c>
      <c r="G124" s="29" t="str">
        <f>NOITE!G27</f>
        <v>LINGUAGEM DE PROGRAMAÇÃO I</v>
      </c>
      <c r="H124" s="29" t="str">
        <f>NOITE!H28</f>
        <v>LEANDRO PALHA DE OLIVEIRA</v>
      </c>
      <c r="I124" s="29" t="str">
        <f>NOITE!H27</f>
        <v>LABORATÓRIO DE DESENVOLVIMENTO II</v>
      </c>
      <c r="J124" s="29" t="str">
        <f>NOITE!I28</f>
        <v>FÁBIO BRUSSOLO DE OLIVEIRA</v>
      </c>
      <c r="K124" s="29" t="str">
        <f>NOITE!I27</f>
        <v>LABORATÓRIO DE HARDWARE E REDES</v>
      </c>
      <c r="L124" s="29" t="str">
        <f>NOITE!M28</f>
        <v>TOKIO HOSSOKAWA</v>
      </c>
      <c r="M124" s="29" t="str">
        <f>NOITE!M27</f>
        <v>FUNDAMENTOS DE CÁLCULO</v>
      </c>
      <c r="N124" s="29"/>
      <c r="O124" s="29"/>
      <c r="P124" s="29"/>
      <c r="Q124" s="29"/>
      <c r="R124" s="29"/>
      <c r="S124" s="29"/>
    </row>
    <row r="125" spans="1:19" x14ac:dyDescent="0.2">
      <c r="A125" s="99"/>
      <c r="B125" s="29" t="str">
        <f>NOITE!E30</f>
        <v>RÔMULO FRANCISCO DE SOUZA MAIA</v>
      </c>
      <c r="C125" s="29" t="str">
        <f>NOITE!E29</f>
        <v>REQUISITOS PARA PROJETOS DE REDES DE COMPUTADORES</v>
      </c>
      <c r="D125" s="29" t="str">
        <f>NOITE!F30</f>
        <v>JOÃO GILBERTO PINHO</v>
      </c>
      <c r="E125" s="29" t="str">
        <f>NOITE!F29</f>
        <v>SISTEMAS OPERACIONAIS</v>
      </c>
      <c r="F125" s="29" t="str">
        <f>NOITE!G30</f>
        <v>FLÁVIO SOUSA SILVA</v>
      </c>
      <c r="G125" s="29" t="str">
        <f>NOITE!G29</f>
        <v>LINGUAGEM DE PROGRAMAÇÃO I</v>
      </c>
      <c r="H125" s="29" t="str">
        <f>NOITE!H30</f>
        <v>LEANDRO PALHA DE OLIVEIRA</v>
      </c>
      <c r="I125" s="29" t="str">
        <f>NOITE!H29</f>
        <v>LABORATÓRIO DE DESENVOLVIMENTO II</v>
      </c>
      <c r="J125" s="29" t="str">
        <f>NOITE!I30</f>
        <v>FÁBIO BRUSSOLO DE OLIVEIRA</v>
      </c>
      <c r="K125" s="29" t="str">
        <f>NOITE!I29</f>
        <v>LABORATÓRIO DE HARDWARE E REDES</v>
      </c>
      <c r="L125" s="29" t="str">
        <f>NOITE!M30</f>
        <v>JEFFERSON CIPRIANO DE ARAUJO</v>
      </c>
      <c r="M125" s="29" t="str">
        <f>NOITE!M29</f>
        <v>INGLÊS II</v>
      </c>
      <c r="N125" s="29"/>
      <c r="O125" s="29"/>
      <c r="P125" s="29"/>
      <c r="Q125" s="29"/>
      <c r="R125" s="29"/>
      <c r="S125" s="29"/>
    </row>
    <row r="126" spans="1:19" x14ac:dyDescent="0.2">
      <c r="A126" s="9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 t="str">
        <f>NOITE!M32</f>
        <v>JEFFERSON CIPRIANO DE ARAUJO</v>
      </c>
      <c r="M126" s="29" t="str">
        <f>NOITE!M31</f>
        <v>INGLÊS II</v>
      </c>
      <c r="N126" s="29"/>
      <c r="O126" s="29"/>
      <c r="P126" s="29"/>
      <c r="Q126" s="29"/>
      <c r="R126" s="29"/>
      <c r="S126" s="29"/>
    </row>
    <row r="127" spans="1:19" x14ac:dyDescent="0.2">
      <c r="A127" s="99">
        <v>3</v>
      </c>
      <c r="B127" s="29" t="str">
        <f>NOITE!E37</f>
        <v>ALEXANDRE NAVARRO TEIXEIRA</v>
      </c>
      <c r="C127" s="29" t="str">
        <f>NOITE!E36</f>
        <v>LINGUAGEM DE PROGRAMAÇÃO PARA AMBIENTES DE REDES II</v>
      </c>
      <c r="D127" s="29">
        <f>NOITE!F37</f>
        <v>0</v>
      </c>
      <c r="E127" s="29" t="str">
        <f>NOITE!F36</f>
        <v>INGLÊS III</v>
      </c>
      <c r="F127" s="29" t="str">
        <f>NOITE!G37</f>
        <v>JOSÉ ANTONIO DO AMARAL</v>
      </c>
      <c r="G127" s="29" t="str">
        <f>NOITE!G36</f>
        <v>SISTEMAS OPERACIONAIS DE REDES DE COMPUTADORES</v>
      </c>
      <c r="H127" s="29" t="str">
        <f>NOITE!H37</f>
        <v>JEFFERSON CIPRIANO DE ARAUJO</v>
      </c>
      <c r="I127" s="29" t="str">
        <f>NOITE!H36</f>
        <v>COMUNICAÇÃO E EXPRESSÃO</v>
      </c>
      <c r="J127" s="29" t="str">
        <f>NOITE!I37</f>
        <v>JOSÉ ANTONIO DO AMARAL</v>
      </c>
      <c r="K127" s="29" t="str">
        <f>NOITE!I36</f>
        <v>LABORATÓRIO DE DESENVOLVIMENTO III</v>
      </c>
      <c r="L127" s="29">
        <f>NOITE!M37</f>
        <v>0</v>
      </c>
      <c r="M127" s="29">
        <f>NOITE!M36</f>
        <v>0</v>
      </c>
      <c r="N127" s="29"/>
      <c r="O127" s="29"/>
      <c r="P127" s="29"/>
      <c r="Q127" s="29"/>
      <c r="R127" s="29"/>
      <c r="S127" s="29"/>
    </row>
    <row r="128" spans="1:19" x14ac:dyDescent="0.2">
      <c r="A128" s="99"/>
      <c r="B128" s="29" t="str">
        <f>NOITE!E39</f>
        <v>ALEXANDRE NAVARRO TEIXEIRA</v>
      </c>
      <c r="C128" s="29" t="str">
        <f>NOITE!E38</f>
        <v>LINGUAGEM DE PROGRAMAÇÃO PARA AMBIENTES DE REDES II</v>
      </c>
      <c r="D128" s="29">
        <f>NOITE!F39</f>
        <v>0</v>
      </c>
      <c r="E128" s="29" t="str">
        <f>NOITE!F38</f>
        <v>INGLÊS III</v>
      </c>
      <c r="F128" s="29" t="str">
        <f>NOITE!G39</f>
        <v>JOSÉ ANTONIO DO AMARAL</v>
      </c>
      <c r="G128" s="29" t="str">
        <f>NOITE!G38</f>
        <v>SISTEMAS OPERACIONAIS DE REDES DE COMPUTADORES</v>
      </c>
      <c r="H128" s="29" t="str">
        <f>NOITE!H39</f>
        <v>JEFFERSON CIPRIANO DE ARAUJO</v>
      </c>
      <c r="I128" s="29" t="str">
        <f>NOITE!H38</f>
        <v>COMUNICAÇÃO E EXPRESSÃO</v>
      </c>
      <c r="J128" s="29" t="str">
        <f>NOITE!I39</f>
        <v>JOSÉ ANTONIO DO AMARAL</v>
      </c>
      <c r="K128" s="29" t="str">
        <f>NOITE!I38</f>
        <v>LABORATÓRIO DE DESENVOLVIMENTO III</v>
      </c>
      <c r="L128" s="29" t="str">
        <f>NOITE!M39</f>
        <v>JOÃO GILBERTO PINHO</v>
      </c>
      <c r="M128" s="29" t="str">
        <f>NOITE!M38</f>
        <v>ADMINISTRAÇÃO DE REDES DE COMPUTADORES</v>
      </c>
      <c r="N128" s="29"/>
      <c r="O128" s="29"/>
      <c r="P128" s="29"/>
      <c r="Q128" s="29"/>
      <c r="R128" s="29"/>
      <c r="S128" s="29"/>
    </row>
    <row r="129" spans="1:19" x14ac:dyDescent="0.2">
      <c r="A129" s="99"/>
      <c r="B129" s="29" t="str">
        <f>NOITE!E41</f>
        <v>ALEXANDRE NAVARRO TEIXEIRA</v>
      </c>
      <c r="C129" s="29" t="str">
        <f>NOITE!E40</f>
        <v>LINGUAGEM DE PROGRAMAÇÃO PARA AMBIENTES DE REDES II</v>
      </c>
      <c r="D129" s="29" t="str">
        <f>NOITE!F41</f>
        <v>GILBERTO DE PAIVA</v>
      </c>
      <c r="E129" s="29" t="str">
        <f>NOITE!F40</f>
        <v>ESTATÍSTICA DESCRITIVA</v>
      </c>
      <c r="F129" s="29" t="str">
        <f>NOITE!G41</f>
        <v>JOSÉ ANTONIO DO AMARAL</v>
      </c>
      <c r="G129" s="29" t="str">
        <f>NOITE!G40</f>
        <v>SISTEMAS OPERACIONAIS DE REDES DE COMPUTADORES</v>
      </c>
      <c r="H129" s="29" t="str">
        <f>NOITE!H41</f>
        <v>JEFFERSON CIPRIANO DE ARAUJO</v>
      </c>
      <c r="I129" s="29" t="str">
        <f>NOITE!H40</f>
        <v>COMUNICAÇÃO E EXPRESSÃO</v>
      </c>
      <c r="J129" s="29" t="str">
        <f>NOITE!I41</f>
        <v>JOSÉ ANTONIO DO AMARAL</v>
      </c>
      <c r="K129" s="29" t="str">
        <f>NOITE!I40</f>
        <v>LABORATÓRIO DE DESENVOLVIMENTO III</v>
      </c>
      <c r="L129" s="29" t="str">
        <f>NOITE!M41</f>
        <v>JOÃO GILBERTO PINHO</v>
      </c>
      <c r="M129" s="29" t="str">
        <f>NOITE!M40</f>
        <v>ADMINISTRAÇÃO DE REDES DE COMPUTADORES</v>
      </c>
      <c r="N129" s="29"/>
      <c r="O129" s="29"/>
      <c r="P129" s="29"/>
      <c r="Q129" s="29"/>
      <c r="R129" s="29"/>
      <c r="S129" s="29"/>
    </row>
    <row r="130" spans="1:19" x14ac:dyDescent="0.2">
      <c r="A130" s="99"/>
      <c r="B130" s="29" t="str">
        <f>NOITE!E43</f>
        <v>ALEXANDRE NAVARRO TEIXEIRA</v>
      </c>
      <c r="C130" s="29" t="str">
        <f>NOITE!E42</f>
        <v>LINGUAGEM DE PROGRAMAÇÃO PARA AMBIENTES DE REDES II</v>
      </c>
      <c r="D130" s="29" t="str">
        <f>NOITE!F43</f>
        <v>GILBERTO DE PAIVA</v>
      </c>
      <c r="E130" s="29" t="str">
        <f>NOITE!F42</f>
        <v>ESTATÍSTICA DESCRITIVA</v>
      </c>
      <c r="F130" s="29" t="str">
        <f>NOITE!G43</f>
        <v>JOSÉ ANTONIO DO AMARAL</v>
      </c>
      <c r="G130" s="29" t="str">
        <f>NOITE!G42</f>
        <v>SISTEMAS OPERACIONAIS DE REDES DE COMPUTADORES</v>
      </c>
      <c r="H130" s="29" t="str">
        <f>NOITE!H43</f>
        <v>JEFFERSON CIPRIANO DE ARAUJO</v>
      </c>
      <c r="I130" s="29" t="str">
        <f>NOITE!H42</f>
        <v>COMUNICAÇÃO E EXPRESSÃO</v>
      </c>
      <c r="J130" s="29" t="str">
        <f>NOITE!I43</f>
        <v>JOSÉ ANTONIO DO AMARAL</v>
      </c>
      <c r="K130" s="29" t="str">
        <f>NOITE!I42</f>
        <v>LABORATÓRIO DE DESENVOLVIMENTO III</v>
      </c>
      <c r="L130" s="29" t="str">
        <f>NOITE!M43</f>
        <v>JOÃO GILBERTO PINHO</v>
      </c>
      <c r="M130" s="29" t="str">
        <f>NOITE!M42</f>
        <v>ADMINISTRAÇÃO DE REDES DE COMPUTADORES</v>
      </c>
      <c r="N130" s="29"/>
      <c r="O130" s="29"/>
      <c r="P130" s="29"/>
      <c r="Q130" s="29"/>
      <c r="R130" s="29"/>
      <c r="S130" s="29"/>
    </row>
    <row r="131" spans="1:19" x14ac:dyDescent="0.2">
      <c r="A131" s="9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 t="str">
        <f>NOITE!M45</f>
        <v>JOÃO GILBERTO PINHO</v>
      </c>
      <c r="M131" s="29" t="str">
        <f>NOITE!M44</f>
        <v>ADMINISTRAÇÃO DE REDES DE COMPUTADORES</v>
      </c>
      <c r="N131" s="29"/>
      <c r="O131" s="29"/>
      <c r="P131" s="29"/>
      <c r="Q131" s="29"/>
      <c r="R131" s="29"/>
      <c r="S131" s="29"/>
    </row>
    <row r="132" spans="1:19" x14ac:dyDescent="0.2">
      <c r="A132" s="99">
        <v>4</v>
      </c>
      <c r="B132" s="29" t="str">
        <f>NOITE!E50</f>
        <v>EDSON CORREIA DE MELO</v>
      </c>
      <c r="C132" s="29" t="str">
        <f>NOITE!E49</f>
        <v>GESTÃO DE PROJETOS</v>
      </c>
      <c r="D132" s="29" t="str">
        <f>NOITE!F50</f>
        <v>ACÁCIO LUIZ SIARKOWSKI</v>
      </c>
      <c r="E132" s="29" t="str">
        <f>NOITE!F49</f>
        <v>PROTOCOLOS DE COMUNICAÇÃO EM REDES DE COMPUTADORES</v>
      </c>
      <c r="F132" s="29" t="str">
        <f>NOITE!G50</f>
        <v>LEANDRO PALHA DE OLIVEIRA</v>
      </c>
      <c r="G132" s="29" t="str">
        <f>NOITE!G49</f>
        <v>LINGUAGEM DE PROGRAMAÇÃO PARA AMBIENTES DE REDES II</v>
      </c>
      <c r="H132" s="29" t="str">
        <f>NOITE!H50</f>
        <v>ACÁCIO LUIZ SIARKOWSKI</v>
      </c>
      <c r="I132" s="29" t="str">
        <f>NOITE!H49</f>
        <v>FUNDAMENTOS DE REDES SEM FIO</v>
      </c>
      <c r="J132" s="29" t="str">
        <f>NOITE!I50</f>
        <v>EVERTON GRACIANO MACEDO</v>
      </c>
      <c r="K132" s="29" t="str">
        <f>NOITE!I49</f>
        <v>LABORATÓRIO DE DESENVOLVIMENTO IV</v>
      </c>
      <c r="L132" s="29" t="str">
        <f>NOITE!M50</f>
        <v>-</v>
      </c>
      <c r="M132" s="29">
        <f>NOITE!M49</f>
        <v>0</v>
      </c>
      <c r="N132" s="29"/>
      <c r="O132" s="29"/>
      <c r="P132" s="29"/>
      <c r="Q132" s="29"/>
      <c r="R132" s="29"/>
      <c r="S132" s="29"/>
    </row>
    <row r="133" spans="1:19" x14ac:dyDescent="0.2">
      <c r="A133" s="99"/>
      <c r="B133" s="29" t="str">
        <f>NOITE!E52</f>
        <v>EDSON CORREIA DE MELO</v>
      </c>
      <c r="C133" s="29" t="str">
        <f>NOITE!E51</f>
        <v>GESTÃO DE PROJETOS</v>
      </c>
      <c r="D133" s="29" t="str">
        <f>NOITE!F52</f>
        <v>ACÁCIO LUIZ SIARKOWSKI</v>
      </c>
      <c r="E133" s="29" t="str">
        <f>NOITE!F51</f>
        <v>PROTOCOLOS DE COMUNICAÇÃO EM REDES DE COMPUTADORES</v>
      </c>
      <c r="F133" s="29" t="str">
        <f>NOITE!G52</f>
        <v>LEANDRO PALHA DE OLIVEIRA</v>
      </c>
      <c r="G133" s="29" t="str">
        <f>NOITE!G51</f>
        <v>LINGUAGEM DE PROGRAMAÇÃO PARA AMBIENTES DE REDES II</v>
      </c>
      <c r="H133" s="29" t="str">
        <f>NOITE!H52</f>
        <v>ACÁCIO LUIZ SIARKOWSKI</v>
      </c>
      <c r="I133" s="29" t="str">
        <f>NOITE!H51</f>
        <v>FUNDAMENTOS DE REDES SEM FIO</v>
      </c>
      <c r="J133" s="29" t="str">
        <f>NOITE!I52</f>
        <v>EVERTON GRACIANO MACEDO</v>
      </c>
      <c r="K133" s="29" t="str">
        <f>NOITE!I51</f>
        <v>LABORATÓRIO DE DESENVOLVIMENTO IV</v>
      </c>
      <c r="L133" s="29" t="str">
        <f>NOITE!M52</f>
        <v>JEFERSON CERQUEIRA DIAS</v>
      </c>
      <c r="M133" s="29" t="str">
        <f>NOITE!M51</f>
        <v>TECNOLOGIA E AMBIENTE</v>
      </c>
      <c r="N133" s="29"/>
      <c r="O133" s="29"/>
      <c r="P133" s="29"/>
      <c r="Q133" s="29"/>
      <c r="R133" s="29"/>
      <c r="S133" s="29"/>
    </row>
    <row r="134" spans="1:19" x14ac:dyDescent="0.2">
      <c r="A134" s="99"/>
      <c r="B134" s="29" t="str">
        <f>NOITE!E54</f>
        <v>EDSON CORREIA DE MELO</v>
      </c>
      <c r="C134" s="29" t="str">
        <f>NOITE!E53</f>
        <v>GESTÃO DE PROJETOS</v>
      </c>
      <c r="D134" s="29" t="str">
        <f>NOITE!F54</f>
        <v>ACÁCIO LUIZ SIARKOWSKI</v>
      </c>
      <c r="E134" s="29" t="str">
        <f>NOITE!F53</f>
        <v>PROTOCOLOS DE COMUNICAÇÃO EM REDES DE COMPUTADORES</v>
      </c>
      <c r="F134" s="29" t="str">
        <f>NOITE!G54</f>
        <v>LEANDRO PALHA DE OLIVEIRA</v>
      </c>
      <c r="G134" s="29" t="str">
        <f>NOITE!G53</f>
        <v>LINGUAGEM DE PROGRAMAÇÃO PARA AMBIENTES DE REDES II</v>
      </c>
      <c r="H134" s="29">
        <f>NOITE!H54</f>
        <v>0</v>
      </c>
      <c r="I134" s="29" t="str">
        <f>NOITE!H53</f>
        <v>INGLÊS IV</v>
      </c>
      <c r="J134" s="29" t="str">
        <f>NOITE!I54</f>
        <v>EVERTON GRACIANO MACEDO</v>
      </c>
      <c r="K134" s="29" t="str">
        <f>NOITE!I53</f>
        <v>LABORATÓRIO DE DESENVOLVIMENTO IV</v>
      </c>
      <c r="L134" s="29" t="str">
        <f>NOITE!M54</f>
        <v>JEFERSON CERQUEIRA DIAS</v>
      </c>
      <c r="M134" s="29" t="str">
        <f>NOITE!M53</f>
        <v>TECNOLOGIA E AMBIENTE</v>
      </c>
      <c r="N134" s="29"/>
      <c r="O134" s="29"/>
      <c r="P134" s="29"/>
      <c r="Q134" s="29"/>
      <c r="R134" s="29"/>
      <c r="S134" s="29"/>
    </row>
    <row r="135" spans="1:19" x14ac:dyDescent="0.2">
      <c r="A135" s="99"/>
      <c r="B135" s="29" t="str">
        <f>NOITE!E56</f>
        <v>EDSON CORREIA DE MELO</v>
      </c>
      <c r="C135" s="29" t="str">
        <f>NOITE!E55</f>
        <v>GESTÃO DE PROJETOS</v>
      </c>
      <c r="D135" s="29" t="str">
        <f>NOITE!F56</f>
        <v>ACÁCIO LUIZ SIARKOWSKI</v>
      </c>
      <c r="E135" s="29" t="str">
        <f>NOITE!F55</f>
        <v>PROTOCOLOS DE COMUNICAÇÃO EM REDES DE COMPUTADORES</v>
      </c>
      <c r="F135" s="29" t="str">
        <f>NOITE!G56</f>
        <v>LEANDRO PALHA DE OLIVEIRA</v>
      </c>
      <c r="G135" s="29" t="str">
        <f>NOITE!G55</f>
        <v>LINGUAGEM DE PROGRAMAÇÃO PARA AMBIENTES DE REDES II</v>
      </c>
      <c r="H135" s="29">
        <f>NOITE!H56</f>
        <v>0</v>
      </c>
      <c r="I135" s="29" t="str">
        <f>NOITE!H55</f>
        <v>INGLÊS IV</v>
      </c>
      <c r="J135" s="29" t="str">
        <f>NOITE!I56</f>
        <v>EVERTON GRACIANO MACEDO</v>
      </c>
      <c r="K135" s="29" t="str">
        <f>NOITE!I55</f>
        <v>LABORATÓRIO DE DESENVOLVIMENTO IV</v>
      </c>
      <c r="L135" s="29" t="str">
        <f>NOITE!M56</f>
        <v>MÁRCIO BATISTA FIGUEIREDO</v>
      </c>
      <c r="M135" s="29" t="e">
        <f>NOITE!#REF!</f>
        <v>#REF!</v>
      </c>
      <c r="N135" s="29"/>
      <c r="O135" s="29"/>
      <c r="P135" s="29"/>
      <c r="Q135" s="29"/>
      <c r="R135" s="29"/>
      <c r="S135" s="29"/>
    </row>
    <row r="136" spans="1:19" x14ac:dyDescent="0.2">
      <c r="A136" s="9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 t="str">
        <f>NOITE!M58</f>
        <v>MÁRCIO BATISTA FIGUEIREDO</v>
      </c>
      <c r="M136" s="29" t="str">
        <f>NOITE!M57</f>
        <v>METODOLOGIA DA PESQUISA CIENTÍFICO-TECNOLÓGICA</v>
      </c>
      <c r="N136" s="29"/>
      <c r="O136" s="29"/>
      <c r="P136" s="29"/>
      <c r="Q136" s="29"/>
      <c r="R136" s="29"/>
      <c r="S136" s="29"/>
    </row>
    <row r="137" spans="1:19" x14ac:dyDescent="0.2">
      <c r="A137" s="99">
        <v>5</v>
      </c>
      <c r="B137" s="29" t="str">
        <f>NOITE!E63</f>
        <v>ADALBERTO DE FREITAS CAMARGO</v>
      </c>
      <c r="C137" s="29" t="str">
        <f>NOITE!E62</f>
        <v>SERVIÇOS EM REDES DE COMPUTADORES</v>
      </c>
      <c r="D137" s="29" t="str">
        <f>NOITE!F63</f>
        <v>LEANDRO PALHA DE OLIVEIRA</v>
      </c>
      <c r="E137" s="29" t="str">
        <f>NOITE!F62</f>
        <v>LABORATÓRIO DE DESENVOLVIMENTO V</v>
      </c>
      <c r="F137" s="29" t="str">
        <f>NOITE!G63</f>
        <v>FRANCISCO EUGENIO BARRELLA</v>
      </c>
      <c r="G137" s="29" t="str">
        <f>NOITE!G62</f>
        <v>TECNOLOGIAS DE INTERLIGAÇÃO DE REDES REMOTAS</v>
      </c>
      <c r="H137" s="29" t="str">
        <f>NOITE!H63</f>
        <v>ADALBERTO DE FREITAS CAMARGO</v>
      </c>
      <c r="I137" s="29" t="str">
        <f>NOITE!H62</f>
        <v>SEGURANÇA EM REDES DE COMPUTADORES</v>
      </c>
      <c r="J137" s="29" t="str">
        <f>NOITE!I63</f>
        <v>STEFANIA FELIX DOS SANTOS</v>
      </c>
      <c r="K137" s="29" t="str">
        <f>NOITE!I62</f>
        <v>PROJETO DE TRABALHO DE GRADUAÇÃO I</v>
      </c>
      <c r="L137" s="29" t="str">
        <f>NOITE!M63</f>
        <v>-</v>
      </c>
      <c r="M137" s="29">
        <f>NOITE!M62</f>
        <v>0</v>
      </c>
      <c r="N137" s="29"/>
      <c r="O137" s="29"/>
      <c r="P137" s="29"/>
      <c r="Q137" s="29"/>
      <c r="R137" s="29"/>
      <c r="S137" s="29"/>
    </row>
    <row r="138" spans="1:19" x14ac:dyDescent="0.2">
      <c r="A138" s="99"/>
      <c r="B138" s="29" t="str">
        <f>NOITE!E65</f>
        <v>ADALBERTO DE FREITAS CAMARGO</v>
      </c>
      <c r="C138" s="29" t="str">
        <f>NOITE!E64</f>
        <v>SERVIÇOS EM REDES DE COMPUTADORES</v>
      </c>
      <c r="D138" s="29" t="str">
        <f>NOITE!F65</f>
        <v>LEANDRO PALHA DE OLIVEIRA</v>
      </c>
      <c r="E138" s="29" t="str">
        <f>NOITE!F64</f>
        <v>LABORATÓRIO DE DESENVOLVIMENTO V</v>
      </c>
      <c r="F138" s="29" t="str">
        <f>NOITE!G65</f>
        <v>FRANCISCO EUGENIO BARRELLA</v>
      </c>
      <c r="G138" s="29" t="str">
        <f>NOITE!G64</f>
        <v>TECNOLOGIAS DE INTERLIGAÇÃO DE REDES REMOTAS</v>
      </c>
      <c r="H138" s="29" t="str">
        <f>NOITE!H65</f>
        <v>ADALBERTO DE FREITAS CAMARGO</v>
      </c>
      <c r="I138" s="29" t="str">
        <f>NOITE!H64</f>
        <v>SEGURANÇA EM REDES DE COMPUTADORES</v>
      </c>
      <c r="J138" s="29" t="str">
        <f>NOITE!I65</f>
        <v>STEFANIA FELIX DOS SANTOS</v>
      </c>
      <c r="K138" s="29" t="str">
        <f>NOITE!I64</f>
        <v>PROJETO DE TRABALHO DE GRADUAÇÃO I</v>
      </c>
      <c r="L138" s="29" t="str">
        <f>NOITE!M65</f>
        <v>IZAÍAS PORFIRIO FARIA</v>
      </c>
      <c r="M138" s="29" t="str">
        <f>NOITE!M64</f>
        <v>PROJETOS DE REDES DE COMPUTADORES</v>
      </c>
      <c r="N138" s="29"/>
      <c r="O138" s="29"/>
      <c r="P138" s="29"/>
      <c r="Q138" s="29"/>
      <c r="R138" s="29"/>
      <c r="S138" s="29"/>
    </row>
    <row r="139" spans="1:19" x14ac:dyDescent="0.2">
      <c r="A139" s="99"/>
      <c r="B139" s="29" t="str">
        <f>NOITE!E67</f>
        <v>ADRIANA ALVES</v>
      </c>
      <c r="C139" s="29" t="str">
        <f>NOITE!E66</f>
        <v>INGLÊS V</v>
      </c>
      <c r="D139" s="29" t="str">
        <f>NOITE!F67</f>
        <v>LEANDRO PALHA DE OLIVEIRA</v>
      </c>
      <c r="E139" s="29" t="str">
        <f>NOITE!F66</f>
        <v>LABORATÓRIO DE DESENVOLVIMENTO V</v>
      </c>
      <c r="F139" s="29" t="str">
        <f>NOITE!G67</f>
        <v>ANDREA FIORAVANTE SALLA</v>
      </c>
      <c r="G139" s="29" t="str">
        <f>NOITE!G66</f>
        <v>EMPREENDEDORISMO</v>
      </c>
      <c r="H139" s="29" t="str">
        <f>NOITE!H67</f>
        <v>ADALBERTO DE FREITAS CAMARGO</v>
      </c>
      <c r="I139" s="29" t="str">
        <f>NOITE!H66</f>
        <v>SEGURANÇA EM REDES DE COMPUTADORES</v>
      </c>
      <c r="J139" s="29" t="str">
        <f>NOITE!I67</f>
        <v>EDSON CORREIA DE MELO</v>
      </c>
      <c r="K139" s="29" t="str">
        <f>NOITE!I66</f>
        <v>PLANEJAMENTO ESTRATÉGICO</v>
      </c>
      <c r="L139" s="29" t="str">
        <f>NOITE!M67</f>
        <v>IZAÍAS PORFIRIO FARIA</v>
      </c>
      <c r="M139" s="29" t="str">
        <f>NOITE!M66</f>
        <v>PROJETOS DE REDES DE COMPUTADORES</v>
      </c>
      <c r="N139" s="29"/>
      <c r="O139" s="29"/>
      <c r="P139" s="29"/>
      <c r="Q139" s="29"/>
      <c r="R139" s="29"/>
      <c r="S139" s="29"/>
    </row>
    <row r="140" spans="1:19" x14ac:dyDescent="0.2">
      <c r="A140" s="99"/>
      <c r="B140" s="29" t="str">
        <f>NOITE!E69</f>
        <v>ADRIANA ALVES</v>
      </c>
      <c r="C140" s="29" t="str">
        <f>NOITE!E68</f>
        <v>INGLÊS V</v>
      </c>
      <c r="D140" s="29" t="str">
        <f>NOITE!F69</f>
        <v>LEANDRO PALHA DE OLIVEIRA</v>
      </c>
      <c r="E140" s="29" t="str">
        <f>NOITE!F68</f>
        <v>LABORATÓRIO DE DESENVOLVIMENTO V</v>
      </c>
      <c r="F140" s="29" t="str">
        <f>NOITE!G69</f>
        <v>ANDREA FIORAVANTE SALLA</v>
      </c>
      <c r="G140" s="29" t="str">
        <f>NOITE!G68</f>
        <v>EMPREENDEDORISMO</v>
      </c>
      <c r="H140" s="29" t="str">
        <f>NOITE!H69</f>
        <v>ADALBERTO DE FREITAS CAMARGO</v>
      </c>
      <c r="I140" s="29" t="str">
        <f>NOITE!H68</f>
        <v>SEGURANÇA EM REDES DE COMPUTADORES</v>
      </c>
      <c r="J140" s="29" t="str">
        <f>NOITE!I69</f>
        <v>EDSON CORREIA DE MELO</v>
      </c>
      <c r="K140" s="29" t="str">
        <f>NOITE!I68</f>
        <v>PLANEJAMENTO ESTRATÉGICO</v>
      </c>
      <c r="L140" s="29" t="str">
        <f>NOITE!M69</f>
        <v>IZAÍAS PORFIRIO FARIA</v>
      </c>
      <c r="M140" s="29" t="str">
        <f>NOITE!M68</f>
        <v>PROJETOS DE REDES DE COMPUTADORES</v>
      </c>
      <c r="N140" s="29"/>
      <c r="O140" s="29"/>
      <c r="P140" s="29"/>
      <c r="Q140" s="29"/>
      <c r="R140" s="29"/>
      <c r="S140" s="29"/>
    </row>
    <row r="141" spans="1:19" x14ac:dyDescent="0.2">
      <c r="A141" s="9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 t="str">
        <f>NOITE!M71</f>
        <v>IZAÍAS PORFIRIO FARIA</v>
      </c>
      <c r="M141" s="29" t="str">
        <f>NOITE!M70</f>
        <v>PROJETOS DE REDES DE COMPUTADORES</v>
      </c>
      <c r="N141" s="29"/>
      <c r="O141" s="29"/>
      <c r="P141" s="29"/>
      <c r="Q141" s="29"/>
      <c r="R141" s="29"/>
      <c r="S141" s="29"/>
    </row>
    <row r="142" spans="1:19" x14ac:dyDescent="0.2">
      <c r="A142" s="99">
        <v>6</v>
      </c>
      <c r="B142" s="29" t="str">
        <f>NOITE!E76</f>
        <v>JOSÉ ANTONIO DO AMARAL</v>
      </c>
      <c r="C142" s="29" t="str">
        <f>NOITE!E75</f>
        <v>REDES APLICADAS À INDÚSTRIA</v>
      </c>
      <c r="D142" s="29" t="str">
        <f>NOITE!F76</f>
        <v>FRANCISCO EUGENIO BARRELLA</v>
      </c>
      <c r="E142" s="29" t="str">
        <f>NOITE!F75</f>
        <v>TÓPICOS AVANÇADOS EM REDES DE COMPUTADORES</v>
      </c>
      <c r="F142" s="29" t="str">
        <f>NOITE!G76</f>
        <v>ACÁCIO LUIZ SIARKOWSKI</v>
      </c>
      <c r="G142" s="29" t="str">
        <f>NOITE!G75</f>
        <v>LABORATÓRIO DE DESENVOLVIMENTO VI</v>
      </c>
      <c r="H142" s="29" t="str">
        <f>NOITE!H76</f>
        <v>THOMÁS DA COSTA</v>
      </c>
      <c r="I142" s="29" t="str">
        <f>NOITE!H75</f>
        <v>BANCO DE DADOS</v>
      </c>
      <c r="J142" s="29" t="str">
        <f>NOITE!I76</f>
        <v>ANDREA FIORAVANTE SALLA</v>
      </c>
      <c r="K142" s="29" t="str">
        <f>NOITE!I75</f>
        <v>FUNDAMENTOS DE GESTÃO DE PESSOAS</v>
      </c>
      <c r="L142" s="29" t="str">
        <f>NOITE!M76</f>
        <v>-</v>
      </c>
      <c r="M142" s="29">
        <f>NOITE!M75</f>
        <v>0</v>
      </c>
      <c r="N142" s="29"/>
      <c r="O142" s="29"/>
      <c r="P142" s="29"/>
      <c r="Q142" s="29"/>
      <c r="R142" s="29"/>
      <c r="S142" s="29"/>
    </row>
    <row r="143" spans="1:19" x14ac:dyDescent="0.2">
      <c r="A143" s="99"/>
      <c r="B143" s="29" t="str">
        <f>NOITE!E78</f>
        <v>JOSÉ ANTONIO DO AMARAL</v>
      </c>
      <c r="C143" s="29" t="str">
        <f>NOITE!E77</f>
        <v>REDES APLICADAS À INDÚSTRIA</v>
      </c>
      <c r="D143" s="29" t="str">
        <f>NOITE!F78</f>
        <v>FRANCISCO EUGENIO BARRELLA</v>
      </c>
      <c r="E143" s="29" t="str">
        <f>NOITE!F77</f>
        <v>TÓPICOS AVANÇADOS EM REDES DE COMPUTADORES</v>
      </c>
      <c r="F143" s="29" t="str">
        <f>NOITE!G78</f>
        <v>ACÁCIO LUIZ SIARKOWSKI</v>
      </c>
      <c r="G143" s="29" t="str">
        <f>NOITE!G77</f>
        <v>LABORATÓRIO DE DESENVOLVIMENTO VI</v>
      </c>
      <c r="H143" s="29" t="str">
        <f>NOITE!H78</f>
        <v>THOMÁS DA COSTA</v>
      </c>
      <c r="I143" s="29" t="str">
        <f>NOITE!H77</f>
        <v>BANCO DE DADOS</v>
      </c>
      <c r="J143" s="29" t="str">
        <f>NOITE!I78</f>
        <v>ANDREA FIORAVANTE SALLA</v>
      </c>
      <c r="K143" s="29" t="str">
        <f>NOITE!I77</f>
        <v>FUNDAMENTOS DE GESTÃO DE PESSOAS</v>
      </c>
      <c r="L143" s="29" t="str">
        <f>NOITE!M78</f>
        <v>MOACYR DA SILVA CAMINADA</v>
      </c>
      <c r="M143" s="29" t="str">
        <f>NOITE!M77</f>
        <v>INGLÊS VI</v>
      </c>
      <c r="N143" s="29"/>
      <c r="O143" s="29"/>
      <c r="P143" s="29"/>
      <c r="Q143" s="29"/>
      <c r="R143" s="29"/>
      <c r="S143" s="29"/>
    </row>
    <row r="144" spans="1:19" x14ac:dyDescent="0.2">
      <c r="A144" s="99"/>
      <c r="B144" s="29" t="str">
        <f>NOITE!E80</f>
        <v>JOSÉ ANTONIO DO AMARAL</v>
      </c>
      <c r="C144" s="29" t="str">
        <f>NOITE!E79</f>
        <v>REDES APLICADAS À INDÚSTRIA</v>
      </c>
      <c r="D144" s="29" t="str">
        <f>NOITE!F80</f>
        <v>FRANCISCO EUGENIO BARRELLA</v>
      </c>
      <c r="E144" s="29" t="str">
        <f>NOITE!F79</f>
        <v>TÓPICOS AVANÇADOS EM REDES DE COMPUTADORES</v>
      </c>
      <c r="F144" s="29" t="str">
        <f>NOITE!G80</f>
        <v>ACÁCIO LUIZ SIARKOWSKI</v>
      </c>
      <c r="G144" s="29" t="str">
        <f>NOITE!G79</f>
        <v>LABORATÓRIO DE DESENVOLVIMENTO VI</v>
      </c>
      <c r="H144" s="29" t="str">
        <f>NOITE!H80</f>
        <v>THOMÁS DA COSTA</v>
      </c>
      <c r="I144" s="29" t="str">
        <f>NOITE!H79</f>
        <v>BANCO DE DADOS</v>
      </c>
      <c r="J144" s="29" t="str">
        <f>NOITE!I80</f>
        <v>STEFANIA FELIX DOS SANTOS</v>
      </c>
      <c r="K144" s="29" t="str">
        <f>NOITE!I79</f>
        <v>LEGISLAÇÃO APLICADA À TECNOLOGIA DA INFORMAÇÃO</v>
      </c>
      <c r="L144" s="29" t="str">
        <f>NOITE!M80</f>
        <v>MOACYR DA SILVA CAMINADA</v>
      </c>
      <c r="M144" s="29" t="str">
        <f>NOITE!M79</f>
        <v>INGLÊS VI</v>
      </c>
      <c r="N144" s="29"/>
      <c r="O144" s="29"/>
      <c r="P144" s="29"/>
      <c r="Q144" s="29"/>
      <c r="R144" s="29"/>
      <c r="S144" s="29"/>
    </row>
    <row r="145" spans="1:19" x14ac:dyDescent="0.2">
      <c r="A145" s="99"/>
      <c r="B145" s="29" t="str">
        <f>NOITE!E82</f>
        <v>JOSÉ ANTONIO DO AMARAL</v>
      </c>
      <c r="C145" s="29" t="str">
        <f>NOITE!E81</f>
        <v>REDES APLICADAS À INDÚSTRIA</v>
      </c>
      <c r="D145" s="29" t="str">
        <f>NOITE!F82</f>
        <v>FRANCISCO EUGENIO BARRELLA</v>
      </c>
      <c r="E145" s="29" t="str">
        <f>NOITE!F81</f>
        <v>TÓPICOS AVANÇADOS EM REDES DE COMPUTADORES</v>
      </c>
      <c r="F145" s="29" t="str">
        <f>NOITE!G82</f>
        <v>ACÁCIO LUIZ SIARKOWSKI</v>
      </c>
      <c r="G145" s="29" t="str">
        <f>NOITE!G81</f>
        <v>LABORATÓRIO DE DESENVOLVIMENTO VI</v>
      </c>
      <c r="H145" s="29" t="str">
        <f>NOITE!H82</f>
        <v>THOMÁS DA COSTA</v>
      </c>
      <c r="I145" s="29" t="str">
        <f>NOITE!H81</f>
        <v>BANCO DE DADOS</v>
      </c>
      <c r="J145" s="29" t="str">
        <f>NOITE!I82</f>
        <v>STEFANIA FELIX DOS SANTOS</v>
      </c>
      <c r="K145" s="29" t="str">
        <f>NOITE!I81</f>
        <v>LEGISLAÇÃO APLICADA À TECNOLOGIA DA INFORMAÇÃO</v>
      </c>
      <c r="L145" s="29" t="str">
        <f>NOITE!M82</f>
        <v>MARCOS COSTA DE SOUSA</v>
      </c>
      <c r="M145" s="29" t="str">
        <f>NOITE!M81</f>
        <v>PROJETO DE TRABALHO DE GRADUAÇÃO II</v>
      </c>
      <c r="N145" s="29"/>
      <c r="O145" s="29"/>
      <c r="P145" s="29"/>
      <c r="Q145" s="29"/>
      <c r="R145" s="29"/>
      <c r="S145" s="29"/>
    </row>
    <row r="146" spans="1:19" x14ac:dyDescent="0.2">
      <c r="A146" s="9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 t="str">
        <f>NOITE!M84</f>
        <v>MARCOS COSTA DE SOUSA</v>
      </c>
      <c r="M146" s="29" t="str">
        <f>NOITE!M83</f>
        <v>PROJETO DE TRABALHO DE GRADUAÇÃO II</v>
      </c>
      <c r="N146" s="29"/>
      <c r="O146" s="29"/>
      <c r="P146" s="29"/>
      <c r="Q146" s="29"/>
      <c r="R146" s="29"/>
      <c r="S146" s="29"/>
    </row>
    <row r="147" spans="1:19" x14ac:dyDescent="0.2">
      <c r="A147" s="99">
        <v>1</v>
      </c>
      <c r="B147" s="29" t="e">
        <f>NOITE!#REF!</f>
        <v>#REF!</v>
      </c>
      <c r="C147" s="29" t="e">
        <f>NOITE!#REF!</f>
        <v>#REF!</v>
      </c>
      <c r="D147" s="29" t="e">
        <f>NOITE!#REF!</f>
        <v>#REF!</v>
      </c>
      <c r="E147" s="29" t="e">
        <f>NOITE!#REF!</f>
        <v>#REF!</v>
      </c>
      <c r="F147" s="29" t="e">
        <f>NOITE!#REF!</f>
        <v>#REF!</v>
      </c>
      <c r="G147" s="29" t="e">
        <f>NOITE!#REF!</f>
        <v>#REF!</v>
      </c>
      <c r="H147" s="29" t="e">
        <f>NOITE!#REF!</f>
        <v>#REF!</v>
      </c>
      <c r="I147" s="29" t="e">
        <f>NOITE!#REF!</f>
        <v>#REF!</v>
      </c>
      <c r="J147" s="29" t="e">
        <f>NOITE!#REF!</f>
        <v>#REF!</v>
      </c>
      <c r="K147" s="29" t="e">
        <f>NOITE!#REF!</f>
        <v>#REF!</v>
      </c>
      <c r="L147" s="29" t="e">
        <f>NOITE!#REF!</f>
        <v>#REF!</v>
      </c>
      <c r="M147" s="29" t="e">
        <f>NOITE!#REF!</f>
        <v>#REF!</v>
      </c>
      <c r="N147" s="29"/>
      <c r="O147" s="29"/>
      <c r="P147" s="29"/>
      <c r="Q147" s="29"/>
      <c r="R147" s="29"/>
      <c r="S147" s="29"/>
    </row>
    <row r="148" spans="1:19" x14ac:dyDescent="0.2">
      <c r="A148" s="99"/>
      <c r="B148" s="29" t="e">
        <f>NOITE!#REF!</f>
        <v>#REF!</v>
      </c>
      <c r="C148" s="29" t="e">
        <f>NOITE!#REF!</f>
        <v>#REF!</v>
      </c>
      <c r="D148" s="29" t="e">
        <f>NOITE!#REF!</f>
        <v>#REF!</v>
      </c>
      <c r="E148" s="29" t="e">
        <f>NOITE!#REF!</f>
        <v>#REF!</v>
      </c>
      <c r="F148" s="29" t="e">
        <f>NOITE!#REF!</f>
        <v>#REF!</v>
      </c>
      <c r="G148" s="29" t="e">
        <f>NOITE!#REF!</f>
        <v>#REF!</v>
      </c>
      <c r="H148" s="29" t="e">
        <f>NOITE!#REF!</f>
        <v>#REF!</v>
      </c>
      <c r="I148" s="29" t="e">
        <f>NOITE!#REF!</f>
        <v>#REF!</v>
      </c>
      <c r="J148" s="29" t="e">
        <f>NOITE!#REF!</f>
        <v>#REF!</v>
      </c>
      <c r="K148" s="29" t="e">
        <f>NOITE!#REF!</f>
        <v>#REF!</v>
      </c>
      <c r="L148" s="29" t="e">
        <f>NOITE!#REF!</f>
        <v>#REF!</v>
      </c>
      <c r="M148" s="29" t="e">
        <f>NOITE!#REF!</f>
        <v>#REF!</v>
      </c>
      <c r="N148" s="29"/>
      <c r="O148" s="29"/>
      <c r="P148" s="29"/>
      <c r="Q148" s="29"/>
      <c r="R148" s="29"/>
      <c r="S148" s="29"/>
    </row>
    <row r="149" spans="1:19" x14ac:dyDescent="0.2">
      <c r="A149" s="99"/>
      <c r="B149" s="29" t="e">
        <f>NOITE!#REF!</f>
        <v>#REF!</v>
      </c>
      <c r="C149" s="29" t="e">
        <f>NOITE!#REF!</f>
        <v>#REF!</v>
      </c>
      <c r="D149" s="29" t="e">
        <f>NOITE!#REF!</f>
        <v>#REF!</v>
      </c>
      <c r="E149" s="29" t="e">
        <f>NOITE!#REF!</f>
        <v>#REF!</v>
      </c>
      <c r="F149" s="29" t="e">
        <f>NOITE!#REF!</f>
        <v>#REF!</v>
      </c>
      <c r="G149" s="29" t="e">
        <f>NOITE!#REF!</f>
        <v>#REF!</v>
      </c>
      <c r="H149" s="29" t="e">
        <f>NOITE!#REF!</f>
        <v>#REF!</v>
      </c>
      <c r="I149" s="29" t="e">
        <f>NOITE!#REF!</f>
        <v>#REF!</v>
      </c>
      <c r="J149" s="29" t="e">
        <f>NOITE!#REF!</f>
        <v>#REF!</v>
      </c>
      <c r="K149" s="29" t="e">
        <f>NOITE!#REF!</f>
        <v>#REF!</v>
      </c>
      <c r="L149" s="29" t="e">
        <f>NOITE!#REF!</f>
        <v>#REF!</v>
      </c>
      <c r="M149" s="29" t="e">
        <f>NOITE!#REF!</f>
        <v>#REF!</v>
      </c>
      <c r="N149" s="29"/>
      <c r="O149" s="29"/>
      <c r="P149" s="29"/>
      <c r="Q149" s="29"/>
      <c r="R149" s="29"/>
      <c r="S149" s="29"/>
    </row>
    <row r="150" spans="1:19" x14ac:dyDescent="0.2">
      <c r="A150" s="99"/>
      <c r="B150" s="29" t="e">
        <f>NOITE!#REF!</f>
        <v>#REF!</v>
      </c>
      <c r="C150" s="29" t="e">
        <f>NOITE!#REF!</f>
        <v>#REF!</v>
      </c>
      <c r="D150" s="29" t="e">
        <f>NOITE!#REF!</f>
        <v>#REF!</v>
      </c>
      <c r="E150" s="29" t="e">
        <f>NOITE!#REF!</f>
        <v>#REF!</v>
      </c>
      <c r="F150" s="29" t="e">
        <f>NOITE!#REF!</f>
        <v>#REF!</v>
      </c>
      <c r="G150" s="29" t="e">
        <f>NOITE!#REF!</f>
        <v>#REF!</v>
      </c>
      <c r="H150" s="29" t="e">
        <f>NOITE!#REF!</f>
        <v>#REF!</v>
      </c>
      <c r="I150" s="29" t="e">
        <f>NOITE!#REF!</f>
        <v>#REF!</v>
      </c>
      <c r="J150" s="29" t="e">
        <f>NOITE!#REF!</f>
        <v>#REF!</v>
      </c>
      <c r="K150" s="29" t="e">
        <f>NOITE!#REF!</f>
        <v>#REF!</v>
      </c>
      <c r="L150" s="29" t="e">
        <f>NOITE!#REF!</f>
        <v>#REF!</v>
      </c>
      <c r="M150" s="29" t="e">
        <f>NOITE!#REF!</f>
        <v>#REF!</v>
      </c>
      <c r="N150" s="29"/>
      <c r="O150" s="29"/>
      <c r="P150" s="29"/>
      <c r="Q150" s="29"/>
      <c r="R150" s="29"/>
      <c r="S150" s="29"/>
    </row>
    <row r="151" spans="1:19" x14ac:dyDescent="0.2">
      <c r="A151" s="9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 t="e">
        <f>NOITE!#REF!</f>
        <v>#REF!</v>
      </c>
      <c r="M151" s="29" t="e">
        <f>NOITE!#REF!</f>
        <v>#REF!</v>
      </c>
      <c r="N151" s="29"/>
      <c r="O151" s="29"/>
      <c r="P151" s="29"/>
      <c r="Q151" s="29"/>
      <c r="R151" s="29"/>
      <c r="S151" s="29"/>
    </row>
    <row r="152" spans="1:19" x14ac:dyDescent="0.2">
      <c r="A152" s="99">
        <v>2</v>
      </c>
      <c r="B152" s="29" t="e">
        <f>NOITE!#REF!</f>
        <v>#REF!</v>
      </c>
      <c r="C152" s="29" t="e">
        <f>NOITE!#REF!</f>
        <v>#REF!</v>
      </c>
      <c r="D152" s="29" t="e">
        <f>NOITE!#REF!</f>
        <v>#REF!</v>
      </c>
      <c r="E152" s="29" t="e">
        <f>NOITE!#REF!</f>
        <v>#REF!</v>
      </c>
      <c r="F152" s="29" t="e">
        <f>NOITE!#REF!</f>
        <v>#REF!</v>
      </c>
      <c r="G152" s="29" t="e">
        <f>NOITE!#REF!</f>
        <v>#REF!</v>
      </c>
      <c r="H152" s="29" t="e">
        <f>NOITE!#REF!</f>
        <v>#REF!</v>
      </c>
      <c r="I152" s="29" t="e">
        <f>NOITE!#REF!</f>
        <v>#REF!</v>
      </c>
      <c r="J152" s="29" t="e">
        <f>NOITE!#REF!</f>
        <v>#REF!</v>
      </c>
      <c r="K152" s="29" t="e">
        <f>NOITE!#REF!</f>
        <v>#REF!</v>
      </c>
      <c r="L152" s="29" t="e">
        <f>NOITE!#REF!</f>
        <v>#REF!</v>
      </c>
      <c r="M152" s="29" t="e">
        <f>NOITE!#REF!</f>
        <v>#REF!</v>
      </c>
      <c r="N152" s="29"/>
      <c r="O152" s="29"/>
      <c r="P152" s="29"/>
      <c r="Q152" s="29"/>
      <c r="R152" s="29"/>
      <c r="S152" s="29"/>
    </row>
    <row r="153" spans="1:19" x14ac:dyDescent="0.2">
      <c r="A153" s="99"/>
      <c r="B153" s="29" t="e">
        <f>NOITE!#REF!</f>
        <v>#REF!</v>
      </c>
      <c r="C153" s="29" t="e">
        <f>NOITE!#REF!</f>
        <v>#REF!</v>
      </c>
      <c r="D153" s="29" t="e">
        <f>NOITE!#REF!</f>
        <v>#REF!</v>
      </c>
      <c r="E153" s="29" t="e">
        <f>NOITE!#REF!</f>
        <v>#REF!</v>
      </c>
      <c r="F153" s="29" t="e">
        <f>NOITE!#REF!</f>
        <v>#REF!</v>
      </c>
      <c r="G153" s="29" t="e">
        <f>NOITE!#REF!</f>
        <v>#REF!</v>
      </c>
      <c r="H153" s="29" t="e">
        <f>NOITE!#REF!</f>
        <v>#REF!</v>
      </c>
      <c r="I153" s="29" t="e">
        <f>NOITE!#REF!</f>
        <v>#REF!</v>
      </c>
      <c r="J153" s="29" t="e">
        <f>NOITE!#REF!</f>
        <v>#REF!</v>
      </c>
      <c r="K153" s="29" t="e">
        <f>NOITE!#REF!</f>
        <v>#REF!</v>
      </c>
      <c r="L153" s="29" t="e">
        <f>NOITE!#REF!</f>
        <v>#REF!</v>
      </c>
      <c r="M153" s="29" t="e">
        <f>NOITE!#REF!</f>
        <v>#REF!</v>
      </c>
      <c r="N153" s="29"/>
      <c r="O153" s="29"/>
      <c r="P153" s="29"/>
      <c r="Q153" s="29"/>
      <c r="R153" s="29"/>
      <c r="S153" s="29"/>
    </row>
    <row r="154" spans="1:19" x14ac:dyDescent="0.2">
      <c r="A154" s="99"/>
      <c r="B154" s="29" t="e">
        <f>NOITE!#REF!</f>
        <v>#REF!</v>
      </c>
      <c r="C154" s="29" t="e">
        <f>NOITE!#REF!</f>
        <v>#REF!</v>
      </c>
      <c r="D154" s="29" t="e">
        <f>NOITE!#REF!</f>
        <v>#REF!</v>
      </c>
      <c r="E154" s="29" t="e">
        <f>NOITE!#REF!</f>
        <v>#REF!</v>
      </c>
      <c r="F154" s="29" t="e">
        <f>NOITE!#REF!</f>
        <v>#REF!</v>
      </c>
      <c r="G154" s="29" t="e">
        <f>NOITE!#REF!</f>
        <v>#REF!</v>
      </c>
      <c r="H154" s="29" t="e">
        <f>NOITE!#REF!</f>
        <v>#REF!</v>
      </c>
      <c r="I154" s="29" t="e">
        <f>NOITE!#REF!</f>
        <v>#REF!</v>
      </c>
      <c r="J154" s="29" t="e">
        <f>NOITE!#REF!</f>
        <v>#REF!</v>
      </c>
      <c r="K154" s="29" t="e">
        <f>NOITE!#REF!</f>
        <v>#REF!</v>
      </c>
      <c r="L154" s="29" t="e">
        <f>NOITE!#REF!</f>
        <v>#REF!</v>
      </c>
      <c r="M154" s="29" t="e">
        <f>NOITE!#REF!</f>
        <v>#REF!</v>
      </c>
      <c r="N154" s="29"/>
      <c r="O154" s="29"/>
      <c r="P154" s="29"/>
      <c r="Q154" s="29"/>
      <c r="R154" s="29"/>
      <c r="S154" s="29"/>
    </row>
    <row r="155" spans="1:19" x14ac:dyDescent="0.2">
      <c r="A155" s="99"/>
      <c r="B155" s="29" t="e">
        <f>NOITE!#REF!</f>
        <v>#REF!</v>
      </c>
      <c r="C155" s="29" t="e">
        <f>NOITE!#REF!</f>
        <v>#REF!</v>
      </c>
      <c r="D155" s="29" t="e">
        <f>NOITE!#REF!</f>
        <v>#REF!</v>
      </c>
      <c r="E155" s="29" t="e">
        <f>NOITE!#REF!</f>
        <v>#REF!</v>
      </c>
      <c r="F155" s="29" t="e">
        <f>NOITE!#REF!</f>
        <v>#REF!</v>
      </c>
      <c r="G155" s="29" t="e">
        <f>NOITE!#REF!</f>
        <v>#REF!</v>
      </c>
      <c r="H155" s="29" t="e">
        <f>NOITE!#REF!</f>
        <v>#REF!</v>
      </c>
      <c r="I155" s="29" t="e">
        <f>NOITE!#REF!</f>
        <v>#REF!</v>
      </c>
      <c r="J155" s="29" t="e">
        <f>NOITE!#REF!</f>
        <v>#REF!</v>
      </c>
      <c r="K155" s="29" t="e">
        <f>NOITE!#REF!</f>
        <v>#REF!</v>
      </c>
      <c r="L155" s="29" t="e">
        <f>NOITE!#REF!</f>
        <v>#REF!</v>
      </c>
      <c r="M155" s="29" t="e">
        <f>NOITE!#REF!</f>
        <v>#REF!</v>
      </c>
      <c r="N155" s="29"/>
      <c r="O155" s="29"/>
      <c r="P155" s="29"/>
      <c r="Q155" s="29"/>
      <c r="R155" s="29"/>
      <c r="S155" s="29"/>
    </row>
    <row r="156" spans="1:19" x14ac:dyDescent="0.2">
      <c r="A156" s="9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 t="e">
        <f>NOITE!#REF!</f>
        <v>#REF!</v>
      </c>
      <c r="M156" s="29" t="e">
        <f>NOITE!#REF!</f>
        <v>#REF!</v>
      </c>
      <c r="N156" s="29"/>
      <c r="O156" s="29"/>
      <c r="P156" s="29"/>
      <c r="Q156" s="29"/>
      <c r="R156" s="29"/>
      <c r="S156" s="29"/>
    </row>
    <row r="157" spans="1:19" x14ac:dyDescent="0.2">
      <c r="A157" s="99">
        <v>3</v>
      </c>
      <c r="B157" s="29" t="e">
        <f>NOITE!#REF!</f>
        <v>#REF!</v>
      </c>
      <c r="C157" s="29" t="e">
        <f>NOITE!#REF!</f>
        <v>#REF!</v>
      </c>
      <c r="D157" s="29" t="e">
        <f>NOITE!#REF!</f>
        <v>#REF!</v>
      </c>
      <c r="E157" s="29" t="e">
        <f>NOITE!#REF!</f>
        <v>#REF!</v>
      </c>
      <c r="F157" s="29" t="e">
        <f>NOITE!#REF!</f>
        <v>#REF!</v>
      </c>
      <c r="G157" s="29" t="e">
        <f>NOITE!#REF!</f>
        <v>#REF!</v>
      </c>
      <c r="H157" s="29" t="e">
        <f>NOITE!#REF!</f>
        <v>#REF!</v>
      </c>
      <c r="I157" s="29" t="e">
        <f>NOITE!#REF!</f>
        <v>#REF!</v>
      </c>
      <c r="J157" s="29" t="e">
        <f>NOITE!#REF!</f>
        <v>#REF!</v>
      </c>
      <c r="K157" s="29" t="e">
        <f>NOITE!#REF!</f>
        <v>#REF!</v>
      </c>
      <c r="L157" s="29" t="e">
        <f>NOITE!#REF!</f>
        <v>#REF!</v>
      </c>
      <c r="M157" s="29" t="e">
        <f>NOITE!#REF!</f>
        <v>#REF!</v>
      </c>
      <c r="N157" s="29"/>
      <c r="O157" s="29"/>
      <c r="P157" s="29"/>
      <c r="Q157" s="29"/>
      <c r="R157" s="29"/>
      <c r="S157" s="29"/>
    </row>
    <row r="158" spans="1:19" x14ac:dyDescent="0.2">
      <c r="A158" s="99"/>
      <c r="B158" s="29" t="e">
        <f>NOITE!#REF!</f>
        <v>#REF!</v>
      </c>
      <c r="C158" s="29" t="e">
        <f>NOITE!#REF!</f>
        <v>#REF!</v>
      </c>
      <c r="D158" s="29" t="e">
        <f>NOITE!#REF!</f>
        <v>#REF!</v>
      </c>
      <c r="E158" s="29" t="e">
        <f>NOITE!#REF!</f>
        <v>#REF!</v>
      </c>
      <c r="F158" s="29" t="e">
        <f>NOITE!#REF!</f>
        <v>#REF!</v>
      </c>
      <c r="G158" s="29" t="e">
        <f>NOITE!#REF!</f>
        <v>#REF!</v>
      </c>
      <c r="H158" s="29" t="e">
        <f>NOITE!#REF!</f>
        <v>#REF!</v>
      </c>
      <c r="I158" s="29" t="e">
        <f>NOITE!#REF!</f>
        <v>#REF!</v>
      </c>
      <c r="J158" s="29" t="e">
        <f>NOITE!#REF!</f>
        <v>#REF!</v>
      </c>
      <c r="K158" s="29" t="e">
        <f>NOITE!#REF!</f>
        <v>#REF!</v>
      </c>
      <c r="L158" s="29" t="e">
        <f>NOITE!#REF!</f>
        <v>#REF!</v>
      </c>
      <c r="M158" s="29" t="e">
        <f>NOITE!#REF!</f>
        <v>#REF!</v>
      </c>
      <c r="N158" s="29"/>
      <c r="O158" s="29"/>
      <c r="P158" s="29"/>
      <c r="Q158" s="29"/>
      <c r="R158" s="29"/>
      <c r="S158" s="29"/>
    </row>
    <row r="159" spans="1:19" x14ac:dyDescent="0.2">
      <c r="A159" s="99"/>
      <c r="B159" s="29" t="e">
        <f>NOITE!#REF!</f>
        <v>#REF!</v>
      </c>
      <c r="C159" s="29" t="e">
        <f>NOITE!#REF!</f>
        <v>#REF!</v>
      </c>
      <c r="D159" s="29" t="e">
        <f>NOITE!#REF!</f>
        <v>#REF!</v>
      </c>
      <c r="E159" s="29" t="e">
        <f>NOITE!#REF!</f>
        <v>#REF!</v>
      </c>
      <c r="F159" s="29" t="e">
        <f>NOITE!#REF!</f>
        <v>#REF!</v>
      </c>
      <c r="G159" s="29" t="e">
        <f>NOITE!#REF!</f>
        <v>#REF!</v>
      </c>
      <c r="H159" s="29" t="e">
        <f>NOITE!#REF!</f>
        <v>#REF!</v>
      </c>
      <c r="I159" s="29" t="e">
        <f>NOITE!#REF!</f>
        <v>#REF!</v>
      </c>
      <c r="J159" s="29" t="e">
        <f>NOITE!#REF!</f>
        <v>#REF!</v>
      </c>
      <c r="K159" s="29" t="e">
        <f>NOITE!#REF!</f>
        <v>#REF!</v>
      </c>
      <c r="L159" s="29" t="e">
        <f>NOITE!#REF!</f>
        <v>#REF!</v>
      </c>
      <c r="M159" s="29" t="e">
        <f>NOITE!#REF!</f>
        <v>#REF!</v>
      </c>
      <c r="N159" s="29"/>
      <c r="O159" s="29"/>
      <c r="P159" s="29"/>
      <c r="Q159" s="29"/>
      <c r="R159" s="29"/>
      <c r="S159" s="29"/>
    </row>
    <row r="160" spans="1:19" x14ac:dyDescent="0.2">
      <c r="A160" s="99"/>
      <c r="B160" s="29" t="e">
        <f>NOITE!#REF!</f>
        <v>#REF!</v>
      </c>
      <c r="C160" s="29" t="e">
        <f>NOITE!#REF!</f>
        <v>#REF!</v>
      </c>
      <c r="D160" s="29" t="e">
        <f>NOITE!#REF!</f>
        <v>#REF!</v>
      </c>
      <c r="E160" s="29" t="e">
        <f>NOITE!#REF!</f>
        <v>#REF!</v>
      </c>
      <c r="F160" s="29" t="e">
        <f>NOITE!#REF!</f>
        <v>#REF!</v>
      </c>
      <c r="G160" s="29" t="e">
        <f>NOITE!#REF!</f>
        <v>#REF!</v>
      </c>
      <c r="H160" s="29" t="e">
        <f>NOITE!#REF!</f>
        <v>#REF!</v>
      </c>
      <c r="I160" s="29" t="e">
        <f>NOITE!#REF!</f>
        <v>#REF!</v>
      </c>
      <c r="J160" s="29" t="e">
        <f>NOITE!#REF!</f>
        <v>#REF!</v>
      </c>
      <c r="K160" s="29" t="e">
        <f>NOITE!#REF!</f>
        <v>#REF!</v>
      </c>
      <c r="L160" s="29" t="e">
        <f>NOITE!#REF!</f>
        <v>#REF!</v>
      </c>
      <c r="M160" s="29" t="e">
        <f>NOITE!#REF!</f>
        <v>#REF!</v>
      </c>
      <c r="N160" s="29"/>
      <c r="O160" s="29"/>
      <c r="P160" s="29"/>
      <c r="Q160" s="29"/>
      <c r="R160" s="29"/>
      <c r="S160" s="29"/>
    </row>
    <row r="161" spans="1:19" x14ac:dyDescent="0.2">
      <c r="A161" s="9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 t="e">
        <f>NOITE!#REF!</f>
        <v>#REF!</v>
      </c>
      <c r="M161" s="29" t="e">
        <f>NOITE!#REF!</f>
        <v>#REF!</v>
      </c>
      <c r="N161" s="29"/>
      <c r="O161" s="29"/>
      <c r="P161" s="29"/>
      <c r="Q161" s="29"/>
      <c r="R161" s="29"/>
      <c r="S161" s="29"/>
    </row>
    <row r="162" spans="1:19" x14ac:dyDescent="0.2">
      <c r="A162" s="99">
        <v>4</v>
      </c>
      <c r="B162" s="29" t="e">
        <f>NOITE!#REF!</f>
        <v>#REF!</v>
      </c>
      <c r="C162" s="29" t="e">
        <f>NOITE!#REF!</f>
        <v>#REF!</v>
      </c>
      <c r="D162" s="29" t="e">
        <f>NOITE!#REF!</f>
        <v>#REF!</v>
      </c>
      <c r="E162" s="29" t="e">
        <f>NOITE!#REF!</f>
        <v>#REF!</v>
      </c>
      <c r="F162" s="29" t="e">
        <f>NOITE!#REF!</f>
        <v>#REF!</v>
      </c>
      <c r="G162" s="29" t="e">
        <f>NOITE!#REF!</f>
        <v>#REF!</v>
      </c>
      <c r="H162" s="29" t="e">
        <f>NOITE!#REF!</f>
        <v>#REF!</v>
      </c>
      <c r="I162" s="29" t="e">
        <f>NOITE!#REF!</f>
        <v>#REF!</v>
      </c>
      <c r="J162" s="29" t="e">
        <f>NOITE!#REF!</f>
        <v>#REF!</v>
      </c>
      <c r="K162" s="29" t="e">
        <f>NOITE!#REF!</f>
        <v>#REF!</v>
      </c>
      <c r="L162" s="29" t="e">
        <f>NOITE!#REF!</f>
        <v>#REF!</v>
      </c>
      <c r="M162" s="29" t="e">
        <f>NOITE!#REF!</f>
        <v>#REF!</v>
      </c>
      <c r="N162" s="29"/>
      <c r="O162" s="29"/>
      <c r="P162" s="29"/>
      <c r="Q162" s="29"/>
      <c r="R162" s="29"/>
      <c r="S162" s="29"/>
    </row>
    <row r="163" spans="1:19" x14ac:dyDescent="0.2">
      <c r="A163" s="99"/>
      <c r="B163" s="29" t="e">
        <f>NOITE!#REF!</f>
        <v>#REF!</v>
      </c>
      <c r="C163" s="29" t="e">
        <f>NOITE!#REF!</f>
        <v>#REF!</v>
      </c>
      <c r="D163" s="29" t="e">
        <f>NOITE!#REF!</f>
        <v>#REF!</v>
      </c>
      <c r="E163" s="29" t="e">
        <f>NOITE!#REF!</f>
        <v>#REF!</v>
      </c>
      <c r="F163" s="29" t="e">
        <f>NOITE!#REF!</f>
        <v>#REF!</v>
      </c>
      <c r="G163" s="29" t="e">
        <f>NOITE!#REF!</f>
        <v>#REF!</v>
      </c>
      <c r="H163" s="29" t="e">
        <f>NOITE!#REF!</f>
        <v>#REF!</v>
      </c>
      <c r="I163" s="29" t="e">
        <f>NOITE!#REF!</f>
        <v>#REF!</v>
      </c>
      <c r="J163" s="29" t="e">
        <f>NOITE!#REF!</f>
        <v>#REF!</v>
      </c>
      <c r="K163" s="29" t="e">
        <f>NOITE!#REF!</f>
        <v>#REF!</v>
      </c>
      <c r="L163" s="29" t="e">
        <f>NOITE!#REF!</f>
        <v>#REF!</v>
      </c>
      <c r="M163" s="29" t="e">
        <f>NOITE!#REF!</f>
        <v>#REF!</v>
      </c>
      <c r="N163" s="29"/>
      <c r="O163" s="29"/>
      <c r="P163" s="29"/>
      <c r="Q163" s="29"/>
      <c r="R163" s="29"/>
      <c r="S163" s="29"/>
    </row>
    <row r="164" spans="1:19" x14ac:dyDescent="0.2">
      <c r="A164" s="99"/>
      <c r="B164" s="29" t="e">
        <f>NOITE!#REF!</f>
        <v>#REF!</v>
      </c>
      <c r="C164" s="29" t="e">
        <f>NOITE!#REF!</f>
        <v>#REF!</v>
      </c>
      <c r="D164" s="29" t="e">
        <f>NOITE!#REF!</f>
        <v>#REF!</v>
      </c>
      <c r="E164" s="29" t="e">
        <f>NOITE!#REF!</f>
        <v>#REF!</v>
      </c>
      <c r="F164" s="29" t="e">
        <f>NOITE!#REF!</f>
        <v>#REF!</v>
      </c>
      <c r="G164" s="29" t="e">
        <f>NOITE!#REF!</f>
        <v>#REF!</v>
      </c>
      <c r="H164" s="29" t="e">
        <f>NOITE!#REF!</f>
        <v>#REF!</v>
      </c>
      <c r="I164" s="29" t="e">
        <f>NOITE!#REF!</f>
        <v>#REF!</v>
      </c>
      <c r="J164" s="29" t="e">
        <f>NOITE!#REF!</f>
        <v>#REF!</v>
      </c>
      <c r="K164" s="29" t="e">
        <f>NOITE!#REF!</f>
        <v>#REF!</v>
      </c>
      <c r="L164" s="29" t="e">
        <f>NOITE!#REF!</f>
        <v>#REF!</v>
      </c>
      <c r="M164" s="29" t="e">
        <f>NOITE!#REF!</f>
        <v>#REF!</v>
      </c>
      <c r="N164" s="29"/>
      <c r="O164" s="29"/>
      <c r="P164" s="29"/>
      <c r="Q164" s="29"/>
      <c r="R164" s="29"/>
      <c r="S164" s="29"/>
    </row>
    <row r="165" spans="1:19" x14ac:dyDescent="0.2">
      <c r="A165" s="99"/>
      <c r="B165" s="29" t="e">
        <f>NOITE!#REF!</f>
        <v>#REF!</v>
      </c>
      <c r="C165" s="29" t="e">
        <f>NOITE!#REF!</f>
        <v>#REF!</v>
      </c>
      <c r="D165" s="29" t="e">
        <f>NOITE!#REF!</f>
        <v>#REF!</v>
      </c>
      <c r="E165" s="29" t="e">
        <f>NOITE!#REF!</f>
        <v>#REF!</v>
      </c>
      <c r="F165" s="29" t="e">
        <f>NOITE!#REF!</f>
        <v>#REF!</v>
      </c>
      <c r="G165" s="29" t="e">
        <f>NOITE!#REF!</f>
        <v>#REF!</v>
      </c>
      <c r="H165" s="29" t="e">
        <f>NOITE!#REF!</f>
        <v>#REF!</v>
      </c>
      <c r="I165" s="29" t="e">
        <f>NOITE!#REF!</f>
        <v>#REF!</v>
      </c>
      <c r="J165" s="29" t="e">
        <f>NOITE!#REF!</f>
        <v>#REF!</v>
      </c>
      <c r="K165" s="29" t="e">
        <f>NOITE!#REF!</f>
        <v>#REF!</v>
      </c>
      <c r="L165" s="29" t="e">
        <f>NOITE!#REF!</f>
        <v>#REF!</v>
      </c>
      <c r="M165" s="29" t="e">
        <f>NOITE!#REF!</f>
        <v>#REF!</v>
      </c>
      <c r="N165" s="29"/>
      <c r="O165" s="29"/>
      <c r="P165" s="29"/>
      <c r="Q165" s="29"/>
      <c r="R165" s="29"/>
      <c r="S165" s="29"/>
    </row>
    <row r="166" spans="1:19" x14ac:dyDescent="0.2">
      <c r="A166" s="9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 t="e">
        <f>NOITE!#REF!</f>
        <v>#REF!</v>
      </c>
      <c r="M166" s="29" t="e">
        <f>NOITE!#REF!</f>
        <v>#REF!</v>
      </c>
      <c r="N166" s="29"/>
      <c r="O166" s="29"/>
      <c r="P166" s="29"/>
      <c r="Q166" s="29"/>
      <c r="R166" s="29"/>
      <c r="S166" s="29"/>
    </row>
    <row r="167" spans="1:19" x14ac:dyDescent="0.2">
      <c r="A167" s="99">
        <v>5</v>
      </c>
      <c r="B167" s="29" t="e">
        <f>NOITE!#REF!</f>
        <v>#REF!</v>
      </c>
      <c r="C167" s="29" t="e">
        <f>NOITE!#REF!</f>
        <v>#REF!</v>
      </c>
      <c r="D167" s="29" t="e">
        <f>NOITE!#REF!</f>
        <v>#REF!</v>
      </c>
      <c r="E167" s="29" t="e">
        <f>NOITE!#REF!</f>
        <v>#REF!</v>
      </c>
      <c r="F167" s="29" t="e">
        <f>NOITE!#REF!</f>
        <v>#REF!</v>
      </c>
      <c r="G167" s="29" t="e">
        <f>NOITE!#REF!</f>
        <v>#REF!</v>
      </c>
      <c r="H167" s="29" t="e">
        <f>NOITE!#REF!</f>
        <v>#REF!</v>
      </c>
      <c r="I167" s="29" t="e">
        <f>NOITE!#REF!</f>
        <v>#REF!</v>
      </c>
      <c r="J167" s="29" t="e">
        <f>NOITE!#REF!</f>
        <v>#REF!</v>
      </c>
      <c r="K167" s="29" t="e">
        <f>NOITE!#REF!</f>
        <v>#REF!</v>
      </c>
      <c r="L167" s="29" t="e">
        <f>NOITE!#REF!</f>
        <v>#REF!</v>
      </c>
      <c r="M167" s="29" t="e">
        <f>NOITE!#REF!</f>
        <v>#REF!</v>
      </c>
      <c r="N167" s="29"/>
      <c r="O167" s="29"/>
      <c r="P167" s="29"/>
      <c r="Q167" s="29"/>
      <c r="R167" s="29"/>
      <c r="S167" s="29"/>
    </row>
    <row r="168" spans="1:19" x14ac:dyDescent="0.2">
      <c r="A168" s="99"/>
      <c r="B168" s="29" t="e">
        <f>NOITE!#REF!</f>
        <v>#REF!</v>
      </c>
      <c r="C168" s="29" t="e">
        <f>NOITE!#REF!</f>
        <v>#REF!</v>
      </c>
      <c r="D168" s="29" t="e">
        <f>NOITE!#REF!</f>
        <v>#REF!</v>
      </c>
      <c r="E168" s="29" t="e">
        <f>NOITE!#REF!</f>
        <v>#REF!</v>
      </c>
      <c r="F168" s="29" t="e">
        <f>NOITE!#REF!</f>
        <v>#REF!</v>
      </c>
      <c r="G168" s="29" t="e">
        <f>NOITE!#REF!</f>
        <v>#REF!</v>
      </c>
      <c r="H168" s="29" t="e">
        <f>NOITE!#REF!</f>
        <v>#REF!</v>
      </c>
      <c r="I168" s="29" t="e">
        <f>NOITE!#REF!</f>
        <v>#REF!</v>
      </c>
      <c r="J168" s="29" t="e">
        <f>NOITE!#REF!</f>
        <v>#REF!</v>
      </c>
      <c r="K168" s="29" t="e">
        <f>NOITE!#REF!</f>
        <v>#REF!</v>
      </c>
      <c r="L168" s="29" t="e">
        <f>NOITE!#REF!</f>
        <v>#REF!</v>
      </c>
      <c r="M168" s="29" t="e">
        <f>NOITE!#REF!</f>
        <v>#REF!</v>
      </c>
      <c r="N168" s="29"/>
      <c r="O168" s="29"/>
      <c r="P168" s="29"/>
      <c r="Q168" s="29"/>
      <c r="R168" s="29"/>
      <c r="S168" s="29"/>
    </row>
    <row r="169" spans="1:19" x14ac:dyDescent="0.2">
      <c r="A169" s="99"/>
      <c r="B169" s="29" t="e">
        <f>NOITE!#REF!</f>
        <v>#REF!</v>
      </c>
      <c r="C169" s="29" t="e">
        <f>NOITE!#REF!</f>
        <v>#REF!</v>
      </c>
      <c r="D169" s="29" t="e">
        <f>NOITE!#REF!</f>
        <v>#REF!</v>
      </c>
      <c r="E169" s="29" t="e">
        <f>NOITE!#REF!</f>
        <v>#REF!</v>
      </c>
      <c r="F169" s="29" t="e">
        <f>NOITE!#REF!</f>
        <v>#REF!</v>
      </c>
      <c r="G169" s="29" t="e">
        <f>NOITE!#REF!</f>
        <v>#REF!</v>
      </c>
      <c r="H169" s="29" t="e">
        <f>NOITE!#REF!</f>
        <v>#REF!</v>
      </c>
      <c r="I169" s="29" t="e">
        <f>NOITE!#REF!</f>
        <v>#REF!</v>
      </c>
      <c r="J169" s="29" t="e">
        <f>NOITE!#REF!</f>
        <v>#REF!</v>
      </c>
      <c r="K169" s="29" t="e">
        <f>NOITE!#REF!</f>
        <v>#REF!</v>
      </c>
      <c r="L169" s="29" t="e">
        <f>NOITE!#REF!</f>
        <v>#REF!</v>
      </c>
      <c r="M169" s="29" t="e">
        <f>NOITE!#REF!</f>
        <v>#REF!</v>
      </c>
      <c r="N169" s="29"/>
      <c r="O169" s="29"/>
      <c r="P169" s="29"/>
      <c r="Q169" s="29"/>
      <c r="R169" s="29"/>
      <c r="S169" s="29"/>
    </row>
    <row r="170" spans="1:19" x14ac:dyDescent="0.2">
      <c r="A170" s="99"/>
      <c r="B170" s="29" t="e">
        <f>NOITE!#REF!</f>
        <v>#REF!</v>
      </c>
      <c r="C170" s="29" t="e">
        <f>NOITE!#REF!</f>
        <v>#REF!</v>
      </c>
      <c r="D170" s="29" t="e">
        <f>NOITE!#REF!</f>
        <v>#REF!</v>
      </c>
      <c r="E170" s="29" t="e">
        <f>NOITE!#REF!</f>
        <v>#REF!</v>
      </c>
      <c r="F170" s="29" t="e">
        <f>NOITE!#REF!</f>
        <v>#REF!</v>
      </c>
      <c r="G170" s="29" t="e">
        <f>NOITE!#REF!</f>
        <v>#REF!</v>
      </c>
      <c r="H170" s="29" t="e">
        <f>NOITE!#REF!</f>
        <v>#REF!</v>
      </c>
      <c r="I170" s="29" t="e">
        <f>NOITE!#REF!</f>
        <v>#REF!</v>
      </c>
      <c r="J170" s="29" t="e">
        <f>NOITE!#REF!</f>
        <v>#REF!</v>
      </c>
      <c r="K170" s="29" t="e">
        <f>NOITE!#REF!</f>
        <v>#REF!</v>
      </c>
      <c r="L170" s="29" t="e">
        <f>NOITE!#REF!</f>
        <v>#REF!</v>
      </c>
      <c r="M170" s="29" t="e">
        <f>NOITE!#REF!</f>
        <v>#REF!</v>
      </c>
      <c r="N170" s="29"/>
      <c r="O170" s="29"/>
      <c r="P170" s="29"/>
      <c r="Q170" s="29"/>
      <c r="R170" s="29"/>
      <c r="S170" s="29"/>
    </row>
    <row r="171" spans="1:19" x14ac:dyDescent="0.2">
      <c r="A171" s="9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 t="e">
        <f>NOITE!#REF!</f>
        <v>#REF!</v>
      </c>
      <c r="M171" s="29" t="e">
        <f>NOITE!#REF!</f>
        <v>#REF!</v>
      </c>
      <c r="N171" s="29"/>
      <c r="O171" s="29"/>
      <c r="P171" s="29"/>
      <c r="Q171" s="29"/>
      <c r="R171" s="29"/>
      <c r="S171" s="29"/>
    </row>
    <row r="172" spans="1:19" x14ac:dyDescent="0.2">
      <c r="A172" s="99">
        <v>6</v>
      </c>
      <c r="B172" s="29" t="e">
        <f>NOITE!#REF!</f>
        <v>#REF!</v>
      </c>
      <c r="C172" s="29" t="e">
        <f>NOITE!#REF!</f>
        <v>#REF!</v>
      </c>
      <c r="D172" s="29" t="e">
        <f>NOITE!#REF!</f>
        <v>#REF!</v>
      </c>
      <c r="E172" s="29" t="e">
        <f>NOITE!#REF!</f>
        <v>#REF!</v>
      </c>
      <c r="F172" s="29" t="e">
        <f>NOITE!#REF!</f>
        <v>#REF!</v>
      </c>
      <c r="G172" s="29" t="e">
        <f>NOITE!#REF!</f>
        <v>#REF!</v>
      </c>
      <c r="H172" s="29" t="e">
        <f>NOITE!#REF!</f>
        <v>#REF!</v>
      </c>
      <c r="I172" s="29" t="e">
        <f>NOITE!#REF!</f>
        <v>#REF!</v>
      </c>
      <c r="J172" s="29" t="e">
        <f>NOITE!#REF!</f>
        <v>#REF!</v>
      </c>
      <c r="K172" s="29" t="e">
        <f>NOITE!#REF!</f>
        <v>#REF!</v>
      </c>
      <c r="L172" s="29" t="e">
        <f>NOITE!#REF!</f>
        <v>#REF!</v>
      </c>
      <c r="M172" s="29" t="e">
        <f>NOITE!#REF!</f>
        <v>#REF!</v>
      </c>
      <c r="N172" s="29"/>
      <c r="O172" s="29"/>
      <c r="P172" s="29"/>
      <c r="Q172" s="29"/>
      <c r="R172" s="29"/>
      <c r="S172" s="29"/>
    </row>
    <row r="173" spans="1:19" x14ac:dyDescent="0.2">
      <c r="A173" s="99"/>
      <c r="B173" s="29" t="e">
        <f>NOITE!#REF!</f>
        <v>#REF!</v>
      </c>
      <c r="C173" s="29" t="e">
        <f>NOITE!#REF!</f>
        <v>#REF!</v>
      </c>
      <c r="D173" s="29" t="e">
        <f>NOITE!#REF!</f>
        <v>#REF!</v>
      </c>
      <c r="E173" s="29" t="e">
        <f>NOITE!#REF!</f>
        <v>#REF!</v>
      </c>
      <c r="F173" s="29" t="e">
        <f>NOITE!#REF!</f>
        <v>#REF!</v>
      </c>
      <c r="G173" s="29" t="e">
        <f>NOITE!#REF!</f>
        <v>#REF!</v>
      </c>
      <c r="H173" s="29" t="e">
        <f>NOITE!#REF!</f>
        <v>#REF!</v>
      </c>
      <c r="I173" s="29" t="e">
        <f>NOITE!#REF!</f>
        <v>#REF!</v>
      </c>
      <c r="J173" s="29" t="e">
        <f>NOITE!#REF!</f>
        <v>#REF!</v>
      </c>
      <c r="K173" s="29" t="e">
        <f>NOITE!#REF!</f>
        <v>#REF!</v>
      </c>
      <c r="L173" s="29" t="e">
        <f>NOITE!#REF!</f>
        <v>#REF!</v>
      </c>
      <c r="M173" s="29" t="e">
        <f>NOITE!#REF!</f>
        <v>#REF!</v>
      </c>
      <c r="N173" s="29"/>
      <c r="O173" s="29"/>
      <c r="P173" s="29"/>
      <c r="Q173" s="29"/>
      <c r="R173" s="29"/>
      <c r="S173" s="29"/>
    </row>
    <row r="174" spans="1:19" x14ac:dyDescent="0.2">
      <c r="A174" s="99"/>
      <c r="B174" s="29" t="e">
        <f>NOITE!#REF!</f>
        <v>#REF!</v>
      </c>
      <c r="C174" s="29" t="e">
        <f>NOITE!#REF!</f>
        <v>#REF!</v>
      </c>
      <c r="D174" s="29" t="e">
        <f>NOITE!#REF!</f>
        <v>#REF!</v>
      </c>
      <c r="E174" s="29" t="e">
        <f>NOITE!#REF!</f>
        <v>#REF!</v>
      </c>
      <c r="F174" s="29" t="e">
        <f>NOITE!#REF!</f>
        <v>#REF!</v>
      </c>
      <c r="G174" s="29" t="e">
        <f>NOITE!#REF!</f>
        <v>#REF!</v>
      </c>
      <c r="H174" s="29" t="e">
        <f>NOITE!#REF!</f>
        <v>#REF!</v>
      </c>
      <c r="I174" s="29" t="e">
        <f>NOITE!#REF!</f>
        <v>#REF!</v>
      </c>
      <c r="J174" s="29" t="e">
        <f>NOITE!#REF!</f>
        <v>#REF!</v>
      </c>
      <c r="K174" s="29" t="e">
        <f>NOITE!#REF!</f>
        <v>#REF!</v>
      </c>
      <c r="L174" s="29" t="e">
        <f>NOITE!#REF!</f>
        <v>#REF!</v>
      </c>
      <c r="M174" s="29" t="e">
        <f>NOITE!#REF!</f>
        <v>#REF!</v>
      </c>
      <c r="N174" s="29"/>
      <c r="O174" s="29"/>
      <c r="P174" s="29"/>
      <c r="Q174" s="29"/>
      <c r="R174" s="29"/>
      <c r="S174" s="29"/>
    </row>
    <row r="175" spans="1:19" x14ac:dyDescent="0.2">
      <c r="A175" s="99"/>
      <c r="B175" s="29" t="e">
        <f>NOITE!#REF!</f>
        <v>#REF!</v>
      </c>
      <c r="C175" s="29" t="e">
        <f>NOITE!#REF!</f>
        <v>#REF!</v>
      </c>
      <c r="D175" s="29" t="e">
        <f>NOITE!#REF!</f>
        <v>#REF!</v>
      </c>
      <c r="E175" s="29" t="e">
        <f>NOITE!#REF!</f>
        <v>#REF!</v>
      </c>
      <c r="F175" s="29" t="e">
        <f>NOITE!#REF!</f>
        <v>#REF!</v>
      </c>
      <c r="G175" s="29" t="e">
        <f>NOITE!#REF!</f>
        <v>#REF!</v>
      </c>
      <c r="H175" s="29" t="e">
        <f>NOITE!#REF!</f>
        <v>#REF!</v>
      </c>
      <c r="I175" s="29" t="e">
        <f>NOITE!#REF!</f>
        <v>#REF!</v>
      </c>
      <c r="J175" s="29" t="e">
        <f>NOITE!#REF!</f>
        <v>#REF!</v>
      </c>
      <c r="K175" s="29" t="e">
        <f>NOITE!#REF!</f>
        <v>#REF!</v>
      </c>
      <c r="L175" s="29" t="e">
        <f>NOITE!#REF!</f>
        <v>#REF!</v>
      </c>
      <c r="M175" s="29" t="e">
        <f>NOITE!#REF!</f>
        <v>#REF!</v>
      </c>
      <c r="N175" s="29"/>
      <c r="O175" s="29"/>
      <c r="P175" s="29"/>
      <c r="Q175" s="29"/>
      <c r="R175" s="29"/>
      <c r="S175" s="29"/>
    </row>
    <row r="176" spans="1:19" x14ac:dyDescent="0.2">
      <c r="A176" s="9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 t="e">
        <f>NOITE!#REF!</f>
        <v>#REF!</v>
      </c>
      <c r="M176" s="29" t="e">
        <f>NOITE!#REF!</f>
        <v>#REF!</v>
      </c>
      <c r="N176" s="29"/>
      <c r="O176" s="29"/>
      <c r="P176" s="29"/>
      <c r="Q176" s="29"/>
      <c r="R176" s="29"/>
      <c r="S176" s="29"/>
    </row>
    <row r="177" spans="1:19" x14ac:dyDescent="0.2">
      <c r="A177" s="29"/>
      <c r="B177" s="29"/>
      <c r="C177" s="29"/>
      <c r="D177" s="29"/>
      <c r="E177" s="29">
        <v>41</v>
      </c>
      <c r="F177" s="29"/>
      <c r="G177" s="29">
        <v>33</v>
      </c>
      <c r="H177" s="29"/>
      <c r="I177" s="29">
        <v>34</v>
      </c>
      <c r="J177" s="29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</row>
  </sheetData>
  <sheetProtection algorithmName="SHA-512" hashValue="T9yc6K+HuY5QNiZBW0xa6v4m0Yt8cVp5Qx8bhYPb72f+O1bYuVB9wriw+d12DVLXPWC4RGVY0em4ocNwIF/l9w==" saltValue="JPEoJStvYfOA8pP4mFWeGA==" spinCount="100000" sheet="1" objects="1" scenarios="1" selectLockedCells="1" selectUnlockedCells="1"/>
  <mergeCells count="30">
    <mergeCell ref="A167:A171"/>
    <mergeCell ref="A172:A176"/>
    <mergeCell ref="A162:A166"/>
    <mergeCell ref="A137:A141"/>
    <mergeCell ref="A142:A146"/>
    <mergeCell ref="A147:A151"/>
    <mergeCell ref="A152:A156"/>
    <mergeCell ref="A157:A161"/>
    <mergeCell ref="A112:A116"/>
    <mergeCell ref="A117:A121"/>
    <mergeCell ref="A122:A126"/>
    <mergeCell ref="A127:A131"/>
    <mergeCell ref="A132:A136"/>
    <mergeCell ref="A87:A91"/>
    <mergeCell ref="A92:A96"/>
    <mergeCell ref="A97:A101"/>
    <mergeCell ref="A102:A106"/>
    <mergeCell ref="A107:A111"/>
    <mergeCell ref="A52:A58"/>
    <mergeCell ref="A59:A65"/>
    <mergeCell ref="A66:A72"/>
    <mergeCell ref="A80:A86"/>
    <mergeCell ref="A73:A79"/>
    <mergeCell ref="A45:A51"/>
    <mergeCell ref="A3:A9"/>
    <mergeCell ref="A10:A16"/>
    <mergeCell ref="A17:A23"/>
    <mergeCell ref="A24:A30"/>
    <mergeCell ref="A31:A37"/>
    <mergeCell ref="A38:A44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2.7109375" style="29" bestFit="1" customWidth="1"/>
    <col min="3" max="3" width="7.140625" style="29" bestFit="1" customWidth="1"/>
    <col min="4" max="4" width="22.28515625" style="29" bestFit="1" customWidth="1"/>
    <col min="5" max="5" width="36.42578125" style="29" bestFit="1" customWidth="1"/>
    <col min="6" max="6" width="2.7109375" style="29" bestFit="1" customWidth="1"/>
    <col min="7" max="7" width="7.140625" style="29" bestFit="1" customWidth="1"/>
    <col min="8" max="8" width="2.7109375" style="29" bestFit="1" customWidth="1"/>
    <col min="9" max="9" width="7.140625" style="29" bestFit="1" customWidth="1"/>
    <col min="10" max="10" width="2.7109375" style="29" bestFit="1" customWidth="1"/>
    <col min="11" max="11" width="7.140625" style="29" bestFit="1" customWidth="1"/>
    <col min="12" max="12" width="20.85546875" style="29" bestFit="1" customWidth="1"/>
    <col min="13" max="13" width="7.1406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</row>
    <row r="6" spans="1:13" x14ac:dyDescent="0.25">
      <c r="A6" s="99"/>
    </row>
    <row r="7" spans="1:13" x14ac:dyDescent="0.25">
      <c r="A7" s="99"/>
      <c r="B7" s="29" t="e">
        <f>TARDE!#REF!</f>
        <v>#REF!</v>
      </c>
      <c r="C7" s="29" t="e">
        <f>IF(AND('TARDE (N)'!C7&lt;&gt;'TARDE (N)'!C6,'TARDE (N)'!C6='TARDE (N)'!C5),'TARDE (N)'!C7,"")</f>
        <v>#REF!</v>
      </c>
      <c r="D7" s="29" t="e">
        <f>TARDE!#REF!</f>
        <v>#REF!</v>
      </c>
      <c r="E7" s="29" t="e">
        <f>IF(AND('TARDE (N)'!E7&lt;&gt;'TARDE (N)'!E6,'TARDE (N)'!E6='TARDE (N)'!E5),'TARDE (N)'!E7,"")</f>
        <v>#REF!</v>
      </c>
      <c r="F7" s="29" t="e">
        <f>TARDE!#REF!</f>
        <v>#REF!</v>
      </c>
      <c r="G7" s="29" t="e">
        <f>IF(AND('TARDE (N)'!G7&lt;&gt;'TARDE (N)'!G6,'TARDE (N)'!G6='TARDE (N)'!G5),'TARDE (N)'!G7,"")</f>
        <v>#REF!</v>
      </c>
      <c r="H7" s="29" t="e">
        <f>TARDE!#REF!</f>
        <v>#REF!</v>
      </c>
      <c r="I7" s="29" t="e">
        <f>IF(AND('TARDE (N)'!I7&lt;&gt;'TARDE (N)'!I6,'TARDE (N)'!I6='TARDE (N)'!I5),'TARDE (N)'!I7,"")</f>
        <v>#REF!</v>
      </c>
      <c r="J7" s="29" t="e">
        <f>TARDE!#REF!</f>
        <v>#REF!</v>
      </c>
      <c r="K7" s="29" t="e">
        <f>IF(AND('TARDE (N)'!K7&lt;&gt;'TARDE (N)'!K6,'TARDE (N)'!K6='TARDE (N)'!K5),'TARDE (N)'!K7,"")</f>
        <v>#REF!</v>
      </c>
      <c r="L7" s="29" t="e">
        <f>TARDE!#REF!</f>
        <v>#REF!</v>
      </c>
      <c r="M7" s="29" t="e">
        <f>IF(AND('TARDE (N)'!M7&lt;&gt;'TARDE (N)'!M6,'TARDE (N)'!M6='TARDE (N)'!M5),'TARDE (N)'!M7,"")</f>
        <v>#REF!</v>
      </c>
    </row>
    <row r="8" spans="1:13" x14ac:dyDescent="0.25">
      <c r="A8" s="99">
        <v>2</v>
      </c>
    </row>
    <row r="9" spans="1:13" x14ac:dyDescent="0.25">
      <c r="A9" s="99"/>
    </row>
    <row r="10" spans="1:13" x14ac:dyDescent="0.25">
      <c r="A10" s="99"/>
    </row>
    <row r="11" spans="1:13" x14ac:dyDescent="0.25">
      <c r="A11" s="99"/>
    </row>
    <row r="12" spans="1:13" x14ac:dyDescent="0.25">
      <c r="A12" s="99"/>
    </row>
    <row r="13" spans="1:13" x14ac:dyDescent="0.25">
      <c r="A13" s="99"/>
      <c r="B13" s="29" t="e">
        <f>TARDE!#REF!</f>
        <v>#REF!</v>
      </c>
      <c r="C13" s="29" t="e">
        <f>IF(AND('TARDE (N)'!C13&lt;&gt;'TARDE (N)'!C12,'TARDE (N)'!C12='TARDE (N)'!C11),'TARDE (N)'!C13,"")</f>
        <v>#REF!</v>
      </c>
      <c r="D13" s="29" t="e">
        <f>TARDE!#REF!</f>
        <v>#REF!</v>
      </c>
      <c r="E13" s="29" t="e">
        <f>IF(AND('TARDE (N)'!E13&lt;&gt;'TARDE (N)'!E12,'TARDE (N)'!E12='TARDE (N)'!E11),'TARDE (N)'!E13,"")</f>
        <v>#REF!</v>
      </c>
      <c r="F13" s="29" t="e">
        <f>TARDE!#REF!</f>
        <v>#REF!</v>
      </c>
      <c r="G13" s="29" t="e">
        <f>IF(AND('TARDE (N)'!G13&lt;&gt;'TARDE (N)'!G12,'TARDE (N)'!G12='TARDE (N)'!G11),'TARDE (N)'!G13,"")</f>
        <v>#REF!</v>
      </c>
      <c r="H13" s="29" t="e">
        <f>TARDE!#REF!</f>
        <v>#REF!</v>
      </c>
      <c r="I13" s="29" t="e">
        <f>IF(AND('TARDE (N)'!I13&lt;&gt;'TARDE (N)'!I12,'TARDE (N)'!I12='TARDE (N)'!I11),'TARDE (N)'!I13,"")</f>
        <v>#REF!</v>
      </c>
      <c r="J13" s="29" t="e">
        <f>TARDE!#REF!</f>
        <v>#REF!</v>
      </c>
      <c r="K13" s="29" t="e">
        <f>IF(AND('TARDE (N)'!K13&lt;&gt;'TARDE (N)'!K12,'TARDE (N)'!K12='TARDE (N)'!K11),'TARDE (N)'!K13,"")</f>
        <v>#REF!</v>
      </c>
      <c r="L13" s="29" t="e">
        <f>TARDE!#REF!</f>
        <v>#REF!</v>
      </c>
      <c r="M13" s="29" t="e">
        <f>IF(AND('TARDE (N)'!M13&lt;&gt;'TARDE (N)'!M12,'TARDE (N)'!M12='TARDE (N)'!M11),'TARDE (N)'!M13,"")</f>
        <v>#REF!</v>
      </c>
    </row>
    <row r="14" spans="1:13" x14ac:dyDescent="0.25">
      <c r="A14" s="99">
        <v>3</v>
      </c>
    </row>
    <row r="15" spans="1:13" x14ac:dyDescent="0.25">
      <c r="A15" s="99"/>
    </row>
    <row r="16" spans="1:13" x14ac:dyDescent="0.25">
      <c r="A16" s="99"/>
    </row>
    <row r="17" spans="1:13" x14ac:dyDescent="0.25">
      <c r="A17" s="99"/>
    </row>
    <row r="18" spans="1:13" x14ac:dyDescent="0.25">
      <c r="A18" s="99"/>
    </row>
    <row r="19" spans="1:13" x14ac:dyDescent="0.25">
      <c r="A19" s="99"/>
      <c r="B19" s="29" t="e">
        <f>TARDE!#REF!</f>
        <v>#REF!</v>
      </c>
      <c r="C19" s="29" t="e">
        <f>IF(AND('TARDE (N)'!C19&lt;&gt;'TARDE (N)'!C18,'TARDE (N)'!C18='TARDE (N)'!C17),'TARDE (N)'!C19,"")</f>
        <v>#REF!</v>
      </c>
      <c r="D19" s="29" t="e">
        <f>TARDE!#REF!</f>
        <v>#REF!</v>
      </c>
      <c r="E19" s="29" t="e">
        <f>IF(AND('TARDE (N)'!E19&lt;&gt;'TARDE (N)'!E18,'TARDE (N)'!E18='TARDE (N)'!E17),'TARDE (N)'!E19,"")</f>
        <v>#REF!</v>
      </c>
      <c r="F19" s="29" t="e">
        <f>TARDE!#REF!</f>
        <v>#REF!</v>
      </c>
      <c r="G19" s="29" t="e">
        <f>IF(AND('TARDE (N)'!G19&lt;&gt;'TARDE (N)'!G18,'TARDE (N)'!G18='TARDE (N)'!G17),'TARDE (N)'!G19,"")</f>
        <v>#REF!</v>
      </c>
      <c r="H19" s="29" t="e">
        <f>TARDE!#REF!</f>
        <v>#REF!</v>
      </c>
      <c r="I19" s="29" t="e">
        <f>IF(AND('TARDE (N)'!I19&lt;&gt;'TARDE (N)'!I18,'TARDE (N)'!I18='TARDE (N)'!I17),'TARDE (N)'!I19,"")</f>
        <v>#REF!</v>
      </c>
      <c r="J19" s="29" t="e">
        <f>TARDE!#REF!</f>
        <v>#REF!</v>
      </c>
      <c r="K19" s="29" t="e">
        <f>IF(AND('TARDE (N)'!K19&lt;&gt;'TARDE (N)'!K18,'TARDE (N)'!K18='TARDE (N)'!K17),'TARDE (N)'!K19,"")</f>
        <v>#REF!</v>
      </c>
      <c r="L19" s="29" t="e">
        <f>TARDE!#REF!</f>
        <v>#REF!</v>
      </c>
      <c r="M19" s="29" t="e">
        <f>IF(AND('TARDE (N)'!M19&lt;&gt;'TARDE (N)'!M18,'TARDE (N)'!M18='TARDE (N)'!M17),'TARDE (N)'!M19,"")</f>
        <v>#REF!</v>
      </c>
    </row>
    <row r="20" spans="1:13" x14ac:dyDescent="0.25">
      <c r="A20" s="99">
        <v>4</v>
      </c>
    </row>
    <row r="21" spans="1:13" x14ac:dyDescent="0.25">
      <c r="A21" s="99"/>
    </row>
    <row r="22" spans="1:13" x14ac:dyDescent="0.25">
      <c r="A22" s="99"/>
    </row>
    <row r="23" spans="1:13" x14ac:dyDescent="0.25">
      <c r="A23" s="99"/>
    </row>
    <row r="24" spans="1:13" x14ac:dyDescent="0.25">
      <c r="A24" s="99"/>
    </row>
    <row r="25" spans="1:13" x14ac:dyDescent="0.25">
      <c r="A25" s="99"/>
      <c r="B25" s="29" t="e">
        <f>TARDE!#REF!</f>
        <v>#REF!</v>
      </c>
      <c r="C25" s="29" t="e">
        <f>IF(AND('TARDE (N)'!C25&lt;&gt;'TARDE (N)'!C24,'TARDE (N)'!C24='TARDE (N)'!C23),'TARDE (N)'!C25,"")</f>
        <v>#REF!</v>
      </c>
      <c r="D25" s="29" t="e">
        <f>TARDE!#REF!</f>
        <v>#REF!</v>
      </c>
      <c r="E25" s="29" t="e">
        <f>IF(AND('TARDE (N)'!E25&lt;&gt;'TARDE (N)'!E24,'TARDE (N)'!E24='TARDE (N)'!E23),'TARDE (N)'!E25,"")</f>
        <v>#REF!</v>
      </c>
      <c r="F25" s="29" t="e">
        <f>TARDE!#REF!</f>
        <v>#REF!</v>
      </c>
      <c r="G25" s="29" t="e">
        <f>IF(AND('TARDE (N)'!G25&lt;&gt;'TARDE (N)'!G24,'TARDE (N)'!G24='TARDE (N)'!G23),'TARDE (N)'!G25,"")</f>
        <v>#REF!</v>
      </c>
      <c r="H25" s="29" t="e">
        <f>TARDE!#REF!</f>
        <v>#REF!</v>
      </c>
      <c r="I25" s="29" t="e">
        <f>IF(AND('TARDE (N)'!I25&lt;&gt;'TARDE (N)'!I24,'TARDE (N)'!I24='TARDE (N)'!I23),'TARDE (N)'!I25,"")</f>
        <v>#REF!</v>
      </c>
      <c r="J25" s="29" t="e">
        <f>TARDE!#REF!</f>
        <v>#REF!</v>
      </c>
      <c r="K25" s="29" t="e">
        <f>IF(AND('TARDE (N)'!K25&lt;&gt;'TARDE (N)'!K24,'TARDE (N)'!K24='TARDE (N)'!K23),'TARDE (N)'!K25,"")</f>
        <v>#REF!</v>
      </c>
      <c r="L25" s="29" t="e">
        <f>TARDE!#REF!</f>
        <v>#REF!</v>
      </c>
      <c r="M25" s="29" t="e">
        <f>IF(AND('TARDE (N)'!M25&lt;&gt;'TARDE (N)'!M24,'TARDE (N)'!M24='TARDE (N)'!M23),'TARDE (N)'!M25,"")</f>
        <v>#REF!</v>
      </c>
    </row>
    <row r="26" spans="1:13" x14ac:dyDescent="0.25">
      <c r="A26" s="99">
        <v>5</v>
      </c>
    </row>
    <row r="27" spans="1:13" x14ac:dyDescent="0.25">
      <c r="A27" s="99"/>
    </row>
    <row r="28" spans="1:13" x14ac:dyDescent="0.25">
      <c r="A28" s="99"/>
    </row>
    <row r="29" spans="1:13" x14ac:dyDescent="0.25">
      <c r="A29" s="99"/>
    </row>
    <row r="30" spans="1:13" x14ac:dyDescent="0.25">
      <c r="A30" s="99"/>
    </row>
    <row r="31" spans="1:13" x14ac:dyDescent="0.25">
      <c r="A31" s="99"/>
      <c r="B31" s="29" t="e">
        <f>TARDE!#REF!</f>
        <v>#REF!</v>
      </c>
      <c r="C31" s="29" t="e">
        <f>IF(AND('TARDE (N)'!C31&lt;&gt;'TARDE (N)'!C30,'TARDE (N)'!C30='TARDE (N)'!C29),'TARDE (N)'!C31,"")</f>
        <v>#REF!</v>
      </c>
      <c r="D31" s="29" t="e">
        <f>TARDE!#REF!</f>
        <v>#REF!</v>
      </c>
      <c r="E31" s="29" t="e">
        <f>IF(AND('TARDE (N)'!E31&lt;&gt;'TARDE (N)'!E30,'TARDE (N)'!E30='TARDE (N)'!E29),'TARDE (N)'!E31,"")</f>
        <v>#REF!</v>
      </c>
      <c r="F31" s="29" t="e">
        <f>TARDE!#REF!</f>
        <v>#REF!</v>
      </c>
      <c r="G31" s="29" t="e">
        <f>IF(AND('TARDE (N)'!G31&lt;&gt;'TARDE (N)'!G30,'TARDE (N)'!G30='TARDE (N)'!G29),'TARDE (N)'!G31,"")</f>
        <v>#REF!</v>
      </c>
      <c r="H31" s="29" t="e">
        <f>TARDE!#REF!</f>
        <v>#REF!</v>
      </c>
      <c r="I31" s="29" t="e">
        <f>IF(AND('TARDE (N)'!I31&lt;&gt;'TARDE (N)'!I30,'TARDE (N)'!I30='TARDE (N)'!I29),'TARDE (N)'!I31,"")</f>
        <v>#REF!</v>
      </c>
      <c r="J31" s="29" t="e">
        <f>TARDE!#REF!</f>
        <v>#REF!</v>
      </c>
      <c r="K31" s="29" t="e">
        <f>IF(AND('TARDE (N)'!K31&lt;&gt;'TARDE (N)'!K30,'TARDE (N)'!K30='TARDE (N)'!K29),'TARDE (N)'!K31,"")</f>
        <v>#REF!</v>
      </c>
      <c r="L31" s="29" t="e">
        <f>TARDE!#REF!</f>
        <v>#REF!</v>
      </c>
      <c r="M31" s="29" t="e">
        <f>IF(AND('TARDE (N)'!M31&lt;&gt;'TARDE (N)'!M30,'TARDE (N)'!M30='TARDE (N)'!M29),'TARDE (N)'!M31,"")</f>
        <v>#REF!</v>
      </c>
    </row>
    <row r="32" spans="1:13" x14ac:dyDescent="0.25">
      <c r="A32" s="99">
        <v>6</v>
      </c>
    </row>
    <row r="33" spans="1:13" x14ac:dyDescent="0.25">
      <c r="A33" s="99"/>
    </row>
    <row r="34" spans="1:13" x14ac:dyDescent="0.25">
      <c r="A34" s="99"/>
    </row>
    <row r="35" spans="1:13" x14ac:dyDescent="0.25">
      <c r="A35" s="99"/>
    </row>
    <row r="36" spans="1:13" x14ac:dyDescent="0.25">
      <c r="A36" s="99"/>
    </row>
    <row r="37" spans="1:13" x14ac:dyDescent="0.25">
      <c r="A37" s="99"/>
      <c r="B37" s="29" t="e">
        <f>TARDE!#REF!</f>
        <v>#REF!</v>
      </c>
      <c r="C37" s="29" t="e">
        <f>IF(AND('TARDE (N)'!C37&lt;&gt;'TARDE (N)'!C36,'TARDE (N)'!C36='TARDE (N)'!C35),'TARDE (N)'!C37,"")</f>
        <v>#REF!</v>
      </c>
      <c r="D37" s="29" t="e">
        <f>TARDE!#REF!</f>
        <v>#REF!</v>
      </c>
      <c r="E37" s="29" t="e">
        <f>IF(AND('TARDE (N)'!E37&lt;&gt;'TARDE (N)'!E36,'TARDE (N)'!E36='TARDE (N)'!E35),'TARDE (N)'!E37,"")</f>
        <v>#REF!</v>
      </c>
      <c r="F37" s="29" t="e">
        <f>TARDE!#REF!</f>
        <v>#REF!</v>
      </c>
      <c r="G37" s="29" t="e">
        <f>IF(AND('TARDE (N)'!G37&lt;&gt;'TARDE (N)'!G36,'TARDE (N)'!G36='TARDE (N)'!G35),'TARDE (N)'!G37,"")</f>
        <v>#REF!</v>
      </c>
      <c r="H37" s="29" t="e">
        <f>TARDE!#REF!</f>
        <v>#REF!</v>
      </c>
      <c r="I37" s="29" t="e">
        <f>IF(AND('TARDE (N)'!I37&lt;&gt;'TARDE (N)'!I36,'TARDE (N)'!I36='TARDE (N)'!I35),'TARDE (N)'!I37,"")</f>
        <v>#REF!</v>
      </c>
      <c r="J37" s="29" t="e">
        <f>TARDE!#REF!</f>
        <v>#REF!</v>
      </c>
      <c r="K37" s="29" t="e">
        <f>IF(AND('TARDE (N)'!K37&lt;&gt;'TARDE (N)'!K36,'TARDE (N)'!K36='TARDE (N)'!K35),'TARDE (N)'!K37,"")</f>
        <v>#REF!</v>
      </c>
      <c r="L37" s="29" t="e">
        <f>TARDE!#REF!</f>
        <v>#REF!</v>
      </c>
      <c r="M37" s="29" t="e">
        <f>IF(AND('TARDE (N)'!M37&lt;&gt;'TARDE (N)'!M36,'TARDE (N)'!M36='TARDE (N)'!M35),'TARDE (N)'!M37,"")</f>
        <v>#REF!</v>
      </c>
    </row>
    <row r="38" spans="1:13" x14ac:dyDescent="0.25">
      <c r="A38" s="99">
        <v>1</v>
      </c>
    </row>
    <row r="39" spans="1:13" x14ac:dyDescent="0.25">
      <c r="A39" s="99"/>
    </row>
    <row r="40" spans="1:13" x14ac:dyDescent="0.25">
      <c r="A40" s="99"/>
    </row>
    <row r="41" spans="1:13" x14ac:dyDescent="0.25">
      <c r="A41" s="99"/>
    </row>
    <row r="42" spans="1:13" x14ac:dyDescent="0.25">
      <c r="A42" s="99"/>
    </row>
    <row r="43" spans="1:13" x14ac:dyDescent="0.25">
      <c r="A43" s="99"/>
      <c r="B43" s="29">
        <f>TARDE!E19</f>
        <v>0</v>
      </c>
      <c r="C43" s="29" t="str">
        <f>IF(AND('TARDE (N)'!C43&lt;&gt;'TARDE (N)'!C42,'TARDE (N)'!C42='TARDE (N)'!C41),'TARDE (N)'!C43,"")</f>
        <v/>
      </c>
      <c r="D43" s="29">
        <f>TARDE!F19</f>
        <v>0</v>
      </c>
      <c r="E43" s="29">
        <f>IF(AND('TARDE (N)'!E43&lt;&gt;'TARDE (N)'!E42,'TARDE (N)'!E42='TARDE (N)'!E41),'TARDE (N)'!E43,"")</f>
        <v>0</v>
      </c>
      <c r="F43" s="29">
        <f>TARDE!G19</f>
        <v>0</v>
      </c>
      <c r="G43" s="29">
        <f>IF(AND('TARDE (N)'!G43&lt;&gt;'TARDE (N)'!G42,'TARDE (N)'!G42='TARDE (N)'!G41),'TARDE (N)'!G43,"")</f>
        <v>0</v>
      </c>
      <c r="H43" s="29">
        <f>TARDE!H19</f>
        <v>0</v>
      </c>
      <c r="I43" s="29">
        <f>IF(AND('TARDE (N)'!I43&lt;&gt;'TARDE (N)'!I42,'TARDE (N)'!I42='TARDE (N)'!I41),'TARDE (N)'!I43,"")</f>
        <v>0</v>
      </c>
      <c r="J43" s="29">
        <f>TARDE!I19</f>
        <v>0</v>
      </c>
      <c r="K43" s="29">
        <f>IF(AND('TARDE (N)'!K43&lt;&gt;'TARDE (N)'!K42,'TARDE (N)'!K42='TARDE (N)'!K41),'TARDE (N)'!K43,"")</f>
        <v>0</v>
      </c>
      <c r="L43" s="29">
        <f>TARDE!J19</f>
        <v>0</v>
      </c>
      <c r="M43" s="29">
        <f>IF(AND('TARDE (N)'!M43&lt;&gt;'TARDE (N)'!M42,'TARDE (N)'!M42='TARDE (N)'!M41),'TARDE (N)'!M43,"")</f>
        <v>0</v>
      </c>
    </row>
    <row r="44" spans="1:13" x14ac:dyDescent="0.25">
      <c r="A44" s="99">
        <v>2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</row>
    <row r="48" spans="1:13" x14ac:dyDescent="0.25">
      <c r="A48" s="99"/>
    </row>
    <row r="49" spans="1:13" x14ac:dyDescent="0.25">
      <c r="A49" s="99"/>
      <c r="B49" s="29">
        <f>TARDE!E34</f>
        <v>0</v>
      </c>
      <c r="C49" s="29">
        <f>IF(AND('TARDE (N)'!C49&lt;&gt;'TARDE (N)'!C48,'TARDE (N)'!C48='TARDE (N)'!C47),'TARDE (N)'!C49,"")</f>
        <v>0</v>
      </c>
      <c r="D49" s="29">
        <f>TARDE!F34</f>
        <v>0</v>
      </c>
      <c r="E49" s="29">
        <f>IF(AND('TARDE (N)'!E49&lt;&gt;'TARDE (N)'!E48,'TARDE (N)'!E48='TARDE (N)'!E47),'TARDE (N)'!E49,"")</f>
        <v>0</v>
      </c>
      <c r="F49" s="29">
        <f>TARDE!G34</f>
        <v>0</v>
      </c>
      <c r="G49" s="29">
        <f>IF(AND('TARDE (N)'!G49&lt;&gt;'TARDE (N)'!G48,'TARDE (N)'!G48='TARDE (N)'!G47),'TARDE (N)'!G49,"")</f>
        <v>0</v>
      </c>
      <c r="H49" s="29">
        <f>TARDE!H34</f>
        <v>0</v>
      </c>
      <c r="I49" s="29">
        <f>IF(AND('TARDE (N)'!I49&lt;&gt;'TARDE (N)'!I48,'TARDE (N)'!I48='TARDE (N)'!I47),'TARDE (N)'!I49,"")</f>
        <v>0</v>
      </c>
      <c r="J49" s="29">
        <f>TARDE!I34</f>
        <v>0</v>
      </c>
      <c r="K49" s="29">
        <f>IF(AND('TARDE (N)'!K49&lt;&gt;'TARDE (N)'!K48,'TARDE (N)'!K48='TARDE (N)'!K47),'TARDE (N)'!K49,"")</f>
        <v>0</v>
      </c>
      <c r="L49" s="29">
        <f>TARDE!J34</f>
        <v>0</v>
      </c>
      <c r="M49" s="29">
        <f>IF(AND('TARDE (N)'!M49&lt;&gt;'TARDE (N)'!M48,'TARDE (N)'!M48='TARDE (N)'!M47),'TARDE (N)'!M49,"")</f>
        <v>0</v>
      </c>
    </row>
    <row r="50" spans="1:13" x14ac:dyDescent="0.25">
      <c r="A50" s="99">
        <v>3</v>
      </c>
    </row>
    <row r="51" spans="1:13" x14ac:dyDescent="0.25">
      <c r="A51" s="99"/>
    </row>
    <row r="52" spans="1:13" x14ac:dyDescent="0.25">
      <c r="A52" s="99"/>
    </row>
    <row r="53" spans="1:13" x14ac:dyDescent="0.25">
      <c r="A53" s="99"/>
    </row>
    <row r="54" spans="1:13" x14ac:dyDescent="0.25">
      <c r="A54" s="99"/>
    </row>
    <row r="55" spans="1:13" x14ac:dyDescent="0.25">
      <c r="A55" s="99"/>
      <c r="B55" s="29">
        <f>TARDE!E57</f>
        <v>0</v>
      </c>
      <c r="C55" s="29">
        <f>IF(AND('TARDE (N)'!C55&lt;&gt;'TARDE (N)'!C54,'TARDE (N)'!C54='TARDE (N)'!C53),'TARDE (N)'!C55,"")</f>
        <v>0</v>
      </c>
      <c r="D55" s="29">
        <f>TARDE!F57</f>
        <v>0</v>
      </c>
      <c r="E55" s="29">
        <f>IF(AND('TARDE (N)'!E55&lt;&gt;'TARDE (N)'!E54,'TARDE (N)'!E54='TARDE (N)'!E53),'TARDE (N)'!E55,"")</f>
        <v>0</v>
      </c>
      <c r="F55" s="29">
        <f>TARDE!G57</f>
        <v>0</v>
      </c>
      <c r="G55" s="29">
        <f>IF(AND('TARDE (N)'!G55&lt;&gt;'TARDE (N)'!G54,'TARDE (N)'!G54='TARDE (N)'!G53),'TARDE (N)'!G55,"")</f>
        <v>0</v>
      </c>
      <c r="H55" s="29">
        <f>TARDE!H57</f>
        <v>0</v>
      </c>
      <c r="I55" s="29">
        <f>IF(AND('TARDE (N)'!I55&lt;&gt;'TARDE (N)'!I54,'TARDE (N)'!I54='TARDE (N)'!I53),'TARDE (N)'!I55,"")</f>
        <v>0</v>
      </c>
      <c r="J55" s="29">
        <f>TARDE!I57</f>
        <v>0</v>
      </c>
      <c r="K55" s="29">
        <f>IF(AND('TARDE (N)'!K55&lt;&gt;'TARDE (N)'!K54,'TARDE (N)'!K54='TARDE (N)'!K53),'TARDE (N)'!K55,"")</f>
        <v>0</v>
      </c>
      <c r="L55" s="29">
        <f>TARDE!J57</f>
        <v>0</v>
      </c>
      <c r="M55" s="29">
        <f>IF(AND('TARDE (N)'!M55&lt;&gt;'TARDE (N)'!M54,'TARDE (N)'!M54='TARDE (N)'!M53),'TARDE (N)'!M55,"")</f>
        <v>0</v>
      </c>
    </row>
    <row r="56" spans="1:13" x14ac:dyDescent="0.25">
      <c r="A56" s="99">
        <v>4</v>
      </c>
    </row>
    <row r="57" spans="1:13" x14ac:dyDescent="0.25">
      <c r="A57" s="99"/>
    </row>
    <row r="58" spans="1:13" x14ac:dyDescent="0.25">
      <c r="A58" s="99"/>
    </row>
    <row r="59" spans="1:13" x14ac:dyDescent="0.25">
      <c r="A59" s="99"/>
    </row>
    <row r="60" spans="1:13" x14ac:dyDescent="0.25">
      <c r="A60" s="99"/>
    </row>
    <row r="61" spans="1:13" x14ac:dyDescent="0.25">
      <c r="A61" s="99"/>
      <c r="B61" s="29">
        <f>TARDE!E72</f>
        <v>0</v>
      </c>
      <c r="C61" s="29">
        <f>IF(AND('TARDE (N)'!C61&lt;&gt;'TARDE (N)'!C60,'TARDE (N)'!C60='TARDE (N)'!C59),'TARDE (N)'!C61,"")</f>
        <v>0</v>
      </c>
      <c r="D61" s="29">
        <f>TARDE!F72</f>
        <v>0</v>
      </c>
      <c r="E61" s="29" t="str">
        <f>IF(AND('TARDE (N)'!E61&lt;&gt;'TARDE (N)'!E60,'TARDE (N)'!E60='TARDE (N)'!E59),'TARDE (N)'!E61,"")</f>
        <v/>
      </c>
      <c r="F61" s="29">
        <f>TARDE!G72</f>
        <v>0</v>
      </c>
      <c r="G61" s="29">
        <f>IF(AND('TARDE (N)'!G61&lt;&gt;'TARDE (N)'!G60,'TARDE (N)'!G60='TARDE (N)'!G59),'TARDE (N)'!G61,"")</f>
        <v>0</v>
      </c>
      <c r="H61" s="29">
        <f>TARDE!H72</f>
        <v>0</v>
      </c>
      <c r="I61" s="29">
        <f>IF(AND('TARDE (N)'!I61&lt;&gt;'TARDE (N)'!I60,'TARDE (N)'!I60='TARDE (N)'!I59),'TARDE (N)'!I61,"")</f>
        <v>0</v>
      </c>
      <c r="J61" s="29">
        <f>TARDE!I72</f>
        <v>0</v>
      </c>
      <c r="K61" s="29">
        <f>IF(AND('TARDE (N)'!K61&lt;&gt;'TARDE (N)'!K60,'TARDE (N)'!K60='TARDE (N)'!K59),'TARDE (N)'!K61,"")</f>
        <v>0</v>
      </c>
      <c r="L61" s="29">
        <f>TARDE!J72</f>
        <v>0</v>
      </c>
      <c r="M61" s="29">
        <f>IF(AND('TARDE (N)'!M61&lt;&gt;'TARDE (N)'!M60,'TARDE (N)'!M60='TARDE (N)'!M59),'TARDE (N)'!M61,"")</f>
        <v>0</v>
      </c>
    </row>
    <row r="62" spans="1:13" x14ac:dyDescent="0.25">
      <c r="A62" s="99">
        <v>5</v>
      </c>
    </row>
    <row r="63" spans="1:13" x14ac:dyDescent="0.25">
      <c r="A63" s="99"/>
    </row>
    <row r="64" spans="1:13" x14ac:dyDescent="0.25">
      <c r="A64" s="99"/>
    </row>
    <row r="65" spans="1:13" x14ac:dyDescent="0.25">
      <c r="A65" s="99"/>
    </row>
    <row r="66" spans="1:13" x14ac:dyDescent="0.25">
      <c r="A66" s="99"/>
    </row>
    <row r="67" spans="1:13" x14ac:dyDescent="0.25">
      <c r="A67" s="99"/>
      <c r="B67" s="29">
        <f>TARDE!E87</f>
        <v>0</v>
      </c>
      <c r="C67" s="29">
        <f>IF(AND('TARDE (N)'!C67&lt;&gt;'TARDE (N)'!C66,'TARDE (N)'!C66='TARDE (N)'!C65),'TARDE (N)'!C67,"")</f>
        <v>0</v>
      </c>
      <c r="D67" s="29">
        <f>TARDE!F87</f>
        <v>0</v>
      </c>
      <c r="E67" s="29">
        <f>IF(AND('TARDE (N)'!E67&lt;&gt;'TARDE (N)'!E66,'TARDE (N)'!E66='TARDE (N)'!E65),'TARDE (N)'!E67,"")</f>
        <v>0</v>
      </c>
      <c r="F67" s="29">
        <f>TARDE!G87</f>
        <v>0</v>
      </c>
      <c r="G67" s="29">
        <f>IF(AND('TARDE (N)'!G67&lt;&gt;'TARDE (N)'!G66,'TARDE (N)'!G66='TARDE (N)'!G65),'TARDE (N)'!G67,"")</f>
        <v>0</v>
      </c>
      <c r="H67" s="29">
        <f>TARDE!H87</f>
        <v>0</v>
      </c>
      <c r="I67" s="29">
        <f>IF(AND('TARDE (N)'!I67&lt;&gt;'TARDE (N)'!I66,'TARDE (N)'!I66='TARDE (N)'!I65),'TARDE (N)'!I67,"")</f>
        <v>0</v>
      </c>
      <c r="J67" s="29">
        <f>TARDE!I87</f>
        <v>0</v>
      </c>
      <c r="K67" s="29">
        <f>IF(AND('TARDE (N)'!K67&lt;&gt;'TARDE (N)'!K66,'TARDE (N)'!K66='TARDE (N)'!K65),'TARDE (N)'!K67,"")</f>
        <v>0</v>
      </c>
      <c r="L67" s="29">
        <f>TARDE!J87</f>
        <v>0</v>
      </c>
      <c r="M67" s="29">
        <f>IF(AND('TARDE (N)'!M67&lt;&gt;'TARDE (N)'!M66,'TARDE (N)'!M66='TARDE (N)'!M65),'TARDE (N)'!M67,"")</f>
        <v>0</v>
      </c>
    </row>
    <row r="68" spans="1:13" x14ac:dyDescent="0.25">
      <c r="A68" s="99">
        <v>6</v>
      </c>
    </row>
    <row r="69" spans="1:13" x14ac:dyDescent="0.25">
      <c r="A69" s="99"/>
    </row>
    <row r="70" spans="1:13" x14ac:dyDescent="0.25">
      <c r="A70" s="99"/>
    </row>
    <row r="71" spans="1:13" x14ac:dyDescent="0.25">
      <c r="A71" s="99"/>
    </row>
    <row r="72" spans="1:13" x14ac:dyDescent="0.25">
      <c r="A72" s="99"/>
    </row>
    <row r="73" spans="1:13" x14ac:dyDescent="0.25">
      <c r="A73" s="99"/>
      <c r="B73" s="29">
        <f>TARDE!E102</f>
        <v>0</v>
      </c>
      <c r="C73" s="29">
        <f>IF(AND('TARDE (N)'!C73&lt;&gt;'TARDE (N)'!C72,'TARDE (N)'!C72='TARDE (N)'!C71),'TARDE (N)'!C73,"")</f>
        <v>0</v>
      </c>
      <c r="D73" s="29">
        <f>TARDE!F102</f>
        <v>0</v>
      </c>
      <c r="E73" s="29">
        <f>IF(AND('TARDE (N)'!E73&lt;&gt;'TARDE (N)'!E72,'TARDE (N)'!E72='TARDE (N)'!E71),'TARDE (N)'!E73,"")</f>
        <v>0</v>
      </c>
      <c r="F73" s="29">
        <f>TARDE!G102</f>
        <v>0</v>
      </c>
      <c r="G73" s="29">
        <f>IF(AND('TARDE (N)'!G73&lt;&gt;'TARDE (N)'!G72,'TARDE (N)'!G72='TARDE (N)'!G71),'TARDE (N)'!G73,"")</f>
        <v>0</v>
      </c>
      <c r="H73" s="29">
        <f>TARDE!H102</f>
        <v>0</v>
      </c>
      <c r="I73" s="29">
        <f>IF(AND('TARDE (N)'!I73&lt;&gt;'TARDE (N)'!I72,'TARDE (N)'!I72='TARDE (N)'!I71),'TARDE (N)'!I73,"")</f>
        <v>0</v>
      </c>
      <c r="J73" s="29">
        <f>TARDE!I102</f>
        <v>0</v>
      </c>
      <c r="K73" s="29">
        <f>IF(AND('TARDE (N)'!K73&lt;&gt;'TARDE (N)'!K72,'TARDE (N)'!K72='TARDE (N)'!K71),'TARDE (N)'!K73,"")</f>
        <v>0</v>
      </c>
      <c r="L73" s="29">
        <f>TARDE!J102</f>
        <v>0</v>
      </c>
      <c r="M73" s="29">
        <f>IF(AND('TARDE (N)'!M73&lt;&gt;'TARDE (N)'!M72,'TARDE (N)'!M72='TARDE (N)'!M71),'TARDE (N)'!M73,"")</f>
        <v>0</v>
      </c>
    </row>
  </sheetData>
  <sheetProtection algorithmName="SHA-512" hashValue="ER6CEaiZ5VPDsfH/+uwdWPTL9Yx+U8+n4UJ3WvLPNqtzpnuTnfRhjyYLNkuxL25r6zVn1UKLpGJJUnVQY4/oGQ==" saltValue="+2eFqgoQVru+5hjgO9ZO6Q==" spinCount="100000" sheet="1" objects="1" scenarios="1" selectLockedCells="1" selectUnlockedCells="1"/>
  <mergeCells count="12">
    <mergeCell ref="A68:A73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29" style="29" bestFit="1" customWidth="1"/>
    <col min="3" max="3" width="7.140625" style="29" bestFit="1" customWidth="1"/>
    <col min="4" max="4" width="29" style="29" bestFit="1" customWidth="1"/>
    <col min="5" max="5" width="7.140625" style="29" bestFit="1" customWidth="1"/>
    <col min="6" max="6" width="29" style="29" bestFit="1" customWidth="1"/>
    <col min="7" max="7" width="7.140625" style="29" bestFit="1" customWidth="1"/>
    <col min="8" max="8" width="29.7109375" style="29" bestFit="1" customWidth="1"/>
    <col min="9" max="9" width="7.140625" style="29" bestFit="1" customWidth="1"/>
    <col min="10" max="10" width="29" style="29" bestFit="1" customWidth="1"/>
    <col min="11" max="11" width="7.140625" style="29" bestFit="1" customWidth="1"/>
    <col min="12" max="12" width="29" style="29" bestFit="1" customWidth="1"/>
    <col min="13" max="13" width="7.1406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</row>
    <row r="6" spans="1:13" x14ac:dyDescent="0.25">
      <c r="A6" s="99"/>
      <c r="B6" s="29" t="e">
        <f>TARDE!#REF!</f>
        <v>#REF!</v>
      </c>
      <c r="C6" s="29" t="e">
        <f>IF(AND('TARDE (N)'!C6&lt;&gt;'TARDE (N)'!C5,'TARDE (N)'!C5='TARDE (N)'!C4),'TARDE (N)'!C6,"")</f>
        <v>#REF!</v>
      </c>
      <c r="D6" s="29" t="e">
        <f>TARDE!#REF!</f>
        <v>#REF!</v>
      </c>
      <c r="E6" s="29" t="e">
        <f>IF(AND('TARDE (N)'!E6&lt;&gt;'TARDE (N)'!E5,'TARDE (N)'!E5='TARDE (N)'!E4),'TARDE (N)'!E6,"")</f>
        <v>#REF!</v>
      </c>
      <c r="F6" s="29" t="e">
        <f>TARDE!#REF!</f>
        <v>#REF!</v>
      </c>
      <c r="G6" s="29" t="e">
        <f>IF(AND('TARDE (N)'!G6&lt;&gt;'TARDE (N)'!G5,'TARDE (N)'!G5='TARDE (N)'!G4),'TARDE (N)'!G6,"")</f>
        <v>#REF!</v>
      </c>
      <c r="H6" s="29" t="e">
        <f>TARDE!#REF!</f>
        <v>#REF!</v>
      </c>
      <c r="I6" s="29" t="e">
        <f>IF(AND('TARDE (N)'!I6&lt;&gt;'TARDE (N)'!I5,'TARDE (N)'!I5='TARDE (N)'!I4),'TARDE (N)'!I6,"")</f>
        <v>#REF!</v>
      </c>
      <c r="J6" s="29" t="e">
        <f>TARDE!#REF!</f>
        <v>#REF!</v>
      </c>
      <c r="K6" s="29" t="e">
        <f>IF(AND('TARDE (N)'!K6&lt;&gt;'TARDE (N)'!K5,'TARDE (N)'!K5='TARDE (N)'!K4),'TARDE (N)'!K6,"")</f>
        <v>#REF!</v>
      </c>
      <c r="L6" s="29" t="e">
        <f>TARDE!#REF!</f>
        <v>#REF!</v>
      </c>
      <c r="M6" s="29" t="e">
        <f>IF(AND('TARDE (N)'!M6&lt;&gt;'TARDE (N)'!M5,'TARDE (N)'!M5='TARDE (N)'!M4),'TARDE (N)'!M6,"")</f>
        <v>#REF!</v>
      </c>
    </row>
    <row r="7" spans="1:13" x14ac:dyDescent="0.25">
      <c r="A7" s="99"/>
    </row>
    <row r="8" spans="1:13" x14ac:dyDescent="0.25">
      <c r="A8" s="99">
        <v>2</v>
      </c>
    </row>
    <row r="9" spans="1:13" x14ac:dyDescent="0.25">
      <c r="A9" s="99"/>
    </row>
    <row r="10" spans="1:13" x14ac:dyDescent="0.25">
      <c r="A10" s="99"/>
    </row>
    <row r="11" spans="1:13" x14ac:dyDescent="0.25">
      <c r="A11" s="99"/>
    </row>
    <row r="12" spans="1:13" x14ac:dyDescent="0.25">
      <c r="A12" s="99"/>
      <c r="B12" s="29" t="e">
        <f>TARDE!#REF!</f>
        <v>#REF!</v>
      </c>
      <c r="C12" s="29" t="e">
        <f>IF(AND('TARDE (N)'!C12&lt;&gt;'TARDE (N)'!C11,'TARDE (N)'!C11='TARDE (N)'!C10),'TARDE (N)'!C12,"")</f>
        <v>#REF!</v>
      </c>
      <c r="D12" s="29" t="e">
        <f>TARDE!#REF!</f>
        <v>#REF!</v>
      </c>
      <c r="E12" s="29" t="e">
        <f>IF(AND('TARDE (N)'!E12&lt;&gt;'TARDE (N)'!E11,'TARDE (N)'!E11='TARDE (N)'!E10),'TARDE (N)'!E12,"")</f>
        <v>#REF!</v>
      </c>
      <c r="F12" s="29" t="e">
        <f>TARDE!#REF!</f>
        <v>#REF!</v>
      </c>
      <c r="G12" s="29" t="e">
        <f>IF(AND('TARDE (N)'!G12&lt;&gt;'TARDE (N)'!G11,'TARDE (N)'!G11='TARDE (N)'!G10),'TARDE (N)'!G12,"")</f>
        <v>#REF!</v>
      </c>
      <c r="H12" s="29" t="e">
        <f>TARDE!#REF!</f>
        <v>#REF!</v>
      </c>
      <c r="I12" s="29" t="e">
        <f>IF(AND('TARDE (N)'!I12&lt;&gt;'TARDE (N)'!I11,'TARDE (N)'!I11='TARDE (N)'!I10),'TARDE (N)'!I12,"")</f>
        <v>#REF!</v>
      </c>
      <c r="J12" s="29" t="e">
        <f>TARDE!#REF!</f>
        <v>#REF!</v>
      </c>
      <c r="K12" s="29" t="e">
        <f>IF(AND('TARDE (N)'!K12&lt;&gt;'TARDE (N)'!K11,'TARDE (N)'!K11='TARDE (N)'!K10),'TARDE (N)'!K12,"")</f>
        <v>#REF!</v>
      </c>
      <c r="L12" s="29" t="e">
        <f>TARDE!#REF!</f>
        <v>#REF!</v>
      </c>
      <c r="M12" s="29" t="e">
        <f>IF(AND('TARDE (N)'!M12&lt;&gt;'TARDE (N)'!M11,'TARDE (N)'!M11='TARDE (N)'!M10),'TARDE (N)'!M12,"")</f>
        <v>#REF!</v>
      </c>
    </row>
    <row r="13" spans="1:13" x14ac:dyDescent="0.25">
      <c r="A13" s="99"/>
    </row>
    <row r="14" spans="1:13" x14ac:dyDescent="0.25">
      <c r="A14" s="99">
        <v>3</v>
      </c>
    </row>
    <row r="15" spans="1:13" x14ac:dyDescent="0.25">
      <c r="A15" s="99"/>
    </row>
    <row r="16" spans="1:13" x14ac:dyDescent="0.25">
      <c r="A16" s="99"/>
    </row>
    <row r="17" spans="1:13" x14ac:dyDescent="0.25">
      <c r="A17" s="99"/>
    </row>
    <row r="18" spans="1:13" x14ac:dyDescent="0.25">
      <c r="A18" s="99"/>
      <c r="B18" s="29" t="e">
        <f>TARDE!#REF!</f>
        <v>#REF!</v>
      </c>
      <c r="C18" s="29" t="e">
        <f>IF(AND('TARDE (N)'!C18&lt;&gt;'TARDE (N)'!C17,'TARDE (N)'!C17='TARDE (N)'!C16),'TARDE (N)'!C18,"")</f>
        <v>#REF!</v>
      </c>
      <c r="D18" s="29" t="e">
        <f>TARDE!#REF!</f>
        <v>#REF!</v>
      </c>
      <c r="E18" s="29" t="e">
        <f>IF(AND('TARDE (N)'!E18&lt;&gt;'TARDE (N)'!E17,'TARDE (N)'!E17='TARDE (N)'!E16),'TARDE (N)'!E18,"")</f>
        <v>#REF!</v>
      </c>
      <c r="F18" s="29" t="e">
        <f>TARDE!#REF!</f>
        <v>#REF!</v>
      </c>
      <c r="G18" s="29" t="e">
        <f>IF(AND('TARDE (N)'!G18&lt;&gt;'TARDE (N)'!G17,'TARDE (N)'!G17='TARDE (N)'!G16),'TARDE (N)'!G18,"")</f>
        <v>#REF!</v>
      </c>
      <c r="H18" s="29" t="e">
        <f>TARDE!#REF!</f>
        <v>#REF!</v>
      </c>
      <c r="I18" s="29" t="e">
        <f>IF(AND('TARDE (N)'!I18&lt;&gt;'TARDE (N)'!I17,'TARDE (N)'!I17='TARDE (N)'!I16),'TARDE (N)'!I18,"")</f>
        <v>#REF!</v>
      </c>
      <c r="J18" s="29" t="e">
        <f>TARDE!#REF!</f>
        <v>#REF!</v>
      </c>
      <c r="K18" s="29" t="e">
        <f>IF(AND('TARDE (N)'!K18&lt;&gt;'TARDE (N)'!K17,'TARDE (N)'!K17='TARDE (N)'!K16),'TARDE (N)'!K18,"")</f>
        <v>#REF!</v>
      </c>
      <c r="L18" s="29" t="e">
        <f>TARDE!#REF!</f>
        <v>#REF!</v>
      </c>
      <c r="M18" s="29" t="e">
        <f>IF(AND('TARDE (N)'!M18&lt;&gt;'TARDE (N)'!M17,'TARDE (N)'!M17='TARDE (N)'!M16),'TARDE (N)'!M18,"")</f>
        <v>#REF!</v>
      </c>
    </row>
    <row r="19" spans="1:13" x14ac:dyDescent="0.25">
      <c r="A19" s="99"/>
    </row>
    <row r="20" spans="1:13" x14ac:dyDescent="0.25">
      <c r="A20" s="99">
        <v>4</v>
      </c>
    </row>
    <row r="21" spans="1:13" x14ac:dyDescent="0.25">
      <c r="A21" s="99"/>
    </row>
    <row r="22" spans="1:13" x14ac:dyDescent="0.25">
      <c r="A22" s="99"/>
    </row>
    <row r="23" spans="1:13" x14ac:dyDescent="0.25">
      <c r="A23" s="99"/>
    </row>
    <row r="24" spans="1:13" x14ac:dyDescent="0.25">
      <c r="A24" s="99"/>
      <c r="B24" s="29" t="e">
        <f>TARDE!#REF!</f>
        <v>#REF!</v>
      </c>
      <c r="C24" s="29" t="e">
        <f>IF(AND('TARDE (N)'!C24&lt;&gt;'TARDE (N)'!C23,'TARDE (N)'!C23='TARDE (N)'!C22),'TARDE (N)'!C24,"")</f>
        <v>#REF!</v>
      </c>
      <c r="D24" s="29" t="e">
        <f>TARDE!#REF!</f>
        <v>#REF!</v>
      </c>
      <c r="E24" s="29" t="e">
        <f>IF(AND('TARDE (N)'!E24&lt;&gt;'TARDE (N)'!E23,'TARDE (N)'!E23='TARDE (N)'!E22),'TARDE (N)'!E24,"")</f>
        <v>#REF!</v>
      </c>
      <c r="F24" s="29" t="e">
        <f>TARDE!#REF!</f>
        <v>#REF!</v>
      </c>
      <c r="G24" s="29" t="e">
        <f>IF(AND('TARDE (N)'!G24&lt;&gt;'TARDE (N)'!G23,'TARDE (N)'!G23='TARDE (N)'!G22),'TARDE (N)'!G24,"")</f>
        <v>#REF!</v>
      </c>
      <c r="H24" s="29" t="e">
        <f>TARDE!#REF!</f>
        <v>#REF!</v>
      </c>
      <c r="I24" s="29" t="e">
        <f>IF(AND('TARDE (N)'!I24&lt;&gt;'TARDE (N)'!I23,'TARDE (N)'!I23='TARDE (N)'!I22),'TARDE (N)'!I24,"")</f>
        <v>#REF!</v>
      </c>
      <c r="J24" s="29" t="e">
        <f>TARDE!#REF!</f>
        <v>#REF!</v>
      </c>
      <c r="K24" s="29" t="e">
        <f>IF(AND('TARDE (N)'!K24&lt;&gt;'TARDE (N)'!K23,'TARDE (N)'!K23='TARDE (N)'!K22),'TARDE (N)'!K24,"")</f>
        <v>#REF!</v>
      </c>
      <c r="L24" s="29" t="e">
        <f>TARDE!#REF!</f>
        <v>#REF!</v>
      </c>
      <c r="M24" s="29" t="e">
        <f>IF(AND('TARDE (N)'!M24&lt;&gt;'TARDE (N)'!M23,'TARDE (N)'!M23='TARDE (N)'!M22),'TARDE (N)'!M24,"")</f>
        <v>#REF!</v>
      </c>
    </row>
    <row r="25" spans="1:13" x14ac:dyDescent="0.25">
      <c r="A25" s="99"/>
    </row>
    <row r="26" spans="1:13" x14ac:dyDescent="0.25">
      <c r="A26" s="99">
        <v>5</v>
      </c>
    </row>
    <row r="27" spans="1:13" x14ac:dyDescent="0.25">
      <c r="A27" s="99"/>
    </row>
    <row r="28" spans="1:13" x14ac:dyDescent="0.25">
      <c r="A28" s="99"/>
    </row>
    <row r="29" spans="1:13" x14ac:dyDescent="0.25">
      <c r="A29" s="99"/>
    </row>
    <row r="30" spans="1:13" x14ac:dyDescent="0.25">
      <c r="A30" s="99"/>
      <c r="B30" s="29" t="e">
        <f>TARDE!#REF!</f>
        <v>#REF!</v>
      </c>
      <c r="C30" s="29" t="e">
        <f>IF(AND('TARDE (N)'!C30&lt;&gt;'TARDE (N)'!C29,'TARDE (N)'!C29='TARDE (N)'!C28),'TARDE (N)'!C30,"")</f>
        <v>#REF!</v>
      </c>
      <c r="D30" s="29" t="e">
        <f>TARDE!#REF!</f>
        <v>#REF!</v>
      </c>
      <c r="E30" s="29" t="e">
        <f>IF(AND('TARDE (N)'!E30&lt;&gt;'TARDE (N)'!E29,'TARDE (N)'!E29='TARDE (N)'!E28),'TARDE (N)'!E30,"")</f>
        <v>#REF!</v>
      </c>
      <c r="F30" s="29" t="e">
        <f>TARDE!#REF!</f>
        <v>#REF!</v>
      </c>
      <c r="G30" s="29" t="e">
        <f>IF(AND('TARDE (N)'!G30&lt;&gt;'TARDE (N)'!G29,'TARDE (N)'!G29='TARDE (N)'!G28),'TARDE (N)'!G30,"")</f>
        <v>#REF!</v>
      </c>
      <c r="H30" s="29" t="e">
        <f>TARDE!#REF!</f>
        <v>#REF!</v>
      </c>
      <c r="I30" s="29" t="e">
        <f>IF(AND('TARDE (N)'!I30&lt;&gt;'TARDE (N)'!I29,'TARDE (N)'!I29='TARDE (N)'!I28),'TARDE (N)'!I30,"")</f>
        <v>#REF!</v>
      </c>
      <c r="J30" s="29" t="e">
        <f>TARDE!#REF!</f>
        <v>#REF!</v>
      </c>
      <c r="K30" s="29" t="e">
        <f>IF(AND('TARDE (N)'!K30&lt;&gt;'TARDE (N)'!K29,'TARDE (N)'!K29='TARDE (N)'!K28),'TARDE (N)'!K30,"")</f>
        <v>#REF!</v>
      </c>
      <c r="L30" s="29" t="e">
        <f>TARDE!#REF!</f>
        <v>#REF!</v>
      </c>
      <c r="M30" s="29" t="e">
        <f>IF(AND('TARDE (N)'!M30&lt;&gt;'TARDE (N)'!M29,'TARDE (N)'!M29='TARDE (N)'!M28),'TARDE (N)'!M30,"")</f>
        <v>#REF!</v>
      </c>
    </row>
    <row r="31" spans="1:13" x14ac:dyDescent="0.25">
      <c r="A31" s="99"/>
    </row>
    <row r="32" spans="1:13" x14ac:dyDescent="0.25">
      <c r="A32" s="99">
        <v>6</v>
      </c>
    </row>
    <row r="33" spans="1:13" x14ac:dyDescent="0.25">
      <c r="A33" s="99"/>
    </row>
    <row r="34" spans="1:13" x14ac:dyDescent="0.25">
      <c r="A34" s="99"/>
    </row>
    <row r="35" spans="1:13" x14ac:dyDescent="0.25">
      <c r="A35" s="99"/>
    </row>
    <row r="36" spans="1:13" x14ac:dyDescent="0.25">
      <c r="A36" s="99"/>
      <c r="B36" s="29" t="e">
        <f>TARDE!#REF!</f>
        <v>#REF!</v>
      </c>
      <c r="C36" s="29" t="e">
        <f>IF(AND('TARDE (N)'!C36&lt;&gt;'TARDE (N)'!C35,'TARDE (N)'!C35='TARDE (N)'!C34),'TARDE (N)'!C36,"")</f>
        <v>#REF!</v>
      </c>
      <c r="D36" s="29" t="e">
        <f>TARDE!#REF!</f>
        <v>#REF!</v>
      </c>
      <c r="E36" s="29" t="e">
        <f>IF(AND('TARDE (N)'!E36&lt;&gt;'TARDE (N)'!E35,'TARDE (N)'!E35='TARDE (N)'!E34),'TARDE (N)'!E36,"")</f>
        <v>#REF!</v>
      </c>
      <c r="F36" s="29" t="e">
        <f>TARDE!#REF!</f>
        <v>#REF!</v>
      </c>
      <c r="G36" s="29" t="e">
        <f>IF(AND('TARDE (N)'!G36&lt;&gt;'TARDE (N)'!G35,'TARDE (N)'!G35='TARDE (N)'!G34),'TARDE (N)'!G36,"")</f>
        <v>#REF!</v>
      </c>
      <c r="H36" s="29" t="e">
        <f>TARDE!#REF!</f>
        <v>#REF!</v>
      </c>
      <c r="I36" s="29" t="e">
        <f>IF(AND('TARDE (N)'!I36&lt;&gt;'TARDE (N)'!I35,'TARDE (N)'!I35='TARDE (N)'!I34),'TARDE (N)'!I36,"")</f>
        <v>#REF!</v>
      </c>
      <c r="J36" s="29" t="e">
        <f>TARDE!#REF!</f>
        <v>#REF!</v>
      </c>
      <c r="K36" s="29" t="e">
        <f>IF(AND('TARDE (N)'!K36&lt;&gt;'TARDE (N)'!K35,'TARDE (N)'!K35='TARDE (N)'!K34),'TARDE (N)'!K36,"")</f>
        <v>#REF!</v>
      </c>
      <c r="L36" s="29" t="e">
        <f>TARDE!#REF!</f>
        <v>#REF!</v>
      </c>
      <c r="M36" s="29" t="e">
        <f>IF(AND('TARDE (N)'!M36&lt;&gt;'TARDE (N)'!M35,'TARDE (N)'!M35='TARDE (N)'!M34),'TARDE (N)'!M36,"")</f>
        <v>#REF!</v>
      </c>
    </row>
    <row r="37" spans="1:13" x14ac:dyDescent="0.25">
      <c r="A37" s="99"/>
    </row>
    <row r="38" spans="1:13" x14ac:dyDescent="0.25">
      <c r="A38" s="99">
        <v>1</v>
      </c>
    </row>
    <row r="39" spans="1:13" x14ac:dyDescent="0.25">
      <c r="A39" s="99"/>
    </row>
    <row r="40" spans="1:13" x14ac:dyDescent="0.25">
      <c r="A40" s="99"/>
    </row>
    <row r="41" spans="1:13" x14ac:dyDescent="0.25">
      <c r="A41" s="99"/>
    </row>
    <row r="42" spans="1:13" x14ac:dyDescent="0.25">
      <c r="A42" s="99"/>
      <c r="B42" s="29">
        <f>TARDE!E17</f>
        <v>0</v>
      </c>
      <c r="C42" s="29" t="str">
        <f>IF(AND('TARDE (N)'!C42&lt;&gt;'TARDE (N)'!C41,'TARDE (N)'!C41='TARDE (N)'!C40),'TARDE (N)'!C42,"")</f>
        <v/>
      </c>
      <c r="D42" s="29">
        <f>TARDE!F17</f>
        <v>0</v>
      </c>
      <c r="E42" s="29" t="str">
        <f>IF(AND('TARDE (N)'!E42&lt;&gt;'TARDE (N)'!E41,'TARDE (N)'!E41='TARDE (N)'!E40),'TARDE (N)'!E42,"")</f>
        <v/>
      </c>
      <c r="F42" s="29" t="str">
        <f>TARDE!G17</f>
        <v>ROBERVAL EDMILSON PIVA GARCIA</v>
      </c>
      <c r="G42" s="29" t="str">
        <f>IF(AND('TARDE (N)'!G42&lt;&gt;'TARDE (N)'!G41,'TARDE (N)'!G41='TARDE (N)'!G40),'TARDE (N)'!G42,"")</f>
        <v/>
      </c>
      <c r="H42" s="29" t="str">
        <f>TARDE!H17</f>
        <v>MARCELO MENEZES</v>
      </c>
      <c r="I42" s="29" t="str">
        <f>IF(AND('TARDE (N)'!I42&lt;&gt;'TARDE (N)'!I41,'TARDE (N)'!I41='TARDE (N)'!I40),'TARDE (N)'!I42,"")</f>
        <v/>
      </c>
      <c r="J42" s="29" t="str">
        <f>TARDE!I17</f>
        <v>JONAS REGINALDO PRADO</v>
      </c>
      <c r="K42" s="29" t="str">
        <f>IF(AND('TARDE (N)'!K42&lt;&gt;'TARDE (N)'!K41,'TARDE (N)'!K41='TARDE (N)'!K40),'TARDE (N)'!K42,"")</f>
        <v/>
      </c>
      <c r="L42" s="29" t="str">
        <f>TARDE!J17</f>
        <v>LUIZ CARLOS DA SILVA</v>
      </c>
      <c r="M42" s="29" t="str">
        <f>IF(AND('TARDE (N)'!M42&lt;&gt;'TARDE (N)'!M41,'TARDE (N)'!M41='TARDE (N)'!M40),'TARDE (N)'!M42,"")</f>
        <v/>
      </c>
    </row>
    <row r="43" spans="1:13" x14ac:dyDescent="0.25">
      <c r="A43" s="99"/>
    </row>
    <row r="44" spans="1:13" x14ac:dyDescent="0.25">
      <c r="A44" s="99">
        <v>2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</row>
    <row r="48" spans="1:13" x14ac:dyDescent="0.25">
      <c r="A48" s="99"/>
      <c r="B48" s="29" t="str">
        <f>TARDE!E32</f>
        <v>ELIAS CARNEIRO DE OLIVEIRA</v>
      </c>
      <c r="C48" s="29" t="str">
        <f>IF(AND('TARDE (N)'!C48&lt;&gt;'TARDE (N)'!C47,'TARDE (N)'!C47='TARDE (N)'!C46),'TARDE (N)'!C48,"")</f>
        <v/>
      </c>
      <c r="D48" s="29" t="str">
        <f>TARDE!F32</f>
        <v>EVERTON GRACIANO MACEDO</v>
      </c>
      <c r="E48" s="29" t="str">
        <f>IF(AND('TARDE (N)'!E48&lt;&gt;'TARDE (N)'!E47,'TARDE (N)'!E47='TARDE (N)'!E46),'TARDE (N)'!E48,"")</f>
        <v/>
      </c>
      <c r="F48" s="29" t="str">
        <f>TARDE!G32</f>
        <v>LEANDRO PALHA DE OLIVEIRA</v>
      </c>
      <c r="G48" s="29" t="str">
        <f>IF(AND('TARDE (N)'!G48&lt;&gt;'TARDE (N)'!G47,'TARDE (N)'!G47='TARDE (N)'!G46),'TARDE (N)'!G48,"")</f>
        <v/>
      </c>
      <c r="H48" s="29" t="str">
        <f>TARDE!H32</f>
        <v>EVERTON GRACIANO MACEDO</v>
      </c>
      <c r="I48" s="29" t="str">
        <f>IF(AND('TARDE (N)'!I48&lt;&gt;'TARDE (N)'!I47,'TARDE (N)'!I47='TARDE (N)'!I46),'TARDE (N)'!I48,"")</f>
        <v/>
      </c>
      <c r="J48" s="29" t="str">
        <f>TARDE!I32</f>
        <v>JOSÉ ANTONIO DO AMARAL</v>
      </c>
      <c r="K48" s="29" t="str">
        <f>IF(AND('TARDE (N)'!K48&lt;&gt;'TARDE (N)'!K47,'TARDE (N)'!K47='TARDE (N)'!K46),'TARDE (N)'!K48,"")</f>
        <v/>
      </c>
      <c r="L48" s="29" t="str">
        <f>TARDE!J32</f>
        <v>TOKIO HOSSOKAWA</v>
      </c>
      <c r="M48" s="29" t="str">
        <f>IF(AND('TARDE (N)'!M48&lt;&gt;'TARDE (N)'!M47,'TARDE (N)'!M47='TARDE (N)'!M46),'TARDE (N)'!M48,"")</f>
        <v/>
      </c>
    </row>
    <row r="49" spans="1:13" x14ac:dyDescent="0.25">
      <c r="A49" s="99"/>
    </row>
    <row r="50" spans="1:13" x14ac:dyDescent="0.25">
      <c r="A50" s="99">
        <v>3</v>
      </c>
    </row>
    <row r="51" spans="1:13" x14ac:dyDescent="0.25">
      <c r="A51" s="99"/>
    </row>
    <row r="52" spans="1:13" x14ac:dyDescent="0.25">
      <c r="A52" s="99"/>
    </row>
    <row r="53" spans="1:13" x14ac:dyDescent="0.25">
      <c r="A53" s="99"/>
    </row>
    <row r="54" spans="1:13" x14ac:dyDescent="0.25">
      <c r="A54" s="99"/>
      <c r="B54" s="29" t="str">
        <f>TARDE!E55</f>
        <v>JOSÉ ANTONIO DO AMARAL</v>
      </c>
      <c r="C54" s="29" t="str">
        <f>IF(AND('TARDE (N)'!C54&lt;&gt;'TARDE (N)'!C53,'TARDE (N)'!C53='TARDE (N)'!C52),'TARDE (N)'!C54,"")</f>
        <v/>
      </c>
      <c r="D54" s="29" t="str">
        <f>TARDE!F55</f>
        <v>GILBERTO DE PAIVA</v>
      </c>
      <c r="E54" s="29" t="str">
        <f>IF(AND('TARDE (N)'!E54&lt;&gt;'TARDE (N)'!E53,'TARDE (N)'!E53='TARDE (N)'!E52),'TARDE (N)'!E54,"")</f>
        <v/>
      </c>
      <c r="F54" s="29" t="str">
        <f>TARDE!G55</f>
        <v>LUCIANA DOS SANTOS</v>
      </c>
      <c r="G54" s="29" t="str">
        <f>IF(AND('TARDE (N)'!G54&lt;&gt;'TARDE (N)'!G53,'TARDE (N)'!G53='TARDE (N)'!G52),'TARDE (N)'!G54,"")</f>
        <v/>
      </c>
      <c r="H54" s="29" t="str">
        <f>TARDE!H55</f>
        <v>ULISSES RIBEIRO DA SILVA NETO</v>
      </c>
      <c r="I54" s="29" t="str">
        <f>IF(AND('TARDE (N)'!I54&lt;&gt;'TARDE (N)'!I53,'TARDE (N)'!I53='TARDE (N)'!I52),'TARDE (N)'!I54,"")</f>
        <v/>
      </c>
      <c r="J54" s="29" t="str">
        <f>TARDE!I55</f>
        <v>EVERTON GRACIANO MACEDO</v>
      </c>
      <c r="K54" s="29" t="str">
        <f>IF(AND('TARDE (N)'!K54&lt;&gt;'TARDE (N)'!K53,'TARDE (N)'!K53='TARDE (N)'!K52),'TARDE (N)'!K54,"")</f>
        <v/>
      </c>
      <c r="L54" s="29" t="str">
        <f>TARDE!J45</f>
        <v>ALEXANDRE NAVARRO TEIXEIRA</v>
      </c>
      <c r="M54" s="29" t="str">
        <f>IF(AND('TARDE (N)'!M54&lt;&gt;'TARDE (N)'!M53,'TARDE (N)'!M53='TARDE (N)'!M52),'TARDE (N)'!M54,"")</f>
        <v/>
      </c>
    </row>
    <row r="55" spans="1:13" x14ac:dyDescent="0.25">
      <c r="A55" s="99"/>
    </row>
    <row r="56" spans="1:13" x14ac:dyDescent="0.25">
      <c r="A56" s="99">
        <v>4</v>
      </c>
    </row>
    <row r="57" spans="1:13" x14ac:dyDescent="0.25">
      <c r="A57" s="99"/>
    </row>
    <row r="58" spans="1:13" x14ac:dyDescent="0.25">
      <c r="A58" s="99"/>
    </row>
    <row r="59" spans="1:13" x14ac:dyDescent="0.25">
      <c r="A59" s="99"/>
    </row>
    <row r="60" spans="1:13" x14ac:dyDescent="0.25">
      <c r="A60" s="99"/>
      <c r="B60" s="29" t="str">
        <f>TARDE!E70</f>
        <v>LEANDRO PALHA DE OLIVEIRA</v>
      </c>
      <c r="C60" s="29" t="str">
        <f>IF(AND('TARDE (N)'!C60&lt;&gt;'TARDE (N)'!C59,'TARDE (N)'!C59='TARDE (N)'!C58),'TARDE (N)'!C60,"")</f>
        <v/>
      </c>
      <c r="D60" s="29" t="str">
        <f>TARDE!F70</f>
        <v>ACÁCIO LUIZ SIARKOWSKI</v>
      </c>
      <c r="E60" s="29" t="str">
        <f>IF(AND('TARDE (N)'!E60&lt;&gt;'TARDE (N)'!E59,'TARDE (N)'!E59='TARDE (N)'!E58),'TARDE (N)'!E60,"")</f>
        <v>FUNDAMENTOS DE REDES SEM FIO</v>
      </c>
      <c r="F60" s="29" t="str">
        <f>TARDE!G70</f>
        <v>FLÁVIO SOUSA SILVA</v>
      </c>
      <c r="G60" s="29" t="str">
        <f>IF(AND('TARDE (N)'!G60&lt;&gt;'TARDE (N)'!G59,'TARDE (N)'!G59='TARDE (N)'!G58),'TARDE (N)'!G60,"")</f>
        <v/>
      </c>
      <c r="H60" s="29" t="str">
        <f>TARDE!H70</f>
        <v>ACÁCIO LUIZ SIARKOWSKI</v>
      </c>
      <c r="I60" s="29" t="str">
        <f>IF(AND('TARDE (N)'!I60&lt;&gt;'TARDE (N)'!I59,'TARDE (N)'!I59='TARDE (N)'!I58),'TARDE (N)'!I60,"")</f>
        <v/>
      </c>
      <c r="J60" s="29" t="str">
        <f>TARDE!I70</f>
        <v>-</v>
      </c>
      <c r="K60" s="29" t="str">
        <f>IF(AND('TARDE (N)'!K60&lt;&gt;'TARDE (N)'!K59,'TARDE (N)'!K59='TARDE (N)'!K58),'TARDE (N)'!K60,"")</f>
        <v/>
      </c>
      <c r="L60" s="29" t="str">
        <f>TARDE!J70</f>
        <v>JEFERSON CERQUEIRA DIAS</v>
      </c>
      <c r="M60" s="29" t="str">
        <f>IF(AND('TARDE (N)'!M60&lt;&gt;'TARDE (N)'!M59,'TARDE (N)'!M59='TARDE (N)'!M58),'TARDE (N)'!M60,"")</f>
        <v/>
      </c>
    </row>
    <row r="61" spans="1:13" x14ac:dyDescent="0.25">
      <c r="A61" s="99"/>
    </row>
    <row r="62" spans="1:13" x14ac:dyDescent="0.25">
      <c r="A62" s="99">
        <v>5</v>
      </c>
    </row>
    <row r="63" spans="1:13" x14ac:dyDescent="0.25">
      <c r="A63" s="99"/>
    </row>
    <row r="64" spans="1:13" x14ac:dyDescent="0.25">
      <c r="A64" s="99"/>
    </row>
    <row r="65" spans="1:13" x14ac:dyDescent="0.25">
      <c r="A65" s="99"/>
    </row>
    <row r="66" spans="1:13" x14ac:dyDescent="0.25">
      <c r="A66" s="99"/>
      <c r="B66" s="29" t="str">
        <f>TARDE!E85</f>
        <v>FRANCISCO EUGENIO BARRELLA</v>
      </c>
      <c r="C66" s="29" t="str">
        <f>IF(AND('TARDE (N)'!C66&lt;&gt;'TARDE (N)'!C65,'TARDE (N)'!C65='TARDE (N)'!C64),'TARDE (N)'!C66,"")</f>
        <v/>
      </c>
      <c r="D66" s="29" t="str">
        <f>TARDE!F85</f>
        <v>ELIAS CARNEIRO DE OLIVEIRA</v>
      </c>
      <c r="E66" s="29" t="str">
        <f>IF(AND('TARDE (N)'!E66&lt;&gt;'TARDE (N)'!E65,'TARDE (N)'!E65='TARDE (N)'!E64),'TARDE (N)'!E66,"")</f>
        <v/>
      </c>
      <c r="F66" s="29" t="str">
        <f>TARDE!G85</f>
        <v>FRANCISCO EUGENIO BARRELLA</v>
      </c>
      <c r="G66" s="29" t="str">
        <f>IF(AND('TARDE (N)'!G66&lt;&gt;'TARDE (N)'!G65,'TARDE (N)'!G65='TARDE (N)'!G64),'TARDE (N)'!G66,"")</f>
        <v/>
      </c>
      <c r="H66" s="29" t="str">
        <f>TARDE!H85</f>
        <v>JOSÉ ANTONIO DO AMARAL</v>
      </c>
      <c r="I66" s="29" t="str">
        <f>IF(AND('TARDE (N)'!I66&lt;&gt;'TARDE (N)'!I65,'TARDE (N)'!I65='TARDE (N)'!I64),'TARDE (N)'!I66,"")</f>
        <v/>
      </c>
      <c r="J66" s="29" t="str">
        <f>TARDE!I85</f>
        <v>STEFANIA FELIX DOS SANTOS</v>
      </c>
      <c r="K66" s="29" t="str">
        <f>IF(AND('TARDE (N)'!K66&lt;&gt;'TARDE (N)'!K65,'TARDE (N)'!K65='TARDE (N)'!K64),'TARDE (N)'!K66,"")</f>
        <v/>
      </c>
      <c r="L66" s="29" t="str">
        <f>TARDE!J85</f>
        <v>JOSÉ ANTONIO DO AMARAL</v>
      </c>
      <c r="M66" s="29" t="str">
        <f>IF(AND('TARDE (N)'!M66&lt;&gt;'TARDE (N)'!M65,'TARDE (N)'!M65='TARDE (N)'!M64),'TARDE (N)'!M66,"")</f>
        <v/>
      </c>
    </row>
    <row r="67" spans="1:13" x14ac:dyDescent="0.25">
      <c r="A67" s="99"/>
    </row>
    <row r="68" spans="1:13" x14ac:dyDescent="0.25">
      <c r="A68" s="99">
        <v>6</v>
      </c>
    </row>
    <row r="69" spans="1:13" x14ac:dyDescent="0.25">
      <c r="A69" s="99"/>
    </row>
    <row r="70" spans="1:13" x14ac:dyDescent="0.25">
      <c r="A70" s="99"/>
    </row>
    <row r="71" spans="1:13" x14ac:dyDescent="0.25">
      <c r="A71" s="99"/>
    </row>
    <row r="72" spans="1:13" x14ac:dyDescent="0.25">
      <c r="A72" s="99"/>
      <c r="B72" s="29" t="str">
        <f>TARDE!E100</f>
        <v>CARLOS ALBERTO DA SILVA JUNIOR</v>
      </c>
      <c r="C72" s="29" t="str">
        <f>IF(AND('TARDE (N)'!C72&lt;&gt;'TARDE (N)'!C71,'TARDE (N)'!C71='TARDE (N)'!C70),'TARDE (N)'!C72,"")</f>
        <v/>
      </c>
      <c r="D72" s="29" t="str">
        <f>TARDE!F100</f>
        <v>MAGALI ANDREIA ROSSI</v>
      </c>
      <c r="E72" s="29" t="str">
        <f>IF(AND('TARDE (N)'!E72&lt;&gt;'TARDE (N)'!E71,'TARDE (N)'!E71='TARDE (N)'!E70),'TARDE (N)'!E72,"")</f>
        <v/>
      </c>
      <c r="F72" s="29" t="str">
        <f>TARDE!G100</f>
        <v>ACÁCIO LUIZ SIARKOWSKI</v>
      </c>
      <c r="G72" s="29" t="str">
        <f>IF(AND('TARDE (N)'!G72&lt;&gt;'TARDE (N)'!G71,'TARDE (N)'!G71='TARDE (N)'!G70),'TARDE (N)'!G72,"")</f>
        <v/>
      </c>
      <c r="H72" s="29" t="str">
        <f>TARDE!H100</f>
        <v>FRANCISCO EUGENIO BARRELLA</v>
      </c>
      <c r="I72" s="29" t="str">
        <f>IF(AND('TARDE (N)'!I72&lt;&gt;'TARDE (N)'!I71,'TARDE (N)'!I71='TARDE (N)'!I70),'TARDE (N)'!I72,"")</f>
        <v/>
      </c>
      <c r="J72" s="29" t="str">
        <f>TARDE!I100</f>
        <v>ANDREA FIORAVANTE SALLA</v>
      </c>
      <c r="K72" s="29" t="str">
        <f>IF(AND('TARDE (N)'!K72&lt;&gt;'TARDE (N)'!K71,'TARDE (N)'!K71='TARDE (N)'!K70),'TARDE (N)'!K72,"")</f>
        <v/>
      </c>
      <c r="L72" s="29" t="str">
        <f>TARDE!J100</f>
        <v>MOACYR DA SILVA CAMINADA</v>
      </c>
      <c r="M72" s="29" t="str">
        <f>IF(AND('TARDE (N)'!M72&lt;&gt;'TARDE (N)'!M71,'TARDE (N)'!M71='TARDE (N)'!M70),'TARDE (N)'!M72,"")</f>
        <v/>
      </c>
    </row>
    <row r="73" spans="1:13" x14ac:dyDescent="0.25">
      <c r="A73" s="99"/>
    </row>
  </sheetData>
  <sheetProtection algorithmName="SHA-512" hashValue="RFrB/ImaStDN0KiHMYvQDtGX49HhuAaAw54lGGl7PP5kbVrbXK1o1izaXXxoj+3IKYsa/Tpch88qyiLAPJ5tPg==" saltValue="1Pp0Ng58w0nBM0kETYkZGg==" spinCount="100000" sheet="1" objects="1" scenarios="1" selectLockedCells="1" selectUnlockedCells="1"/>
  <mergeCells count="12">
    <mergeCell ref="A68:A73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29" style="29" bestFit="1" customWidth="1"/>
    <col min="3" max="3" width="40.5703125" style="29" bestFit="1" customWidth="1"/>
    <col min="4" max="4" width="29" style="29" bestFit="1" customWidth="1"/>
    <col min="5" max="5" width="33.28515625" style="29" bestFit="1" customWidth="1"/>
    <col min="6" max="6" width="29" style="29" bestFit="1" customWidth="1"/>
    <col min="7" max="7" width="42.28515625" style="29" bestFit="1" customWidth="1"/>
    <col min="8" max="8" width="29.7109375" style="29" bestFit="1" customWidth="1"/>
    <col min="9" max="9" width="7.140625" style="29" bestFit="1" customWidth="1"/>
    <col min="10" max="10" width="29" style="29" bestFit="1" customWidth="1"/>
    <col min="11" max="11" width="40.5703125" style="29" bestFit="1" customWidth="1"/>
    <col min="12" max="12" width="29" style="29" bestFit="1" customWidth="1"/>
    <col min="13" max="13" width="23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  <c r="B5" s="29" t="e">
        <f>TARDE!#REF!</f>
        <v>#REF!</v>
      </c>
      <c r="C5" s="29" t="e">
        <f>IF(AND('TARDE (N)'!C5&lt;&gt;'TARDE (N)'!C4,'TARDE (N)'!C4='TARDE (N)'!C3),'TARDE (N)'!C5,"")</f>
        <v>#REF!</v>
      </c>
      <c r="D5" s="29" t="e">
        <f>TARDE!#REF!</f>
        <v>#REF!</v>
      </c>
      <c r="E5" s="29" t="e">
        <f>IF(AND('TARDE (N)'!E5&lt;&gt;'TARDE (N)'!E4,'TARDE (N)'!E4='TARDE (N)'!E3),'TARDE (N)'!E5,"")</f>
        <v>#REF!</v>
      </c>
      <c r="F5" s="29" t="e">
        <f>TARDE!#REF!</f>
        <v>#REF!</v>
      </c>
      <c r="G5" s="29" t="e">
        <f>IF(AND('TARDE (N)'!G5&lt;&gt;'TARDE (N)'!G4,'TARDE (N)'!G4='TARDE (N)'!G3),'TARDE (N)'!G5,"")</f>
        <v>#REF!</v>
      </c>
      <c r="H5" s="29" t="e">
        <f>TARDE!#REF!</f>
        <v>#REF!</v>
      </c>
      <c r="I5" s="29" t="e">
        <f>IF(AND('TARDE (N)'!I5&lt;&gt;'TARDE (N)'!I4,'TARDE (N)'!C4='TARDE (N)'!I3),'TARDE (N)'!I5,"")</f>
        <v>#REF!</v>
      </c>
      <c r="J5" s="29" t="e">
        <f>TARDE!#REF!</f>
        <v>#REF!</v>
      </c>
      <c r="K5" s="29" t="e">
        <f>IF(AND('TARDE (N)'!K5&lt;&gt;'TARDE (N)'!K4,'TARDE (N)'!K4='TARDE (N)'!K3),'TARDE (N)'!K5,"")</f>
        <v>#REF!</v>
      </c>
      <c r="L5" s="29" t="e">
        <f>TARDE!#REF!</f>
        <v>#REF!</v>
      </c>
      <c r="M5" s="29" t="e">
        <f>IF(AND('TARDE (N)'!M5&lt;&gt;'TARDE (N)'!M4,'TARDE (N)'!M4='TARDE (N)'!M3),'TARDE (N)'!M5,"")</f>
        <v>#REF!</v>
      </c>
    </row>
    <row r="6" spans="1:13" x14ac:dyDescent="0.25">
      <c r="A6" s="99"/>
    </row>
    <row r="7" spans="1:13" x14ac:dyDescent="0.25">
      <c r="A7" s="99"/>
    </row>
    <row r="8" spans="1:13" x14ac:dyDescent="0.25">
      <c r="A8" s="99">
        <v>2</v>
      </c>
    </row>
    <row r="9" spans="1:13" x14ac:dyDescent="0.25">
      <c r="A9" s="99"/>
    </row>
    <row r="10" spans="1:13" x14ac:dyDescent="0.25">
      <c r="A10" s="99"/>
    </row>
    <row r="11" spans="1:13" x14ac:dyDescent="0.25">
      <c r="A11" s="99"/>
      <c r="B11" s="29" t="e">
        <f>TARDE!#REF!</f>
        <v>#REF!</v>
      </c>
      <c r="C11" s="29" t="e">
        <f>IF(AND('TARDE (N)'!C11&lt;&gt;'TARDE (N)'!C10,'TARDE (N)'!C10='TARDE (N)'!C9),'TARDE (N)'!C11,"")</f>
        <v>#REF!</v>
      </c>
      <c r="D11" s="29" t="e">
        <f>TARDE!#REF!</f>
        <v>#REF!</v>
      </c>
      <c r="E11" s="29" t="e">
        <f>IF(AND('TARDE (N)'!E11&lt;&gt;'TARDE (N)'!E10,'TARDE (N)'!E10='TARDE (N)'!E9),'TARDE (N)'!E11,"")</f>
        <v>#REF!</v>
      </c>
      <c r="F11" s="29" t="e">
        <f>TARDE!#REF!</f>
        <v>#REF!</v>
      </c>
      <c r="G11" s="29" t="e">
        <f>IF(AND('TARDE (N)'!G11&lt;&gt;'TARDE (N)'!G10,'TARDE (N)'!G10='TARDE (N)'!G9),'TARDE (N)'!G11,"")</f>
        <v>#REF!</v>
      </c>
      <c r="H11" s="29" t="e">
        <f>TARDE!#REF!</f>
        <v>#REF!</v>
      </c>
      <c r="I11" s="29" t="e">
        <f>IF(AND('TARDE (N)'!I11&lt;&gt;'TARDE (N)'!I10,'TARDE (N)'!C10='TARDE (N)'!I9),'TARDE (N)'!I11,"")</f>
        <v>#REF!</v>
      </c>
      <c r="J11" s="29" t="e">
        <f>TARDE!#REF!</f>
        <v>#REF!</v>
      </c>
      <c r="K11" s="29" t="e">
        <f>IF(AND('TARDE (N)'!K11&lt;&gt;'TARDE (N)'!K10,'TARDE (N)'!K10='TARDE (N)'!K9),'TARDE (N)'!K11,"")</f>
        <v>#REF!</v>
      </c>
      <c r="L11" s="29" t="e">
        <f>TARDE!#REF!</f>
        <v>#REF!</v>
      </c>
      <c r="M11" s="29" t="e">
        <f>IF(AND('TARDE (N)'!M11&lt;&gt;'TARDE (N)'!M10,'TARDE (N)'!M10='TARDE (N)'!M9),'TARDE (N)'!M11,"")</f>
        <v>#REF!</v>
      </c>
    </row>
    <row r="12" spans="1:13" x14ac:dyDescent="0.25">
      <c r="A12" s="99"/>
    </row>
    <row r="13" spans="1:13" x14ac:dyDescent="0.25">
      <c r="A13" s="99"/>
    </row>
    <row r="14" spans="1:13" x14ac:dyDescent="0.25">
      <c r="A14" s="99">
        <v>3</v>
      </c>
    </row>
    <row r="15" spans="1:13" x14ac:dyDescent="0.25">
      <c r="A15" s="99"/>
    </row>
    <row r="16" spans="1:13" x14ac:dyDescent="0.25">
      <c r="A16" s="99"/>
    </row>
    <row r="17" spans="1:13" x14ac:dyDescent="0.25">
      <c r="A17" s="99"/>
      <c r="B17" s="29" t="e">
        <f>TARDE!#REF!</f>
        <v>#REF!</v>
      </c>
      <c r="C17" s="29" t="e">
        <f>IF(AND('TARDE (N)'!C17&lt;&gt;'TARDE (N)'!C16,'TARDE (N)'!C16='TARDE (N)'!C15),'TARDE (N)'!C17,"")</f>
        <v>#REF!</v>
      </c>
      <c r="D17" s="29" t="e">
        <f>TARDE!#REF!</f>
        <v>#REF!</v>
      </c>
      <c r="E17" s="29" t="e">
        <f>IF(AND('TARDE (N)'!E17&lt;&gt;'TARDE (N)'!E16,'TARDE (N)'!E16='TARDE (N)'!E15),'TARDE (N)'!E17,"")</f>
        <v>#REF!</v>
      </c>
      <c r="F17" s="29" t="e">
        <f>TARDE!#REF!</f>
        <v>#REF!</v>
      </c>
      <c r="G17" s="29" t="e">
        <f>IF(AND('TARDE (N)'!G17&lt;&gt;'TARDE (N)'!G16,'TARDE (N)'!G16='TARDE (N)'!G15),'TARDE (N)'!G17,"")</f>
        <v>#REF!</v>
      </c>
      <c r="H17" s="29" t="e">
        <f>TARDE!#REF!</f>
        <v>#REF!</v>
      </c>
      <c r="I17" s="29" t="e">
        <f>IF(AND('TARDE (N)'!I17&lt;&gt;'TARDE (N)'!I16,'TARDE (N)'!C16='TARDE (N)'!I15),'TARDE (N)'!I17,"")</f>
        <v>#REF!</v>
      </c>
      <c r="J17" s="29" t="e">
        <f>TARDE!#REF!</f>
        <v>#REF!</v>
      </c>
      <c r="K17" s="29" t="e">
        <f>IF(AND('TARDE (N)'!K17&lt;&gt;'TARDE (N)'!K16,'TARDE (N)'!K16='TARDE (N)'!K15),'TARDE (N)'!K17,"")</f>
        <v>#REF!</v>
      </c>
      <c r="L17" s="29" t="e">
        <f>TARDE!#REF!</f>
        <v>#REF!</v>
      </c>
      <c r="M17" s="29" t="e">
        <f>IF(AND('TARDE (N)'!M17&lt;&gt;'TARDE (N)'!M16,'TARDE (N)'!M16='TARDE (N)'!M15),'TARDE (N)'!M17,"")</f>
        <v>#REF!</v>
      </c>
    </row>
    <row r="18" spans="1:13" x14ac:dyDescent="0.25">
      <c r="A18" s="99"/>
    </row>
    <row r="19" spans="1:13" x14ac:dyDescent="0.25">
      <c r="A19" s="99"/>
    </row>
    <row r="20" spans="1:13" x14ac:dyDescent="0.25">
      <c r="A20" s="99">
        <v>4</v>
      </c>
    </row>
    <row r="21" spans="1:13" x14ac:dyDescent="0.25">
      <c r="A21" s="99"/>
    </row>
    <row r="22" spans="1:13" x14ac:dyDescent="0.25">
      <c r="A22" s="99"/>
    </row>
    <row r="23" spans="1:13" x14ac:dyDescent="0.25">
      <c r="A23" s="99"/>
      <c r="B23" s="29" t="e">
        <f>TARDE!#REF!</f>
        <v>#REF!</v>
      </c>
      <c r="C23" s="29" t="e">
        <f>IF(AND('TARDE (N)'!C23&lt;&gt;'TARDE (N)'!C22,'TARDE (N)'!C22='TARDE (N)'!C21),'TARDE (N)'!C23,"")</f>
        <v>#REF!</v>
      </c>
      <c r="D23" s="29" t="e">
        <f>TARDE!#REF!</f>
        <v>#REF!</v>
      </c>
      <c r="E23" s="29" t="e">
        <f>IF(AND('TARDE (N)'!E23&lt;&gt;'TARDE (N)'!E22,'TARDE (N)'!E22='TARDE (N)'!E21),'TARDE (N)'!E23,"")</f>
        <v>#REF!</v>
      </c>
      <c r="F23" s="29" t="e">
        <f>TARDE!#REF!</f>
        <v>#REF!</v>
      </c>
      <c r="G23" s="29" t="e">
        <f>IF(AND('TARDE (N)'!G23&lt;&gt;'TARDE (N)'!G22,'TARDE (N)'!G22='TARDE (N)'!G21),'TARDE (N)'!G23,"")</f>
        <v>#REF!</v>
      </c>
      <c r="H23" s="29" t="e">
        <f>TARDE!#REF!</f>
        <v>#REF!</v>
      </c>
      <c r="I23" s="29" t="e">
        <f>IF(AND('TARDE (N)'!I23&lt;&gt;'TARDE (N)'!I22,'TARDE (N)'!C22='TARDE (N)'!I21),'TARDE (N)'!I23,"")</f>
        <v>#REF!</v>
      </c>
      <c r="J23" s="29" t="e">
        <f>TARDE!#REF!</f>
        <v>#REF!</v>
      </c>
      <c r="K23" s="29" t="e">
        <f>IF(AND('TARDE (N)'!K23&lt;&gt;'TARDE (N)'!K22,'TARDE (N)'!K22='TARDE (N)'!K21),'TARDE (N)'!K23,"")</f>
        <v>#REF!</v>
      </c>
      <c r="L23" s="29" t="e">
        <f>TARDE!#REF!</f>
        <v>#REF!</v>
      </c>
      <c r="M23" s="29" t="e">
        <f>IF(AND('TARDE (N)'!M23&lt;&gt;'TARDE (N)'!M22,'TARDE (N)'!M22='TARDE (N)'!M21),'TARDE (N)'!M23,"")</f>
        <v>#REF!</v>
      </c>
    </row>
    <row r="24" spans="1:13" x14ac:dyDescent="0.25">
      <c r="A24" s="99"/>
    </row>
    <row r="25" spans="1:13" x14ac:dyDescent="0.25">
      <c r="A25" s="99"/>
    </row>
    <row r="26" spans="1:13" x14ac:dyDescent="0.25">
      <c r="A26" s="99">
        <v>5</v>
      </c>
    </row>
    <row r="27" spans="1:13" x14ac:dyDescent="0.25">
      <c r="A27" s="99"/>
    </row>
    <row r="28" spans="1:13" x14ac:dyDescent="0.25">
      <c r="A28" s="99"/>
    </row>
    <row r="29" spans="1:13" x14ac:dyDescent="0.25">
      <c r="A29" s="99"/>
      <c r="B29" s="29" t="e">
        <f>TARDE!#REF!</f>
        <v>#REF!</v>
      </c>
      <c r="C29" s="29" t="e">
        <f>IF(AND('TARDE (N)'!C29&lt;&gt;'TARDE (N)'!C28,'TARDE (N)'!C28='TARDE (N)'!C27),'TARDE (N)'!C29,"")</f>
        <v>#REF!</v>
      </c>
      <c r="D29" s="29" t="e">
        <f>TARDE!#REF!</f>
        <v>#REF!</v>
      </c>
      <c r="E29" s="29" t="e">
        <f>IF(AND('TARDE (N)'!E29&lt;&gt;'TARDE (N)'!E28,'TARDE (N)'!E28='TARDE (N)'!E27),'TARDE (N)'!E29,"")</f>
        <v>#REF!</v>
      </c>
      <c r="F29" s="29" t="e">
        <f>TARDE!#REF!</f>
        <v>#REF!</v>
      </c>
      <c r="G29" s="29" t="e">
        <f>IF(AND('TARDE (N)'!G29&lt;&gt;'TARDE (N)'!G28,'TARDE (N)'!G28='TARDE (N)'!G27),'TARDE (N)'!G29,"")</f>
        <v>#REF!</v>
      </c>
      <c r="H29" s="29" t="e">
        <f>TARDE!#REF!</f>
        <v>#REF!</v>
      </c>
      <c r="I29" s="29" t="e">
        <f>IF(AND('TARDE (N)'!I29&lt;&gt;'TARDE (N)'!I28,'TARDE (N)'!C28='TARDE (N)'!I27),'TARDE (N)'!I29,"")</f>
        <v>#REF!</v>
      </c>
      <c r="J29" s="29" t="e">
        <f>TARDE!#REF!</f>
        <v>#REF!</v>
      </c>
      <c r="K29" s="29" t="e">
        <f>IF(AND('TARDE (N)'!K29&lt;&gt;'TARDE (N)'!K28,'TARDE (N)'!K28='TARDE (N)'!K27),'TARDE (N)'!K29,"")</f>
        <v>#REF!</v>
      </c>
      <c r="L29" s="29" t="e">
        <f>TARDE!#REF!</f>
        <v>#REF!</v>
      </c>
      <c r="M29" s="29" t="e">
        <f>IF(AND('TARDE (N)'!M29&lt;&gt;'TARDE (N)'!M28,'TARDE (N)'!M28='TARDE (N)'!M27),'TARDE (N)'!M29,"")</f>
        <v>#REF!</v>
      </c>
    </row>
    <row r="30" spans="1:13" x14ac:dyDescent="0.25">
      <c r="A30" s="99"/>
    </row>
    <row r="31" spans="1:13" x14ac:dyDescent="0.25">
      <c r="A31" s="99"/>
    </row>
    <row r="32" spans="1:13" x14ac:dyDescent="0.25">
      <c r="A32" s="99">
        <v>6</v>
      </c>
    </row>
    <row r="33" spans="1:13" x14ac:dyDescent="0.25">
      <c r="A33" s="99"/>
    </row>
    <row r="34" spans="1:13" x14ac:dyDescent="0.25">
      <c r="A34" s="99"/>
    </row>
    <row r="35" spans="1:13" x14ac:dyDescent="0.25">
      <c r="A35" s="99"/>
      <c r="B35" s="29" t="e">
        <f>TARDE!#REF!</f>
        <v>#REF!</v>
      </c>
      <c r="C35" s="29" t="e">
        <f>IF(AND('TARDE (N)'!C35&lt;&gt;'TARDE (N)'!C34,'TARDE (N)'!C34='TARDE (N)'!C33),'TARDE (N)'!C35,"")</f>
        <v>#REF!</v>
      </c>
      <c r="D35" s="29" t="e">
        <f>TARDE!#REF!</f>
        <v>#REF!</v>
      </c>
      <c r="E35" s="29" t="e">
        <f>IF(AND('TARDE (N)'!E35&lt;&gt;'TARDE (N)'!E34,'TARDE (N)'!E34='TARDE (N)'!E33),'TARDE (N)'!E35,"")</f>
        <v>#REF!</v>
      </c>
      <c r="F35" s="29" t="e">
        <f>TARDE!#REF!</f>
        <v>#REF!</v>
      </c>
      <c r="G35" s="29" t="e">
        <f>IF(AND('TARDE (N)'!G35&lt;&gt;'TARDE (N)'!G34,'TARDE (N)'!G34='TARDE (N)'!G33),'TARDE (N)'!G35,"")</f>
        <v>#REF!</v>
      </c>
      <c r="H35" s="29" t="e">
        <f>TARDE!#REF!</f>
        <v>#REF!</v>
      </c>
      <c r="I35" s="29" t="e">
        <f>IF(AND('TARDE (N)'!I35&lt;&gt;'TARDE (N)'!I34,'TARDE (N)'!C34='TARDE (N)'!I33),'TARDE (N)'!I35,"")</f>
        <v>#REF!</v>
      </c>
      <c r="J35" s="29" t="e">
        <f>TARDE!#REF!</f>
        <v>#REF!</v>
      </c>
      <c r="K35" s="29" t="e">
        <f>IF(AND('TARDE (N)'!K35&lt;&gt;'TARDE (N)'!K34,'TARDE (N)'!K34='TARDE (N)'!K33),'TARDE (N)'!K35,"")</f>
        <v>#REF!</v>
      </c>
      <c r="L35" s="29" t="e">
        <f>TARDE!#REF!</f>
        <v>#REF!</v>
      </c>
      <c r="M35" s="29" t="e">
        <f>IF(AND('TARDE (N)'!M35&lt;&gt;'TARDE (N)'!M34,'TARDE (N)'!M34='TARDE (N)'!M33),'TARDE (N)'!M35,"")</f>
        <v>#REF!</v>
      </c>
    </row>
    <row r="36" spans="1:13" x14ac:dyDescent="0.25">
      <c r="A36" s="99"/>
    </row>
    <row r="37" spans="1:13" x14ac:dyDescent="0.25">
      <c r="A37" s="99"/>
    </row>
    <row r="38" spans="1:13" x14ac:dyDescent="0.25">
      <c r="A38" s="99">
        <v>1</v>
      </c>
    </row>
    <row r="39" spans="1:13" x14ac:dyDescent="0.25">
      <c r="A39" s="99"/>
    </row>
    <row r="40" spans="1:13" x14ac:dyDescent="0.25">
      <c r="A40" s="99"/>
    </row>
    <row r="41" spans="1:13" x14ac:dyDescent="0.25">
      <c r="A41" s="99"/>
      <c r="B41" s="29">
        <f>TARDE!E15</f>
        <v>0</v>
      </c>
      <c r="C41" s="29">
        <f>IF(AND('TARDE (N)'!C41&lt;&gt;'TARDE (N)'!C40,'TARDE (N)'!C40='TARDE (N)'!C39),'TARDE (N)'!C41,"")</f>
        <v>0</v>
      </c>
      <c r="D41" s="29">
        <f>TARDE!F15</f>
        <v>0</v>
      </c>
      <c r="E41" s="29" t="str">
        <f>IF(AND('TARDE (N)'!E41&lt;&gt;'TARDE (N)'!E40,'TARDE (N)'!E40='TARDE (N)'!E39),'TARDE (N)'!E41,"")</f>
        <v>INGLÊS I</v>
      </c>
      <c r="F41" s="29" t="str">
        <f>TARDE!G15</f>
        <v>ROBERVAL EDMILSON PIVA GARCIA</v>
      </c>
      <c r="G41" s="29" t="str">
        <f>IF(AND('TARDE (N)'!G41&lt;&gt;'TARDE (N)'!G40,'TARDE (N)'!G40='TARDE (N)'!G39),'TARDE (N)'!G41,"")</f>
        <v/>
      </c>
      <c r="H41" s="29" t="str">
        <f>TARDE!H15</f>
        <v>MARCELO MENEZES</v>
      </c>
      <c r="I41" s="29" t="str">
        <f>IF(AND('TARDE (N)'!I41&lt;&gt;'TARDE (N)'!I40,'TARDE (N)'!C40='TARDE (N)'!I39),'TARDE (N)'!I41,"")</f>
        <v/>
      </c>
      <c r="J41" s="29" t="str">
        <f>TARDE!I15</f>
        <v>JONAS REGINALDO PRADO</v>
      </c>
      <c r="K41" s="29" t="str">
        <f>IF(AND('TARDE (N)'!K41&lt;&gt;'TARDE (N)'!K40,'TARDE (N)'!K40='TARDE (N)'!K39),'TARDE (N)'!K41,"")</f>
        <v>FUNDAMENTOS DE ADMINISTRAÇÃO GERAL</v>
      </c>
      <c r="L41" s="29" t="str">
        <f>TARDE!J15</f>
        <v>LUIZ CARLOS DA SILVA</v>
      </c>
      <c r="M41" s="29" t="str">
        <f>IF(AND('TARDE (N)'!M41&lt;&gt;'TARDE (N)'!M40,'TARDE (N)'!M40='TARDE (N)'!M39),'TARDE (N)'!M41,"")</f>
        <v/>
      </c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2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  <c r="B47" s="29" t="str">
        <f>TARDE!E30</f>
        <v>ELIAS CARNEIRO DE OLIVEIRA</v>
      </c>
      <c r="C47" s="29" t="str">
        <f>IF(AND('TARDE (N)'!C47&lt;&gt;'TARDE (N)'!C46,'TARDE (N)'!C46='TARDE (N)'!C45),'TARDE (N)'!C47,"")</f>
        <v/>
      </c>
      <c r="D47" s="29" t="str">
        <f>TARDE!F30</f>
        <v>EVERTON GRACIANO MACEDO</v>
      </c>
      <c r="E47" s="29" t="str">
        <f>IF(AND('TARDE (N)'!E47&lt;&gt;'TARDE (N)'!E46,'TARDE (N)'!E46='TARDE (N)'!E45),'TARDE (N)'!E47,"")</f>
        <v/>
      </c>
      <c r="F47" s="29" t="str">
        <f>TARDE!G30</f>
        <v>LEANDRO PALHA DE OLIVEIRA</v>
      </c>
      <c r="G47" s="29" t="str">
        <f>IF(AND('TARDE (N)'!G47&lt;&gt;'TARDE (N)'!G46,'TARDE (N)'!G46='TARDE (N)'!G45),'TARDE (N)'!G47,"")</f>
        <v/>
      </c>
      <c r="H47" s="29" t="str">
        <f>TARDE!H30</f>
        <v>EVERTON GRACIANO MACEDO</v>
      </c>
      <c r="I47" s="29" t="str">
        <f>IF(AND('TARDE (N)'!I47&lt;&gt;'TARDE (N)'!I46,'TARDE (N)'!C46='TARDE (N)'!I45),'TARDE (N)'!I47,"")</f>
        <v/>
      </c>
      <c r="J47" s="29" t="str">
        <f>TARDE!I30</f>
        <v>JOSÉ ANTONIO DO AMARAL</v>
      </c>
      <c r="K47" s="29" t="str">
        <f>IF(AND('TARDE (N)'!K47&lt;&gt;'TARDE (N)'!K46,'TARDE (N)'!K46='TARDE (N)'!K45),'TARDE (N)'!K47,"")</f>
        <v/>
      </c>
      <c r="L47" s="29" t="str">
        <f>TARDE!J30</f>
        <v>TOKIO HOSSOKAWA</v>
      </c>
      <c r="M47" s="29" t="str">
        <f>IF(AND('TARDE (N)'!M47&lt;&gt;'TARDE (N)'!M46,'TARDE (N)'!M46='TARDE (N)'!M45),'TARDE (N)'!M47,"")</f>
        <v>FUNDAMENTOS DE CÁLCULO</v>
      </c>
    </row>
    <row r="48" spans="1:13" x14ac:dyDescent="0.25">
      <c r="A48" s="99"/>
    </row>
    <row r="49" spans="1:13" x14ac:dyDescent="0.25">
      <c r="A49" s="99"/>
    </row>
    <row r="50" spans="1:13" x14ac:dyDescent="0.25">
      <c r="A50" s="99">
        <v>3</v>
      </c>
    </row>
    <row r="51" spans="1:13" x14ac:dyDescent="0.25">
      <c r="A51" s="99"/>
    </row>
    <row r="52" spans="1:13" x14ac:dyDescent="0.25">
      <c r="A52" s="99"/>
    </row>
    <row r="53" spans="1:13" x14ac:dyDescent="0.25">
      <c r="A53" s="99"/>
      <c r="B53" s="29" t="str">
        <f>TARDE!E53</f>
        <v>JOSÉ ANTONIO DO AMARAL</v>
      </c>
      <c r="C53" s="29" t="str">
        <f>IF(AND('TARDE (N)'!C53&lt;&gt;'TARDE (N)'!C52,'TARDE (N)'!C52='TARDE (N)'!C51),'TARDE (N)'!C53,"")</f>
        <v/>
      </c>
      <c r="D53" s="29" t="str">
        <f>TARDE!F53</f>
        <v>GILBERTO DE PAIVA</v>
      </c>
      <c r="E53" s="29" t="str">
        <f>IF(AND('TARDE (N)'!E53&lt;&gt;'TARDE (N)'!E52,'TARDE (N)'!E52='TARDE (N)'!E51),'TARDE (N)'!E53,"")</f>
        <v>ESTATÍSTICA DESCRITIVA</v>
      </c>
      <c r="F53" s="29" t="str">
        <f>TARDE!G53</f>
        <v>LUCIANA DOS SANTOS</v>
      </c>
      <c r="G53" s="29" t="str">
        <f>IF(AND('TARDE (N)'!G53&lt;&gt;'TARDE (N)'!G52,'TARDE (N)'!G52='TARDE (N)'!G51),'TARDE (N)'!G53,"")</f>
        <v/>
      </c>
      <c r="H53" s="29" t="str">
        <f>TARDE!H53</f>
        <v>ULISSES RIBEIRO DA SILVA NETO</v>
      </c>
      <c r="I53" s="29" t="str">
        <f>IF(AND('TARDE (N)'!I53&lt;&gt;'TARDE (N)'!I52,'TARDE (N)'!C52='TARDE (N)'!I51),'TARDE (N)'!I53,"")</f>
        <v/>
      </c>
      <c r="J53" s="29" t="str">
        <f>TARDE!I53</f>
        <v>EVERTON GRACIANO MACEDO</v>
      </c>
      <c r="K53" s="29" t="str">
        <f>IF(AND('TARDE (N)'!K53&lt;&gt;'TARDE (N)'!K52,'TARDE (N)'!K52='TARDE (N)'!K51),'TARDE (N)'!K53,"")</f>
        <v/>
      </c>
      <c r="L53" s="29" t="str">
        <f>TARDE!J43</f>
        <v>ALEXANDRE NAVARRO TEIXEIRA</v>
      </c>
      <c r="M53" s="29" t="str">
        <f>IF(AND('TARDE (N)'!M53&lt;&gt;'TARDE (N)'!M52,'TARDE (N)'!M52='TARDE (N)'!M51),'TARDE (N)'!M53,"")</f>
        <v/>
      </c>
    </row>
    <row r="54" spans="1:13" x14ac:dyDescent="0.25">
      <c r="A54" s="99"/>
    </row>
    <row r="55" spans="1:13" x14ac:dyDescent="0.25">
      <c r="A55" s="99"/>
    </row>
    <row r="56" spans="1:13" x14ac:dyDescent="0.25">
      <c r="A56" s="99">
        <v>4</v>
      </c>
    </row>
    <row r="57" spans="1:13" x14ac:dyDescent="0.25">
      <c r="A57" s="99"/>
    </row>
    <row r="58" spans="1:13" x14ac:dyDescent="0.25">
      <c r="A58" s="99"/>
    </row>
    <row r="59" spans="1:13" x14ac:dyDescent="0.25">
      <c r="A59" s="99"/>
      <c r="B59" s="29" t="str">
        <f>TARDE!E68</f>
        <v>LEANDRO PALHA DE OLIVEIRA</v>
      </c>
      <c r="C59" s="29" t="str">
        <f>IF(AND('TARDE (N)'!C59&lt;&gt;'TARDE (N)'!C58,'TARDE (N)'!C58='TARDE (N)'!C57),'TARDE (N)'!C59,"")</f>
        <v/>
      </c>
      <c r="D59" s="29" t="str">
        <f>TARDE!F68</f>
        <v>ACÁCIO LUIZ SIARKOWSKI</v>
      </c>
      <c r="E59" s="29" t="str">
        <f>IF(AND('TARDE (N)'!E59&lt;&gt;'TARDE (N)'!E58,'TARDE (N)'!E58='TARDE (N)'!E57),'TARDE (N)'!E59,"")</f>
        <v/>
      </c>
      <c r="F59" s="29" t="str">
        <f>TARDE!G68</f>
        <v>FLÁVIO SOUSA SILVA</v>
      </c>
      <c r="G59" s="29" t="str">
        <f>IF(AND('TARDE (N)'!G59&lt;&gt;'TARDE (N)'!G58,'TARDE (N)'!G58='TARDE (N)'!G57),'TARDE (N)'!G59,"")</f>
        <v/>
      </c>
      <c r="H59" s="29" t="str">
        <f>TARDE!H68</f>
        <v>ACÁCIO LUIZ SIARKOWSKI</v>
      </c>
      <c r="I59" s="29" t="str">
        <f>IF(AND('TARDE (N)'!I59&lt;&gt;'TARDE (N)'!I58,'TARDE (N)'!C58='TARDE (N)'!I57),'TARDE (N)'!I59,"")</f>
        <v/>
      </c>
      <c r="J59" s="29" t="str">
        <f>TARDE!I68</f>
        <v>-</v>
      </c>
      <c r="K59" s="29" t="str">
        <f>IF(AND('TARDE (N)'!K59&lt;&gt;'TARDE (N)'!K58,'TARDE (N)'!K58='TARDE (N)'!K57),'TARDE (N)'!K59,"")</f>
        <v/>
      </c>
      <c r="L59" s="29" t="str">
        <f>TARDE!J68</f>
        <v>JEFERSON CERQUEIRA DIAS</v>
      </c>
      <c r="M59" s="29" t="str">
        <f>IF(AND('TARDE (N)'!M59&lt;&gt;'TARDE (N)'!M58,'TARDE (N)'!M58='TARDE (N)'!M57),'TARDE (N)'!M59,"")</f>
        <v>TECNOLOGIA E AMBIENTE</v>
      </c>
    </row>
    <row r="60" spans="1:13" x14ac:dyDescent="0.25">
      <c r="A60" s="99"/>
    </row>
    <row r="61" spans="1:13" x14ac:dyDescent="0.25">
      <c r="A61" s="99"/>
    </row>
    <row r="62" spans="1:13" x14ac:dyDescent="0.25">
      <c r="A62" s="99">
        <v>5</v>
      </c>
    </row>
    <row r="63" spans="1:13" x14ac:dyDescent="0.25">
      <c r="A63" s="99"/>
    </row>
    <row r="64" spans="1:13" x14ac:dyDescent="0.25">
      <c r="A64" s="99"/>
    </row>
    <row r="65" spans="1:13" x14ac:dyDescent="0.25">
      <c r="A65" s="99"/>
      <c r="B65" s="29" t="str">
        <f>TARDE!E83</f>
        <v>FRANCISCO EUGENIO BARRELLA</v>
      </c>
      <c r="C65" s="29" t="str">
        <f>IF(AND('TARDE (N)'!C65&lt;&gt;'TARDE (N)'!C64,'TARDE (N)'!C64='TARDE (N)'!C63),'TARDE (N)'!C65,"")</f>
        <v/>
      </c>
      <c r="D65" s="29" t="str">
        <f>TARDE!F83</f>
        <v>ELIAS CARNEIRO DE OLIVEIRA</v>
      </c>
      <c r="E65" s="29" t="str">
        <f>IF(AND('TARDE (N)'!E65&lt;&gt;'TARDE (N)'!E64,'TARDE (N)'!E64='TARDE (N)'!E63),'TARDE (N)'!E65,"")</f>
        <v>SERVIÇOS EM REDES DE COMPUTADORES</v>
      </c>
      <c r="F65" s="29" t="str">
        <f>TARDE!G83</f>
        <v>FRANCISCO EUGENIO BARRELLA</v>
      </c>
      <c r="G65" s="29" t="str">
        <f>IF(AND('TARDE (N)'!G65&lt;&gt;'TARDE (N)'!G64,'TARDE (N)'!G64='TARDE (N)'!G63),'TARDE (N)'!G65,"")</f>
        <v>TECNOLOGIAS DE INTERLIGAÇÃO DE REDES REMOTAS</v>
      </c>
      <c r="H65" s="29" t="str">
        <f>TARDE!H83</f>
        <v>JOSÉ ANTONIO DO AMARAL</v>
      </c>
      <c r="I65" s="29" t="str">
        <f>IF(AND('TARDE (N)'!I65&lt;&gt;'TARDE (N)'!I64,'TARDE (N)'!C64='TARDE (N)'!I63),'TARDE (N)'!I65,"")</f>
        <v/>
      </c>
      <c r="J65" s="29" t="str">
        <f>TARDE!I83</f>
        <v>STEFANIA FELIX DOS SANTOS</v>
      </c>
      <c r="K65" s="29" t="str">
        <f>IF(AND('TARDE (N)'!K65&lt;&gt;'TARDE (N)'!K64,'TARDE (N)'!K64='TARDE (N)'!K63),'TARDE (N)'!K65,"")</f>
        <v>PROJETO DE TRABALHO DE GRADUAÇÃO I</v>
      </c>
      <c r="L65" s="29" t="str">
        <f>TARDE!J83</f>
        <v>JOSÉ ANTONIO DO AMARAL</v>
      </c>
      <c r="M65" s="29" t="str">
        <f>IF(AND('TARDE (N)'!M65&lt;&gt;'TARDE (N)'!M64,'TARDE (N)'!M64='TARDE (N)'!M63),'TARDE (N)'!M65,"")</f>
        <v/>
      </c>
    </row>
    <row r="66" spans="1:13" x14ac:dyDescent="0.25">
      <c r="A66" s="99"/>
    </row>
    <row r="67" spans="1:13" x14ac:dyDescent="0.25">
      <c r="A67" s="99"/>
    </row>
    <row r="68" spans="1:13" x14ac:dyDescent="0.25">
      <c r="A68" s="99">
        <v>6</v>
      </c>
    </row>
    <row r="69" spans="1:13" x14ac:dyDescent="0.25">
      <c r="A69" s="99"/>
    </row>
    <row r="70" spans="1:13" x14ac:dyDescent="0.25">
      <c r="A70" s="99"/>
    </row>
    <row r="71" spans="1:13" x14ac:dyDescent="0.25">
      <c r="A71" s="99"/>
      <c r="B71" s="29" t="str">
        <f>TARDE!E98</f>
        <v>CARLOS ALBERTO DA SILVA JUNIOR</v>
      </c>
      <c r="C71" s="29" t="str">
        <f>IF(AND('TARDE (N)'!C71&lt;&gt;'TARDE (N)'!C70,'TARDE (N)'!C70='TARDE (N)'!C69),'TARDE (N)'!C71,"")</f>
        <v/>
      </c>
      <c r="D71" s="29" t="str">
        <f>TARDE!F98</f>
        <v>MAGALI ANDREIA ROSSI</v>
      </c>
      <c r="E71" s="29" t="str">
        <f>IF(AND('TARDE (N)'!E71&lt;&gt;'TARDE (N)'!E70,'TARDE (N)'!E70='TARDE (N)'!E69),'TARDE (N)'!E71,"")</f>
        <v/>
      </c>
      <c r="F71" s="29" t="str">
        <f>TARDE!G98</f>
        <v>ACÁCIO LUIZ SIARKOWSKI</v>
      </c>
      <c r="G71" s="29" t="str">
        <f>IF(AND('TARDE (N)'!G71&lt;&gt;'TARDE (N)'!G70,'TARDE (N)'!G70='TARDE (N)'!G69),'TARDE (N)'!G71,"")</f>
        <v/>
      </c>
      <c r="H71" s="29" t="str">
        <f>TARDE!H98</f>
        <v>FRANCISCO EUGENIO BARRELLA</v>
      </c>
      <c r="I71" s="29" t="str">
        <f>IF(AND('TARDE (N)'!I71&lt;&gt;'TARDE (N)'!I70,'TARDE (N)'!C70='TARDE (N)'!I69),'TARDE (N)'!I71,"")</f>
        <v/>
      </c>
      <c r="J71" s="29" t="str">
        <f>TARDE!I98</f>
        <v>ANDREA FIORAVANTE SALLA</v>
      </c>
      <c r="K71" s="29" t="str">
        <f>IF(AND('TARDE (N)'!K71&lt;&gt;'TARDE (N)'!K70,'TARDE (N)'!K70='TARDE (N)'!K69),'TARDE (N)'!K71,"")</f>
        <v>FUNDAMENTOS DE GESTÃO DE PESSOAS</v>
      </c>
      <c r="L71" s="29" t="str">
        <f>TARDE!J98</f>
        <v>MOACYR DA SILVA CAMINADA</v>
      </c>
      <c r="M71" s="29" t="str">
        <f>IF(AND('TARDE (N)'!M71&lt;&gt;'TARDE (N)'!M70,'TARDE (N)'!M70='TARDE (N)'!M69),'TARDE (N)'!M71,"")</f>
        <v>INGLÊS VI</v>
      </c>
    </row>
    <row r="72" spans="1:13" x14ac:dyDescent="0.25">
      <c r="A72" s="99"/>
    </row>
    <row r="73" spans="1:13" x14ac:dyDescent="0.25">
      <c r="A73" s="99"/>
    </row>
  </sheetData>
  <sheetProtection algorithmName="SHA-512" hashValue="7i0RMzU+FDFMZJsqNXHlrAbrhJT8VSTD4AtruVo8iYE3wG3eB0glVI8S9Ab/dtoBQB9ZZyt9mtFVCAblSqUq6Q==" saltValue="0/khNSShBmWi7/pjLQQi+A==" spinCount="100000" sheet="1" objects="1" scenarios="1" selectLockedCells="1" selectUnlockedCells="1"/>
  <mergeCells count="12">
    <mergeCell ref="A68:A73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29" style="29" bestFit="1" customWidth="1"/>
    <col min="3" max="3" width="7.140625" style="29" bestFit="1" customWidth="1"/>
    <col min="4" max="4" width="29" style="29" bestFit="1" customWidth="1"/>
    <col min="5" max="5" width="7.140625" style="29" bestFit="1" customWidth="1"/>
    <col min="6" max="6" width="29" style="29" bestFit="1" customWidth="1"/>
    <col min="7" max="7" width="7.140625" style="29" bestFit="1" customWidth="1"/>
    <col min="8" max="8" width="29.7109375" style="29" bestFit="1" customWidth="1"/>
    <col min="9" max="9" width="7.140625" style="29" bestFit="1" customWidth="1"/>
    <col min="10" max="10" width="29" style="29" bestFit="1" customWidth="1"/>
    <col min="11" max="11" width="7.140625" style="29" bestFit="1" customWidth="1"/>
    <col min="12" max="12" width="29" style="29" bestFit="1" customWidth="1"/>
    <col min="13" max="13" width="18.425781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  <c r="B4" s="29" t="e">
        <f>TARDE!#REF!</f>
        <v>#REF!</v>
      </c>
      <c r="C4" s="29" t="e">
        <f>IF(AND('TARDE (N)'!C4&lt;&gt;'TARDE (N)'!C3,'TARDE (N)'!C3='TARDE (N)'!C2),'TARDE (N)'!C4,"")</f>
        <v>#REF!</v>
      </c>
      <c r="D4" s="29" t="e">
        <f>TARDE!#REF!</f>
        <v>#REF!</v>
      </c>
      <c r="E4" s="29" t="e">
        <f>IF(AND('TARDE (N)'!E4&lt;&gt;'TARDE (N)'!E3,'TARDE (N)'!E3='TARDE (N)'!E2),'TARDE (N)'!E4,"")</f>
        <v>#REF!</v>
      </c>
      <c r="F4" s="29" t="e">
        <f>TARDE!#REF!</f>
        <v>#REF!</v>
      </c>
      <c r="G4" s="29" t="e">
        <f>IF(AND('TARDE (N)'!G4&lt;&gt;'TARDE (N)'!G3,'TARDE (N)'!G3='TARDE (N)'!G2),'TARDE (N)'!G4,"")</f>
        <v>#REF!</v>
      </c>
      <c r="H4" s="29" t="e">
        <f>TARDE!#REF!</f>
        <v>#REF!</v>
      </c>
      <c r="I4" s="29" t="e">
        <f>IF(AND('TARDE (N)'!I4&lt;&gt;'TARDE (N)'!I3,'TARDE (N)'!C3='TARDE (N)'!I2),'TARDE (N)'!I4,"")</f>
        <v>#REF!</v>
      </c>
      <c r="J4" s="29" t="e">
        <f>TARDE!#REF!</f>
        <v>#REF!</v>
      </c>
      <c r="K4" s="29" t="e">
        <f>IF(AND('TARDE (N)'!K4&lt;&gt;'TARDE (N)'!K3,'TARDE (N)'!K3='TARDE (N)'!K2),'TARDE (N)'!K4,"")</f>
        <v>#REF!</v>
      </c>
      <c r="L4" s="29" t="e">
        <f>TARDE!#REF!</f>
        <v>#REF!</v>
      </c>
      <c r="M4" s="29" t="e">
        <f>IF(AND('TARDE (N)'!M4&lt;&gt;'TARDE (N)'!M3,'TARDE (N)'!M3='TARDE (N)'!M2),'TARDE (N)'!M4,"")</f>
        <v>#REF!</v>
      </c>
    </row>
    <row r="5" spans="1:13" x14ac:dyDescent="0.25">
      <c r="A5" s="99"/>
    </row>
    <row r="6" spans="1:13" x14ac:dyDescent="0.25">
      <c r="A6" s="99"/>
    </row>
    <row r="7" spans="1:13" x14ac:dyDescent="0.25">
      <c r="A7" s="99"/>
    </row>
    <row r="8" spans="1:13" x14ac:dyDescent="0.25">
      <c r="A8" s="99">
        <v>2</v>
      </c>
    </row>
    <row r="9" spans="1:13" x14ac:dyDescent="0.25">
      <c r="A9" s="99"/>
    </row>
    <row r="10" spans="1:13" x14ac:dyDescent="0.25">
      <c r="A10" s="99"/>
      <c r="B10" s="29" t="e">
        <f>TARDE!#REF!</f>
        <v>#REF!</v>
      </c>
      <c r="C10" s="29" t="e">
        <f>IF(AND('TARDE (N)'!C10&lt;&gt;'TARDE (N)'!C9,'TARDE (N)'!C9='TARDE (N)'!C8),'TARDE (N)'!C10,"")</f>
        <v>#REF!</v>
      </c>
      <c r="D10" s="29" t="e">
        <f>TARDE!#REF!</f>
        <v>#REF!</v>
      </c>
      <c r="E10" s="29" t="e">
        <f>IF(AND('TARDE (N)'!E10&lt;&gt;'TARDE (N)'!E9,'TARDE (N)'!E9='TARDE (N)'!E8),'TARDE (N)'!E10,"")</f>
        <v>#REF!</v>
      </c>
      <c r="F10" s="29" t="e">
        <f>TARDE!#REF!</f>
        <v>#REF!</v>
      </c>
      <c r="G10" s="29" t="e">
        <f>IF(AND('TARDE (N)'!G10&lt;&gt;'TARDE (N)'!G9,'TARDE (N)'!G9='TARDE (N)'!G8),'TARDE (N)'!G10,"")</f>
        <v>#REF!</v>
      </c>
      <c r="H10" s="29" t="e">
        <f>TARDE!#REF!</f>
        <v>#REF!</v>
      </c>
      <c r="I10" s="29" t="e">
        <f>IF(AND('TARDE (N)'!I10&lt;&gt;'TARDE (N)'!I9,'TARDE (N)'!C9='TARDE (N)'!I8),'TARDE (N)'!I10,"")</f>
        <v>#REF!</v>
      </c>
      <c r="J10" s="29" t="e">
        <f>TARDE!#REF!</f>
        <v>#REF!</v>
      </c>
      <c r="K10" s="29" t="e">
        <f>IF(AND('TARDE (N)'!K10&lt;&gt;'TARDE (N)'!K9,'TARDE (N)'!K9='TARDE (N)'!K8),'TARDE (N)'!K10,"")</f>
        <v>#REF!</v>
      </c>
      <c r="L10" s="29" t="e">
        <f>TARDE!#REF!</f>
        <v>#REF!</v>
      </c>
      <c r="M10" s="29" t="e">
        <f>IF(AND('TARDE (N)'!M10&lt;&gt;'TARDE (N)'!M9,'TARDE (N)'!M9='TARDE (N)'!M8),'TARDE (N)'!M10,"")</f>
        <v>#REF!</v>
      </c>
    </row>
    <row r="11" spans="1:13" x14ac:dyDescent="0.25">
      <c r="A11" s="99"/>
    </row>
    <row r="12" spans="1:13" x14ac:dyDescent="0.25">
      <c r="A12" s="99"/>
    </row>
    <row r="13" spans="1:13" x14ac:dyDescent="0.25">
      <c r="A13" s="99"/>
    </row>
    <row r="14" spans="1:13" x14ac:dyDescent="0.25">
      <c r="A14" s="99">
        <v>3</v>
      </c>
    </row>
    <row r="15" spans="1:13" x14ac:dyDescent="0.25">
      <c r="A15" s="99"/>
    </row>
    <row r="16" spans="1:13" x14ac:dyDescent="0.25">
      <c r="A16" s="99"/>
      <c r="B16" s="29" t="e">
        <f>TARDE!#REF!</f>
        <v>#REF!</v>
      </c>
      <c r="C16" s="29" t="e">
        <f>IF(AND('TARDE (N)'!C16&lt;&gt;'TARDE (N)'!C15,'TARDE (N)'!C15='TARDE (N)'!C14),'TARDE (N)'!C16,"")</f>
        <v>#REF!</v>
      </c>
      <c r="D16" s="29" t="e">
        <f>TARDE!#REF!</f>
        <v>#REF!</v>
      </c>
      <c r="E16" s="29" t="e">
        <f>IF(AND('TARDE (N)'!E16&lt;&gt;'TARDE (N)'!E15,'TARDE (N)'!E15='TARDE (N)'!E14),'TARDE (N)'!E16,"")</f>
        <v>#REF!</v>
      </c>
      <c r="F16" s="29" t="e">
        <f>TARDE!#REF!</f>
        <v>#REF!</v>
      </c>
      <c r="G16" s="29" t="e">
        <f>IF(AND('TARDE (N)'!G16&lt;&gt;'TARDE (N)'!G15,'TARDE (N)'!G15='TARDE (N)'!G14),'TARDE (N)'!G16,"")</f>
        <v>#REF!</v>
      </c>
      <c r="H16" s="29" t="e">
        <f>TARDE!#REF!</f>
        <v>#REF!</v>
      </c>
      <c r="I16" s="29" t="e">
        <f>IF(AND('TARDE (N)'!I16&lt;&gt;'TARDE (N)'!I15,'TARDE (N)'!C15='TARDE (N)'!I14),'TARDE (N)'!I16,"")</f>
        <v>#REF!</v>
      </c>
      <c r="J16" s="29" t="e">
        <f>TARDE!#REF!</f>
        <v>#REF!</v>
      </c>
      <c r="K16" s="29" t="e">
        <f>IF(AND('TARDE (N)'!K16&lt;&gt;'TARDE (N)'!K15,'TARDE (N)'!K15='TARDE (N)'!K14),'TARDE (N)'!K16,"")</f>
        <v>#REF!</v>
      </c>
      <c r="L16" s="29" t="e">
        <f>TARDE!#REF!</f>
        <v>#REF!</v>
      </c>
      <c r="M16" s="29" t="e">
        <f>IF(AND('TARDE (N)'!M16&lt;&gt;'TARDE (N)'!M15,'TARDE (N)'!M15='TARDE (N)'!M14),'TARDE (N)'!M16,"")</f>
        <v>#REF!</v>
      </c>
    </row>
    <row r="17" spans="1:13" x14ac:dyDescent="0.25">
      <c r="A17" s="99"/>
    </row>
    <row r="18" spans="1:13" x14ac:dyDescent="0.25">
      <c r="A18" s="99"/>
    </row>
    <row r="19" spans="1:13" x14ac:dyDescent="0.25">
      <c r="A19" s="99"/>
    </row>
    <row r="20" spans="1:13" x14ac:dyDescent="0.25">
      <c r="A20" s="99">
        <v>4</v>
      </c>
    </row>
    <row r="21" spans="1:13" x14ac:dyDescent="0.25">
      <c r="A21" s="99"/>
    </row>
    <row r="22" spans="1:13" x14ac:dyDescent="0.25">
      <c r="A22" s="99"/>
      <c r="B22" s="29" t="e">
        <f>TARDE!#REF!</f>
        <v>#REF!</v>
      </c>
      <c r="C22" s="29" t="e">
        <f>IF(AND('TARDE (N)'!C22&lt;&gt;'TARDE (N)'!C21,'TARDE (N)'!C21='TARDE (N)'!C20),'TARDE (N)'!C22,"")</f>
        <v>#REF!</v>
      </c>
      <c r="D22" s="29" t="e">
        <f>TARDE!#REF!</f>
        <v>#REF!</v>
      </c>
      <c r="E22" s="29" t="e">
        <f>IF(AND('TARDE (N)'!E22&lt;&gt;'TARDE (N)'!E21,'TARDE (N)'!E21='TARDE (N)'!E20),'TARDE (N)'!E22,"")</f>
        <v>#REF!</v>
      </c>
      <c r="F22" s="29" t="e">
        <f>TARDE!#REF!</f>
        <v>#REF!</v>
      </c>
      <c r="G22" s="29" t="e">
        <f>IF(AND('TARDE (N)'!G22&lt;&gt;'TARDE (N)'!G21,'TARDE (N)'!G21='TARDE (N)'!G20),'TARDE (N)'!G22,"")</f>
        <v>#REF!</v>
      </c>
      <c r="H22" s="29" t="e">
        <f>TARDE!#REF!</f>
        <v>#REF!</v>
      </c>
      <c r="I22" s="29" t="e">
        <f>IF(AND('TARDE (N)'!I22&lt;&gt;'TARDE (N)'!I21,'TARDE (N)'!C21='TARDE (N)'!I20),'TARDE (N)'!I22,"")</f>
        <v>#REF!</v>
      </c>
      <c r="J22" s="29" t="e">
        <f>TARDE!#REF!</f>
        <v>#REF!</v>
      </c>
      <c r="K22" s="29" t="e">
        <f>IF(AND('TARDE (N)'!K22&lt;&gt;'TARDE (N)'!K21,'TARDE (N)'!K21='TARDE (N)'!K20),'TARDE (N)'!K22,"")</f>
        <v>#REF!</v>
      </c>
      <c r="L22" s="29" t="e">
        <f>TARDE!#REF!</f>
        <v>#REF!</v>
      </c>
      <c r="M22" s="29" t="e">
        <f>IF(AND('TARDE (N)'!M22&lt;&gt;'TARDE (N)'!M21,'TARDE (N)'!M21='TARDE (N)'!M20),'TARDE (N)'!M22,"")</f>
        <v>#REF!</v>
      </c>
    </row>
    <row r="23" spans="1:13" x14ac:dyDescent="0.25">
      <c r="A23" s="99"/>
    </row>
    <row r="24" spans="1:13" x14ac:dyDescent="0.25">
      <c r="A24" s="99"/>
    </row>
    <row r="25" spans="1:13" x14ac:dyDescent="0.25">
      <c r="A25" s="99"/>
    </row>
    <row r="26" spans="1:13" x14ac:dyDescent="0.25">
      <c r="A26" s="99">
        <v>5</v>
      </c>
    </row>
    <row r="27" spans="1:13" x14ac:dyDescent="0.25">
      <c r="A27" s="99"/>
    </row>
    <row r="28" spans="1:13" x14ac:dyDescent="0.25">
      <c r="A28" s="99"/>
      <c r="B28" s="29" t="e">
        <f>TARDE!#REF!</f>
        <v>#REF!</v>
      </c>
      <c r="C28" s="29" t="e">
        <f>IF(AND('TARDE (N)'!C28&lt;&gt;'TARDE (N)'!C27,'TARDE (N)'!C27='TARDE (N)'!C26),'TARDE (N)'!C28,"")</f>
        <v>#REF!</v>
      </c>
      <c r="D28" s="29" t="e">
        <f>TARDE!#REF!</f>
        <v>#REF!</v>
      </c>
      <c r="E28" s="29" t="e">
        <f>IF(AND('TARDE (N)'!E28&lt;&gt;'TARDE (N)'!E27,'TARDE (N)'!E27='TARDE (N)'!E26),'TARDE (N)'!E28,"")</f>
        <v>#REF!</v>
      </c>
      <c r="F28" s="29" t="e">
        <f>TARDE!#REF!</f>
        <v>#REF!</v>
      </c>
      <c r="G28" s="29" t="e">
        <f>IF(AND('TARDE (N)'!G28&lt;&gt;'TARDE (N)'!G27,'TARDE (N)'!G27='TARDE (N)'!G26),'TARDE (N)'!G28,"")</f>
        <v>#REF!</v>
      </c>
      <c r="H28" s="29" t="e">
        <f>TARDE!#REF!</f>
        <v>#REF!</v>
      </c>
      <c r="I28" s="29" t="e">
        <f>IF(AND('TARDE (N)'!I28&lt;&gt;'TARDE (N)'!I27,'TARDE (N)'!C27='TARDE (N)'!I26),'TARDE (N)'!I28,"")</f>
        <v>#REF!</v>
      </c>
      <c r="J28" s="29" t="e">
        <f>TARDE!#REF!</f>
        <v>#REF!</v>
      </c>
      <c r="K28" s="29" t="e">
        <f>IF(AND('TARDE (N)'!K28&lt;&gt;'TARDE (N)'!K27,'TARDE (N)'!K27='TARDE (N)'!K26),'TARDE (N)'!K28,"")</f>
        <v>#REF!</v>
      </c>
      <c r="L28" s="29" t="e">
        <f>TARDE!#REF!</f>
        <v>#REF!</v>
      </c>
      <c r="M28" s="29" t="e">
        <f>IF(AND('TARDE (N)'!M28&lt;&gt;'TARDE (N)'!M27,'TARDE (N)'!M27='TARDE (N)'!M26),'TARDE (N)'!M28,"")</f>
        <v>#REF!</v>
      </c>
    </row>
    <row r="29" spans="1:13" x14ac:dyDescent="0.25">
      <c r="A29" s="99"/>
    </row>
    <row r="30" spans="1:13" x14ac:dyDescent="0.25">
      <c r="A30" s="99"/>
    </row>
    <row r="31" spans="1:13" x14ac:dyDescent="0.25">
      <c r="A31" s="99"/>
    </row>
    <row r="32" spans="1:13" x14ac:dyDescent="0.25">
      <c r="A32" s="99">
        <v>6</v>
      </c>
    </row>
    <row r="33" spans="1:13" x14ac:dyDescent="0.25">
      <c r="A33" s="99"/>
    </row>
    <row r="34" spans="1:13" x14ac:dyDescent="0.25">
      <c r="A34" s="99"/>
      <c r="B34" s="29" t="e">
        <f>TARDE!#REF!</f>
        <v>#REF!</v>
      </c>
      <c r="C34" s="29" t="e">
        <f>IF(AND('TARDE (N)'!C34&lt;&gt;'TARDE (N)'!C33,'TARDE (N)'!C33='TARDE (N)'!C32),'TARDE (N)'!C34,"")</f>
        <v>#REF!</v>
      </c>
      <c r="D34" s="29" t="e">
        <f>TARDE!#REF!</f>
        <v>#REF!</v>
      </c>
      <c r="E34" s="29" t="e">
        <f>IF(AND('TARDE (N)'!E34&lt;&gt;'TARDE (N)'!E33,'TARDE (N)'!E33='TARDE (N)'!E32),'TARDE (N)'!E34,"")</f>
        <v>#REF!</v>
      </c>
      <c r="F34" s="29" t="e">
        <f>TARDE!#REF!</f>
        <v>#REF!</v>
      </c>
      <c r="G34" s="29" t="e">
        <f>IF(AND('TARDE (N)'!G34&lt;&gt;'TARDE (N)'!G33,'TARDE (N)'!G33='TARDE (N)'!G32),'TARDE (N)'!G34,"")</f>
        <v>#REF!</v>
      </c>
      <c r="H34" s="29" t="e">
        <f>TARDE!#REF!</f>
        <v>#REF!</v>
      </c>
      <c r="I34" s="29" t="e">
        <f>IF(AND('TARDE (N)'!I34&lt;&gt;'TARDE (N)'!I33,'TARDE (N)'!C33='TARDE (N)'!I32),'TARDE (N)'!I34,"")</f>
        <v>#REF!</v>
      </c>
      <c r="J34" s="29" t="e">
        <f>TARDE!#REF!</f>
        <v>#REF!</v>
      </c>
      <c r="K34" s="29" t="e">
        <f>IF(AND('TARDE (N)'!K34&lt;&gt;'TARDE (N)'!K33,'TARDE (N)'!K33='TARDE (N)'!K32),'TARDE (N)'!K34,"")</f>
        <v>#REF!</v>
      </c>
      <c r="L34" s="29" t="e">
        <f>TARDE!#REF!</f>
        <v>#REF!</v>
      </c>
      <c r="M34" s="29" t="e">
        <f>IF(AND('TARDE (N)'!M34&lt;&gt;'TARDE (N)'!M33,'TARDE (N)'!M33='TARDE (N)'!M32),'TARDE (N)'!M34,"")</f>
        <v>#REF!</v>
      </c>
    </row>
    <row r="35" spans="1:13" x14ac:dyDescent="0.25">
      <c r="A35" s="99"/>
    </row>
    <row r="36" spans="1:13" x14ac:dyDescent="0.25">
      <c r="A36" s="99"/>
    </row>
    <row r="37" spans="1:13" x14ac:dyDescent="0.25">
      <c r="A37" s="99"/>
    </row>
    <row r="38" spans="1:13" x14ac:dyDescent="0.25">
      <c r="A38" s="99">
        <v>1</v>
      </c>
    </row>
    <row r="39" spans="1:13" x14ac:dyDescent="0.25">
      <c r="A39" s="99"/>
    </row>
    <row r="40" spans="1:13" x14ac:dyDescent="0.25">
      <c r="A40" s="99"/>
      <c r="B40" s="29" t="str">
        <f>TARDE!E13</f>
        <v>ACÁCIO LUIZ SIARKOWSKI</v>
      </c>
      <c r="C40" s="29" t="str">
        <f>IF(AND('TARDE (N)'!C40&lt;&gt;'TARDE (N)'!C39,'TARDE (N)'!C39='TARDE (N)'!C38),'TARDE (N)'!C40,"")</f>
        <v/>
      </c>
      <c r="D40" s="29" t="str">
        <f>TARDE!F13</f>
        <v>FÁBIO BRUSSOLO DE OLIVEIRA</v>
      </c>
      <c r="E40" s="29" t="str">
        <f>IF(AND('TARDE (N)'!E40&lt;&gt;'TARDE (N)'!E39,'TARDE (N)'!E39='TARDE (N)'!E38),'TARDE (N)'!E40,"")</f>
        <v/>
      </c>
      <c r="F40" s="29" t="str">
        <f>TARDE!G13</f>
        <v>ROBERVAL EDMILSON PIVA GARCIA</v>
      </c>
      <c r="G40" s="29" t="str">
        <f>IF(AND('TARDE (N)'!G40&lt;&gt;'TARDE (N)'!G39,'TARDE (N)'!G39='TARDE (N)'!G38),'TARDE (N)'!G40,"")</f>
        <v/>
      </c>
      <c r="H40" s="29" t="str">
        <f>TARDE!H13</f>
        <v>MARCELO MENEZES</v>
      </c>
      <c r="I40" s="29" t="str">
        <f>IF(AND('TARDE (N)'!I40&lt;&gt;'TARDE (N)'!I39,'TARDE (N)'!C39='TARDE (N)'!I38),'TARDE (N)'!I40,"")</f>
        <v/>
      </c>
      <c r="J40" s="29" t="str">
        <f>TARDE!I13</f>
        <v>WILLIAN AURELIO NOGUEIRA</v>
      </c>
      <c r="K40" s="29" t="str">
        <f>IF(AND('TARDE (N)'!K40&lt;&gt;'TARDE (N)'!K39,'TARDE (N)'!K39='TARDE (N)'!K38),'TARDE (N)'!K40,"")</f>
        <v/>
      </c>
      <c r="L40" s="29" t="str">
        <f>TARDE!J13</f>
        <v>LUIZ CARLOS DA SILVA</v>
      </c>
      <c r="M40" s="29" t="str">
        <f>IF(AND('TARDE (N)'!M40&lt;&gt;'TARDE (N)'!M39,'TARDE (N)'!M39='TARDE (N)'!M38),'TARDE (N)'!M40,"")</f>
        <v/>
      </c>
    </row>
    <row r="41" spans="1:13" x14ac:dyDescent="0.25">
      <c r="A41" s="99"/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2</v>
      </c>
    </row>
    <row r="45" spans="1:13" x14ac:dyDescent="0.25">
      <c r="A45" s="99"/>
    </row>
    <row r="46" spans="1:13" x14ac:dyDescent="0.25">
      <c r="A46" s="99"/>
      <c r="B46" s="29" t="str">
        <f>TARDE!E28</f>
        <v>ELIAS CARNEIRO DE OLIVEIRA</v>
      </c>
      <c r="C46" s="29" t="str">
        <f>IF(AND('TARDE (N)'!C46&lt;&gt;'TARDE (N)'!C45,'TARDE (N)'!C45='TARDE (N)'!C44),'TARDE (N)'!C46,"")</f>
        <v/>
      </c>
      <c r="D46" s="29" t="str">
        <f>TARDE!F28</f>
        <v>EVERTON GRACIANO MACEDO</v>
      </c>
      <c r="E46" s="29" t="str">
        <f>IF(AND('TARDE (N)'!E46&lt;&gt;'TARDE (N)'!E45,'TARDE (N)'!E45='TARDE (N)'!E44),'TARDE (N)'!E46,"")</f>
        <v/>
      </c>
      <c r="F46" s="29" t="str">
        <f>TARDE!G28</f>
        <v>LEANDRO PALHA DE OLIVEIRA</v>
      </c>
      <c r="G46" s="29" t="str">
        <f>IF(AND('TARDE (N)'!G46&lt;&gt;'TARDE (N)'!G45,'TARDE (N)'!G45='TARDE (N)'!G44),'TARDE (N)'!G46,"")</f>
        <v/>
      </c>
      <c r="H46" s="29" t="str">
        <f>TARDE!H28</f>
        <v>EVERTON GRACIANO MACEDO</v>
      </c>
      <c r="I46" s="29" t="str">
        <f>IF(AND('TARDE (N)'!I46&lt;&gt;'TARDE (N)'!I45,'TARDE (N)'!C45='TARDE (N)'!I44),'TARDE (N)'!I46,"")</f>
        <v/>
      </c>
      <c r="J46" s="29" t="str">
        <f>TARDE!I28</f>
        <v>JOSÉ ANTONIO DO AMARAL</v>
      </c>
      <c r="K46" s="29" t="str">
        <f>IF(AND('TARDE (N)'!K46&lt;&gt;'TARDE (N)'!K45,'TARDE (N)'!K45='TARDE (N)'!K44),'TARDE (N)'!K46,"")</f>
        <v/>
      </c>
      <c r="L46" s="29" t="str">
        <f>TARDE!J28</f>
        <v>JEFFERSON CIPRIANO DE ARAUJO</v>
      </c>
      <c r="M46" s="29" t="str">
        <f>IF(AND('TARDE (N)'!M46&lt;&gt;'TARDE (N)'!M45,'TARDE (N)'!M45='TARDE (N)'!M44),'TARDE (N)'!M46,"")</f>
        <v/>
      </c>
    </row>
    <row r="47" spans="1:13" x14ac:dyDescent="0.25">
      <c r="A47" s="99"/>
    </row>
    <row r="48" spans="1:13" x14ac:dyDescent="0.25">
      <c r="A48" s="99"/>
    </row>
    <row r="49" spans="1:13" x14ac:dyDescent="0.25">
      <c r="A49" s="99"/>
    </row>
    <row r="50" spans="1:13" x14ac:dyDescent="0.25">
      <c r="A50" s="99">
        <v>3</v>
      </c>
    </row>
    <row r="51" spans="1:13" x14ac:dyDescent="0.25">
      <c r="A51" s="99"/>
    </row>
    <row r="52" spans="1:13" x14ac:dyDescent="0.25">
      <c r="A52" s="99"/>
      <c r="B52" s="29" t="str">
        <f>TARDE!E51</f>
        <v>JOSÉ ANTONIO DO AMARAL</v>
      </c>
      <c r="C52" s="29" t="str">
        <f>IF(AND('TARDE (N)'!C52&lt;&gt;'TARDE (N)'!C51,'TARDE (N)'!C51='TARDE (N)'!C50),'TARDE (N)'!C52,"")</f>
        <v/>
      </c>
      <c r="D52" s="29" t="str">
        <f>TARDE!F51</f>
        <v>ÉRICA SCHMIDT</v>
      </c>
      <c r="E52" s="29" t="str">
        <f>IF(AND('TARDE (N)'!E52&lt;&gt;'TARDE (N)'!E51,'TARDE (N)'!E51='TARDE (N)'!E50),'TARDE (N)'!E52,"")</f>
        <v/>
      </c>
      <c r="F52" s="29" t="str">
        <f>TARDE!G51</f>
        <v>LUCIANA DOS SANTOS</v>
      </c>
      <c r="G52" s="29" t="str">
        <f>IF(AND('TARDE (N)'!G52&lt;&gt;'TARDE (N)'!G51,'TARDE (N)'!G51='TARDE (N)'!G50),'TARDE (N)'!G52,"")</f>
        <v/>
      </c>
      <c r="H52" s="29" t="str">
        <f>TARDE!H51</f>
        <v>ULISSES RIBEIRO DA SILVA NETO</v>
      </c>
      <c r="I52" s="29" t="str">
        <f>IF(AND('TARDE (N)'!I52&lt;&gt;'TARDE (N)'!I51,'TARDE (N)'!C51='TARDE (N)'!I50),'TARDE (N)'!I52,"")</f>
        <v/>
      </c>
      <c r="J52" s="29" t="str">
        <f>TARDE!I51</f>
        <v>EVERTON GRACIANO MACEDO</v>
      </c>
      <c r="K52" s="29" t="str">
        <f>IF(AND('TARDE (N)'!K52&lt;&gt;'TARDE (N)'!K51,'TARDE (N)'!K51='TARDE (N)'!K50),'TARDE (N)'!K52,"")</f>
        <v/>
      </c>
      <c r="L52" s="29" t="str">
        <f>TARDE!J41</f>
        <v>ALEXANDRE NAVARRO TEIXEIRA</v>
      </c>
      <c r="M52" s="29" t="str">
        <f>IF(AND('TARDE (N)'!M52&lt;&gt;'TARDE (N)'!M51,'TARDE (N)'!M51='TARDE (N)'!M50),'TARDE (N)'!M52,"")</f>
        <v/>
      </c>
    </row>
    <row r="53" spans="1:13" x14ac:dyDescent="0.25">
      <c r="A53" s="99"/>
    </row>
    <row r="54" spans="1:13" x14ac:dyDescent="0.25">
      <c r="A54" s="99"/>
    </row>
    <row r="55" spans="1:13" x14ac:dyDescent="0.25">
      <c r="A55" s="99"/>
    </row>
    <row r="56" spans="1:13" x14ac:dyDescent="0.25">
      <c r="A56" s="99">
        <v>4</v>
      </c>
    </row>
    <row r="57" spans="1:13" x14ac:dyDescent="0.25">
      <c r="A57" s="99"/>
    </row>
    <row r="58" spans="1:13" x14ac:dyDescent="0.25">
      <c r="A58" s="99"/>
      <c r="B58" s="29" t="str">
        <f>TARDE!E66</f>
        <v>LEANDRO PALHA DE OLIVEIRA</v>
      </c>
      <c r="C58" s="29" t="str">
        <f>IF(AND('TARDE (N)'!C58&lt;&gt;'TARDE (N)'!C57,'TARDE (N)'!C57='TARDE (N)'!C56),'TARDE (N)'!C58,"")</f>
        <v/>
      </c>
      <c r="D58" s="29" t="str">
        <f>TARDE!F66</f>
        <v>NARJARA FERREIRA MUTSUOKA</v>
      </c>
      <c r="E58" s="29" t="str">
        <f>IF(AND('TARDE (N)'!E58&lt;&gt;'TARDE (N)'!E57,'TARDE (N)'!E57='TARDE (N)'!E56),'TARDE (N)'!E58,"")</f>
        <v/>
      </c>
      <c r="F58" s="29" t="str">
        <f>TARDE!G66</f>
        <v>FLÁVIO SOUSA SILVA</v>
      </c>
      <c r="G58" s="29" t="str">
        <f>IF(AND('TARDE (N)'!G58&lt;&gt;'TARDE (N)'!G57,'TARDE (N)'!G57='TARDE (N)'!G56),'TARDE (N)'!G58,"")</f>
        <v/>
      </c>
      <c r="H58" s="29" t="str">
        <f>TARDE!H66</f>
        <v>ACÁCIO LUIZ SIARKOWSKI</v>
      </c>
      <c r="I58" s="29" t="str">
        <f>IF(AND('TARDE (N)'!I58&lt;&gt;'TARDE (N)'!I57,'TARDE (N)'!C57='TARDE (N)'!I56),'TARDE (N)'!I58,"")</f>
        <v/>
      </c>
      <c r="J58" s="29" t="str">
        <f>TARDE!I66</f>
        <v>-</v>
      </c>
      <c r="K58" s="29" t="str">
        <f>IF(AND('TARDE (N)'!K58&lt;&gt;'TARDE (N)'!K57,'TARDE (N)'!K57='TARDE (N)'!K56),'TARDE (N)'!K58,"")</f>
        <v/>
      </c>
      <c r="L58" s="29" t="str">
        <f>TARDE!J66</f>
        <v>MÁRCIO BATISTA FIGUEIREDO</v>
      </c>
      <c r="M58" s="29" t="str">
        <f>IF(AND('TARDE (N)'!M58&lt;&gt;'TARDE (N)'!M57,'TARDE (N)'!M57='TARDE (N)'!M56),'TARDE (N)'!M58,"")</f>
        <v/>
      </c>
    </row>
    <row r="59" spans="1:13" x14ac:dyDescent="0.25">
      <c r="A59" s="99"/>
    </row>
    <row r="60" spans="1:13" x14ac:dyDescent="0.25">
      <c r="A60" s="99"/>
    </row>
    <row r="61" spans="1:13" x14ac:dyDescent="0.25">
      <c r="A61" s="99"/>
    </row>
    <row r="62" spans="1:13" x14ac:dyDescent="0.25">
      <c r="A62" s="99">
        <v>5</v>
      </c>
    </row>
    <row r="63" spans="1:13" x14ac:dyDescent="0.25">
      <c r="A63" s="99"/>
    </row>
    <row r="64" spans="1:13" x14ac:dyDescent="0.25">
      <c r="A64" s="99"/>
      <c r="B64" s="29" t="str">
        <f>TARDE!E81</f>
        <v>FRANCISCO EUGENIO BARRELLA</v>
      </c>
      <c r="C64" s="29" t="str">
        <f>IF(AND('TARDE (N)'!C64&lt;&gt;'TARDE (N)'!C63,'TARDE (N)'!C63='TARDE (N)'!C62),'TARDE (N)'!C64,"")</f>
        <v/>
      </c>
      <c r="D64" s="29">
        <f>TARDE!F81</f>
        <v>0</v>
      </c>
      <c r="E64" s="29" t="str">
        <f>IF(AND('TARDE (N)'!E64&lt;&gt;'TARDE (N)'!E63,'TARDE (N)'!E63='TARDE (N)'!E62),'TARDE (N)'!E64,"")</f>
        <v/>
      </c>
      <c r="F64" s="29" t="str">
        <f>TARDE!G81</f>
        <v>ANDREA FIORAVANTE SALLA</v>
      </c>
      <c r="G64" s="29" t="str">
        <f>IF(AND('TARDE (N)'!G64&lt;&gt;'TARDE (N)'!G63,'TARDE (N)'!G63='TARDE (N)'!G62),'TARDE (N)'!G64,"")</f>
        <v/>
      </c>
      <c r="H64" s="29" t="str">
        <f>TARDE!H81</f>
        <v>JOSÉ ANTONIO DO AMARAL</v>
      </c>
      <c r="I64" s="29" t="str">
        <f>IF(AND('TARDE (N)'!I64&lt;&gt;'TARDE (N)'!I63,'TARDE (N)'!C63='TARDE (N)'!I62),'TARDE (N)'!I64,"")</f>
        <v/>
      </c>
      <c r="J64" s="29" t="str">
        <f>TARDE!I81</f>
        <v>JONAS REGINALDO PRADO</v>
      </c>
      <c r="K64" s="29" t="str">
        <f>IF(AND('TARDE (N)'!K64&lt;&gt;'TARDE (N)'!K63,'TARDE (N)'!K63='TARDE (N)'!K62),'TARDE (N)'!K64,"")</f>
        <v/>
      </c>
      <c r="L64" s="29" t="str">
        <f>TARDE!J81</f>
        <v>JOSÉ ANTONIO DO AMARAL</v>
      </c>
      <c r="M64" s="29" t="str">
        <f>IF(AND('TARDE (N)'!M64&lt;&gt;'TARDE (N)'!M63,'TARDE (N)'!M63='TARDE (N)'!M62),'TARDE (N)'!M64,"")</f>
        <v/>
      </c>
    </row>
    <row r="65" spans="1:13" x14ac:dyDescent="0.25">
      <c r="A65" s="99"/>
    </row>
    <row r="66" spans="1:13" x14ac:dyDescent="0.25">
      <c r="A66" s="99"/>
    </row>
    <row r="67" spans="1:13" x14ac:dyDescent="0.25">
      <c r="A67" s="99"/>
    </row>
    <row r="68" spans="1:13" x14ac:dyDescent="0.25">
      <c r="A68" s="99">
        <v>6</v>
      </c>
    </row>
    <row r="69" spans="1:13" x14ac:dyDescent="0.25">
      <c r="A69" s="99"/>
    </row>
    <row r="70" spans="1:13" x14ac:dyDescent="0.25">
      <c r="A70" s="99"/>
      <c r="B70" s="29" t="str">
        <f>TARDE!E96</f>
        <v>CARLOS ALBERTO DA SILVA JUNIOR</v>
      </c>
      <c r="C70" s="29" t="str">
        <f>IF(AND('TARDE (N)'!C70&lt;&gt;'TARDE (N)'!C69,'TARDE (N)'!C69='TARDE (N)'!C68),'TARDE (N)'!C70,"")</f>
        <v/>
      </c>
      <c r="D70" s="29" t="str">
        <f>TARDE!F96</f>
        <v>MAGALI ANDREIA ROSSI</v>
      </c>
      <c r="E70" s="29" t="str">
        <f>IF(AND('TARDE (N)'!E70&lt;&gt;'TARDE (N)'!E69,'TARDE (N)'!E69='TARDE (N)'!E68),'TARDE (N)'!E70,"")</f>
        <v/>
      </c>
      <c r="F70" s="29" t="str">
        <f>TARDE!G96</f>
        <v>ACÁCIO LUIZ SIARKOWSKI</v>
      </c>
      <c r="G70" s="29" t="str">
        <f>IF(AND('TARDE (N)'!G70&lt;&gt;'TARDE (N)'!G69,'TARDE (N)'!G69='TARDE (N)'!G68),'TARDE (N)'!G70,"")</f>
        <v/>
      </c>
      <c r="H70" s="29" t="str">
        <f>TARDE!H96</f>
        <v>FRANCISCO EUGENIO BARRELLA</v>
      </c>
      <c r="I70" s="29" t="str">
        <f>IF(AND('TARDE (N)'!I70&lt;&gt;'TARDE (N)'!I69,'TARDE (N)'!C69='TARDE (N)'!I68),'TARDE (N)'!I70,"")</f>
        <v/>
      </c>
      <c r="J70" s="29" t="str">
        <f>TARDE!I96</f>
        <v>STEFANIA FELIX DOS SANTOS</v>
      </c>
      <c r="K70" s="29" t="str">
        <f>IF(AND('TARDE (N)'!K70&lt;&gt;'TARDE (N)'!K69,'TARDE (N)'!K69='TARDE (N)'!K68),'TARDE (N)'!K70,"")</f>
        <v/>
      </c>
      <c r="L70" s="29" t="str">
        <f>TARDE!J96</f>
        <v>MARCOS COSTA DE SOUSA</v>
      </c>
      <c r="M70" s="29" t="str">
        <f>IF(AND('TARDE (N)'!M70&lt;&gt;'TARDE (N)'!M69,'TARDE (N)'!M69='TARDE (N)'!M68),'TARDE (N)'!M70,"")</f>
        <v/>
      </c>
    </row>
    <row r="71" spans="1:13" x14ac:dyDescent="0.25">
      <c r="A71" s="99"/>
    </row>
    <row r="72" spans="1:13" x14ac:dyDescent="0.25">
      <c r="A72" s="99"/>
    </row>
    <row r="73" spans="1:13" x14ac:dyDescent="0.25">
      <c r="A73" s="99"/>
    </row>
  </sheetData>
  <sheetProtection algorithmName="SHA-512" hashValue="XfgZe2G1ln33kVZkrxFTS5vYF7LHBTHHCLkELxbxbSGP9ZqzHih7OEdyB1G0najqSr+Pvof6J79CpKxJLjpm7g==" saltValue="8lU9O/FZOFHS2cX67HkX6w==" spinCount="100000" sheet="1" objects="1" scenarios="1" selectLockedCells="1" selectUnlockedCells="1"/>
  <mergeCells count="12">
    <mergeCell ref="A68:A73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29" style="29" bestFit="1" customWidth="1"/>
    <col min="3" max="3" width="50" style="29" bestFit="1" customWidth="1"/>
    <col min="4" max="4" width="29" style="29" bestFit="1" customWidth="1"/>
    <col min="5" max="5" width="47.5703125" style="29" bestFit="1" customWidth="1"/>
    <col min="6" max="6" width="29" style="29" bestFit="1" customWidth="1"/>
    <col min="7" max="7" width="36" style="29" bestFit="1" customWidth="1"/>
    <col min="8" max="8" width="29.7109375" style="29" bestFit="1" customWidth="1"/>
    <col min="9" max="9" width="51.7109375" style="29" bestFit="1" customWidth="1"/>
    <col min="10" max="10" width="29" style="29" bestFit="1" customWidth="1"/>
    <col min="11" max="11" width="47.7109375" style="29" bestFit="1" customWidth="1"/>
    <col min="12" max="12" width="29" style="29" bestFit="1" customWidth="1"/>
    <col min="13" max="13" width="49.425781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  <c r="B3" s="29" t="e">
        <f>TARDE!#REF!</f>
        <v>#REF!</v>
      </c>
      <c r="C3" s="29" t="e">
        <f>IF(AND('TARDE (N)'!C3&lt;&gt;'TARDE (N)'!C2,'TARDE (N)'!C2='TARDE (N)'!C1),'TARDE (N)'!C3,"")</f>
        <v>#REF!</v>
      </c>
      <c r="D3" s="29" t="e">
        <f>TARDE!#REF!</f>
        <v>#REF!</v>
      </c>
      <c r="E3" s="29" t="e">
        <f>IF(AND('TARDE (N)'!E3&lt;&gt;'TARDE (N)'!E2,'TARDE (N)'!E2='TARDE (N)'!C1),'TARDE (N)'!E3,"")</f>
        <v>#REF!</v>
      </c>
      <c r="F3" s="29" t="e">
        <f>TARDE!#REF!</f>
        <v>#REF!</v>
      </c>
      <c r="G3" s="29" t="e">
        <f>IF(AND('TARDE (N)'!G3&lt;&gt;'TARDE (N)'!G2,'TARDE (N)'!G2='TARDE (N)'!G1),'TARDE (N)'!G3,"")</f>
        <v>#REF!</v>
      </c>
      <c r="H3" s="29" t="e">
        <f>TARDE!#REF!</f>
        <v>#REF!</v>
      </c>
      <c r="I3" s="29" t="e">
        <f>IF(AND('TARDE (N)'!I3&lt;&gt;'TARDE (N)'!I2,'TARDE (N)'!I2='TARDE (N)'!I1),'TARDE (N)'!I3,"")</f>
        <v>#REF!</v>
      </c>
      <c r="J3" s="29" t="e">
        <f>TARDE!#REF!</f>
        <v>#REF!</v>
      </c>
      <c r="K3" s="29" t="e">
        <f>IF(AND('TARDE (N)'!K3&lt;&gt;'TARDE (N)'!K2,'TARDE (N)'!K2='TARDE (N)'!K1),'TARDE (N)'!K3,"")</f>
        <v>#REF!</v>
      </c>
      <c r="L3" s="29" t="e">
        <f>TARDE!#REF!</f>
        <v>#REF!</v>
      </c>
      <c r="M3" s="29" t="e">
        <f>IF(AND('TARDE (N)'!M3&lt;&gt;'TARDE (N)'!M2,'TARDE (N)'!M2='TARDE (N)'!M1),'TARDE (N)'!M3,"")</f>
        <v>#REF!</v>
      </c>
    </row>
    <row r="4" spans="1:13" x14ac:dyDescent="0.25">
      <c r="A4" s="99"/>
    </row>
    <row r="5" spans="1:13" x14ac:dyDescent="0.25">
      <c r="A5" s="99"/>
    </row>
    <row r="6" spans="1:13" x14ac:dyDescent="0.25">
      <c r="A6" s="99"/>
    </row>
    <row r="7" spans="1:13" x14ac:dyDescent="0.25">
      <c r="A7" s="99"/>
    </row>
    <row r="8" spans="1:13" x14ac:dyDescent="0.25">
      <c r="A8" s="99">
        <v>2</v>
      </c>
    </row>
    <row r="9" spans="1:13" x14ac:dyDescent="0.25">
      <c r="A9" s="99"/>
      <c r="B9" s="29" t="e">
        <f>TARDE!#REF!</f>
        <v>#REF!</v>
      </c>
      <c r="C9" s="29" t="e">
        <f>IF(AND('TARDE (N)'!C9&lt;&gt;'TARDE (N)'!C8,'TARDE (N)'!C8='TARDE (N)'!C7),'TARDE (N)'!C9,"")</f>
        <v>#REF!</v>
      </c>
      <c r="D9" s="29" t="e">
        <f>TARDE!#REF!</f>
        <v>#REF!</v>
      </c>
      <c r="E9" s="29" t="e">
        <f>IF(AND('TARDE (N)'!E9&lt;&gt;'TARDE (N)'!E8,'TARDE (N)'!E8='TARDE (N)'!C7),'TARDE (N)'!E9,"")</f>
        <v>#REF!</v>
      </c>
      <c r="F9" s="29" t="e">
        <f>TARDE!#REF!</f>
        <v>#REF!</v>
      </c>
      <c r="G9" s="29" t="e">
        <f>IF(AND('TARDE (N)'!G9&lt;&gt;'TARDE (N)'!G8,'TARDE (N)'!G8='TARDE (N)'!G7),'TARDE (N)'!G9,"")</f>
        <v>#REF!</v>
      </c>
      <c r="H9" s="29" t="e">
        <f>TARDE!#REF!</f>
        <v>#REF!</v>
      </c>
      <c r="I9" s="29" t="e">
        <f>IF(AND('TARDE (N)'!I9&lt;&gt;'TARDE (N)'!I8,'TARDE (N)'!I8='TARDE (N)'!I7),'TARDE (N)'!I9,"")</f>
        <v>#REF!</v>
      </c>
      <c r="J9" s="29" t="e">
        <f>TARDE!#REF!</f>
        <v>#REF!</v>
      </c>
      <c r="K9" s="29" t="e">
        <f>IF(AND('TARDE (N)'!K9&lt;&gt;'TARDE (N)'!K8,'TARDE (N)'!K8='TARDE (N)'!K7),'TARDE (N)'!K9,"")</f>
        <v>#REF!</v>
      </c>
      <c r="L9" s="29" t="e">
        <f>TARDE!#REF!</f>
        <v>#REF!</v>
      </c>
      <c r="M9" s="29" t="e">
        <f>IF(AND('TARDE (N)'!M9&lt;&gt;'TARDE (N)'!M8,'TARDE (N)'!M8='TARDE (N)'!M7),'TARDE (N)'!M9,"")</f>
        <v>#REF!</v>
      </c>
    </row>
    <row r="10" spans="1:13" x14ac:dyDescent="0.25">
      <c r="A10" s="99"/>
    </row>
    <row r="11" spans="1:13" x14ac:dyDescent="0.25">
      <c r="A11" s="99"/>
    </row>
    <row r="12" spans="1:13" x14ac:dyDescent="0.25">
      <c r="A12" s="99"/>
    </row>
    <row r="13" spans="1:13" x14ac:dyDescent="0.25">
      <c r="A13" s="99"/>
    </row>
    <row r="14" spans="1:13" x14ac:dyDescent="0.25">
      <c r="A14" s="99">
        <v>3</v>
      </c>
    </row>
    <row r="15" spans="1:13" x14ac:dyDescent="0.25">
      <c r="A15" s="99"/>
      <c r="B15" s="29" t="e">
        <f>TARDE!#REF!</f>
        <v>#REF!</v>
      </c>
      <c r="C15" s="29" t="e">
        <f>IF(AND('TARDE (N)'!C15&lt;&gt;'TARDE (N)'!C14,'TARDE (N)'!C14='TARDE (N)'!C13),'TARDE (N)'!C15,"")</f>
        <v>#REF!</v>
      </c>
      <c r="D15" s="29" t="e">
        <f>TARDE!#REF!</f>
        <v>#REF!</v>
      </c>
      <c r="E15" s="29" t="e">
        <f>IF(AND('TARDE (N)'!E15&lt;&gt;'TARDE (N)'!E14,'TARDE (N)'!E14='TARDE (N)'!C13),'TARDE (N)'!E15,"")</f>
        <v>#REF!</v>
      </c>
      <c r="F15" s="29" t="e">
        <f>TARDE!#REF!</f>
        <v>#REF!</v>
      </c>
      <c r="G15" s="29" t="e">
        <f>IF(AND('TARDE (N)'!G15&lt;&gt;'TARDE (N)'!G14,'TARDE (N)'!G14='TARDE (N)'!G13),'TARDE (N)'!G15,"")</f>
        <v>#REF!</v>
      </c>
      <c r="H15" s="29" t="e">
        <f>TARDE!#REF!</f>
        <v>#REF!</v>
      </c>
      <c r="I15" s="29" t="e">
        <f>IF(AND('TARDE (N)'!I15&lt;&gt;'TARDE (N)'!I14,'TARDE (N)'!I14='TARDE (N)'!I13),'TARDE (N)'!I15,"")</f>
        <v>#REF!</v>
      </c>
      <c r="J15" s="29" t="e">
        <f>TARDE!#REF!</f>
        <v>#REF!</v>
      </c>
      <c r="K15" s="29" t="e">
        <f>IF(AND('TARDE (N)'!K15&lt;&gt;'TARDE (N)'!K14,'TARDE (N)'!K14='TARDE (N)'!K13),'TARDE (N)'!K15,"")</f>
        <v>#REF!</v>
      </c>
      <c r="L15" s="29" t="e">
        <f>TARDE!#REF!</f>
        <v>#REF!</v>
      </c>
      <c r="M15" s="29" t="e">
        <f>IF(AND('TARDE (N)'!M15&lt;&gt;'TARDE (N)'!M14,'TARDE (N)'!M14='TARDE (N)'!M13),'TARDE (N)'!M15,"")</f>
        <v>#REF!</v>
      </c>
    </row>
    <row r="16" spans="1:13" x14ac:dyDescent="0.25">
      <c r="A16" s="99"/>
    </row>
    <row r="17" spans="1:13" x14ac:dyDescent="0.25">
      <c r="A17" s="99"/>
    </row>
    <row r="18" spans="1:13" x14ac:dyDescent="0.25">
      <c r="A18" s="99"/>
    </row>
    <row r="19" spans="1:13" x14ac:dyDescent="0.25">
      <c r="A19" s="99"/>
    </row>
    <row r="20" spans="1:13" x14ac:dyDescent="0.25">
      <c r="A20" s="99">
        <v>4</v>
      </c>
    </row>
    <row r="21" spans="1:13" x14ac:dyDescent="0.25">
      <c r="A21" s="99"/>
      <c r="B21" s="29" t="e">
        <f>TARDE!#REF!</f>
        <v>#REF!</v>
      </c>
      <c r="C21" s="29" t="e">
        <f>IF(AND('TARDE (N)'!C21&lt;&gt;'TARDE (N)'!C20,'TARDE (N)'!C20='TARDE (N)'!C19),'TARDE (N)'!C21,"")</f>
        <v>#REF!</v>
      </c>
      <c r="D21" s="29" t="e">
        <f>TARDE!#REF!</f>
        <v>#REF!</v>
      </c>
      <c r="E21" s="29" t="e">
        <f>IF(AND('TARDE (N)'!E21&lt;&gt;'TARDE (N)'!E20,'TARDE (N)'!E20='TARDE (N)'!C19),'TARDE (N)'!E21,"")</f>
        <v>#REF!</v>
      </c>
      <c r="F21" s="29" t="e">
        <f>TARDE!#REF!</f>
        <v>#REF!</v>
      </c>
      <c r="G21" s="29" t="e">
        <f>IF(AND('TARDE (N)'!G21&lt;&gt;'TARDE (N)'!G20,'TARDE (N)'!G20='TARDE (N)'!G19),'TARDE (N)'!G21,"")</f>
        <v>#REF!</v>
      </c>
      <c r="H21" s="29" t="e">
        <f>TARDE!#REF!</f>
        <v>#REF!</v>
      </c>
      <c r="I21" s="29" t="e">
        <f>IF(AND('TARDE (N)'!I21&lt;&gt;'TARDE (N)'!I20,'TARDE (N)'!I20='TARDE (N)'!I19),'TARDE (N)'!I21,"")</f>
        <v>#REF!</v>
      </c>
      <c r="J21" s="29" t="e">
        <f>TARDE!#REF!</f>
        <v>#REF!</v>
      </c>
      <c r="K21" s="29" t="e">
        <f>IF(AND('TARDE (N)'!K21&lt;&gt;'TARDE (N)'!K20,'TARDE (N)'!K20='TARDE (N)'!K19),'TARDE (N)'!K21,"")</f>
        <v>#REF!</v>
      </c>
      <c r="L21" s="29" t="e">
        <f>TARDE!#REF!</f>
        <v>#REF!</v>
      </c>
      <c r="M21" s="29" t="e">
        <f>IF(AND('TARDE (N)'!M21&lt;&gt;'TARDE (N)'!M20,'TARDE (N)'!M20='TARDE (N)'!M19),'TARDE (N)'!M21,"")</f>
        <v>#REF!</v>
      </c>
    </row>
    <row r="22" spans="1:13" x14ac:dyDescent="0.25">
      <c r="A22" s="99"/>
    </row>
    <row r="23" spans="1:13" x14ac:dyDescent="0.25">
      <c r="A23" s="99"/>
    </row>
    <row r="24" spans="1:13" x14ac:dyDescent="0.25">
      <c r="A24" s="99"/>
    </row>
    <row r="25" spans="1:13" x14ac:dyDescent="0.25">
      <c r="A25" s="99"/>
    </row>
    <row r="26" spans="1:13" x14ac:dyDescent="0.25">
      <c r="A26" s="99">
        <v>5</v>
      </c>
    </row>
    <row r="27" spans="1:13" x14ac:dyDescent="0.25">
      <c r="A27" s="99"/>
      <c r="B27" s="29" t="e">
        <f>TARDE!#REF!</f>
        <v>#REF!</v>
      </c>
      <c r="C27" s="29" t="e">
        <f>IF(AND('TARDE (N)'!C27&lt;&gt;'TARDE (N)'!C26,'TARDE (N)'!C26='TARDE (N)'!C25),'TARDE (N)'!C27,"")</f>
        <v>#REF!</v>
      </c>
      <c r="D27" s="29" t="e">
        <f>TARDE!#REF!</f>
        <v>#REF!</v>
      </c>
      <c r="E27" s="29" t="e">
        <f>IF(AND('TARDE (N)'!E27&lt;&gt;'TARDE (N)'!E26,'TARDE (N)'!E26='TARDE (N)'!C25),'TARDE (N)'!E27,"")</f>
        <v>#REF!</v>
      </c>
      <c r="F27" s="29" t="e">
        <f>TARDE!#REF!</f>
        <v>#REF!</v>
      </c>
      <c r="G27" s="29" t="e">
        <f>IF(AND('TARDE (N)'!G27&lt;&gt;'TARDE (N)'!G26,'TARDE (N)'!G26='TARDE (N)'!G25),'TARDE (N)'!G27,"")</f>
        <v>#REF!</v>
      </c>
      <c r="H27" s="29" t="e">
        <f>TARDE!#REF!</f>
        <v>#REF!</v>
      </c>
      <c r="I27" s="29" t="e">
        <f>IF(AND('TARDE (N)'!I27&lt;&gt;'TARDE (N)'!I26,'TARDE (N)'!I26='TARDE (N)'!I25),'TARDE (N)'!I27,"")</f>
        <v>#REF!</v>
      </c>
      <c r="J27" s="29" t="e">
        <f>TARDE!#REF!</f>
        <v>#REF!</v>
      </c>
      <c r="K27" s="29" t="e">
        <f>IF(AND('TARDE (N)'!K27&lt;&gt;'TARDE (N)'!K26,'TARDE (N)'!K26='TARDE (N)'!K25),'TARDE (N)'!K27,"")</f>
        <v>#REF!</v>
      </c>
      <c r="L27" s="29" t="e">
        <f>TARDE!#REF!</f>
        <v>#REF!</v>
      </c>
      <c r="M27" s="29" t="e">
        <f>IF(AND('TARDE (N)'!M27&lt;&gt;'TARDE (N)'!M26,'TARDE (N)'!M26='TARDE (N)'!M25),'TARDE (N)'!M27,"")</f>
        <v>#REF!</v>
      </c>
    </row>
    <row r="28" spans="1:13" x14ac:dyDescent="0.25">
      <c r="A28" s="99"/>
    </row>
    <row r="29" spans="1:13" x14ac:dyDescent="0.25">
      <c r="A29" s="99"/>
    </row>
    <row r="30" spans="1:13" x14ac:dyDescent="0.25">
      <c r="A30" s="99"/>
    </row>
    <row r="31" spans="1:13" x14ac:dyDescent="0.25">
      <c r="A31" s="99"/>
    </row>
    <row r="32" spans="1:13" x14ac:dyDescent="0.25">
      <c r="A32" s="99">
        <v>6</v>
      </c>
    </row>
    <row r="33" spans="1:13" x14ac:dyDescent="0.25">
      <c r="A33" s="99"/>
      <c r="B33" s="29" t="e">
        <f>TARDE!#REF!</f>
        <v>#REF!</v>
      </c>
      <c r="C33" s="29" t="e">
        <f>IF(AND('TARDE (N)'!C33&lt;&gt;'TARDE (N)'!C32,'TARDE (N)'!C32='TARDE (N)'!C31),'TARDE (N)'!C33,"")</f>
        <v>#REF!</v>
      </c>
      <c r="D33" s="29" t="e">
        <f>TARDE!#REF!</f>
        <v>#REF!</v>
      </c>
      <c r="E33" s="29" t="e">
        <f>IF(AND('TARDE (N)'!E33&lt;&gt;'TARDE (N)'!E32,'TARDE (N)'!E32='TARDE (N)'!C31),'TARDE (N)'!E33,"")</f>
        <v>#REF!</v>
      </c>
      <c r="F33" s="29" t="e">
        <f>TARDE!#REF!</f>
        <v>#REF!</v>
      </c>
      <c r="G33" s="29" t="e">
        <f>IF(AND('TARDE (N)'!G33&lt;&gt;'TARDE (N)'!G32,'TARDE (N)'!G32='TARDE (N)'!G31),'TARDE (N)'!G33,"")</f>
        <v>#REF!</v>
      </c>
      <c r="H33" s="29" t="e">
        <f>TARDE!#REF!</f>
        <v>#REF!</v>
      </c>
      <c r="I33" s="29" t="e">
        <f>IF(AND('TARDE (N)'!I33&lt;&gt;'TARDE (N)'!I32,'TARDE (N)'!I32='TARDE (N)'!I31),'TARDE (N)'!I33,"")</f>
        <v>#REF!</v>
      </c>
      <c r="J33" s="29" t="e">
        <f>TARDE!#REF!</f>
        <v>#REF!</v>
      </c>
      <c r="K33" s="29" t="e">
        <f>IF(AND('TARDE (N)'!K33&lt;&gt;'TARDE (N)'!K32,'TARDE (N)'!K32='TARDE (N)'!K31),'TARDE (N)'!K33,"")</f>
        <v>#REF!</v>
      </c>
      <c r="L33" s="29" t="e">
        <f>TARDE!#REF!</f>
        <v>#REF!</v>
      </c>
      <c r="M33" s="29" t="e">
        <f>IF(AND('TARDE (N)'!M33&lt;&gt;'TARDE (N)'!M32,'TARDE (N)'!M32='TARDE (N)'!M31),'TARDE (N)'!M33,"")</f>
        <v>#REF!</v>
      </c>
    </row>
    <row r="34" spans="1:13" x14ac:dyDescent="0.25">
      <c r="A34" s="99"/>
    </row>
    <row r="35" spans="1:13" x14ac:dyDescent="0.25">
      <c r="A35" s="99"/>
    </row>
    <row r="36" spans="1:13" x14ac:dyDescent="0.25">
      <c r="A36" s="99"/>
    </row>
    <row r="37" spans="1:13" x14ac:dyDescent="0.25">
      <c r="A37" s="99"/>
    </row>
    <row r="38" spans="1:13" x14ac:dyDescent="0.25">
      <c r="A38" s="99">
        <v>1</v>
      </c>
    </row>
    <row r="39" spans="1:13" x14ac:dyDescent="0.25">
      <c r="A39" s="99"/>
      <c r="B39" s="29" t="str">
        <f>TARDE!E11</f>
        <v>ACÁCIO LUIZ SIARKOWSKI</v>
      </c>
      <c r="C39" s="29" t="e">
        <f>IF(AND('TARDE (N)'!C39&lt;&gt;'TARDE (N)'!C38,'TARDE (N)'!C38='TARDE (N)'!C37),'TARDE (N)'!C39,"")</f>
        <v>#REF!</v>
      </c>
      <c r="D39" s="29" t="str">
        <f>TARDE!F11</f>
        <v>FÁBIO BRUSSOLO DE OLIVEIRA</v>
      </c>
      <c r="E39" s="29" t="e">
        <f>IF(AND('TARDE (N)'!E39&lt;&gt;'TARDE (N)'!E38,'TARDE (N)'!E38='TARDE (N)'!C37),'TARDE (N)'!E39,"")</f>
        <v>#REF!</v>
      </c>
      <c r="F39" s="29" t="str">
        <f>TARDE!G11</f>
        <v>ROBERVAL EDMILSON PIVA GARCIA</v>
      </c>
      <c r="G39" s="29" t="e">
        <f>IF(AND('TARDE (N)'!G39&lt;&gt;'TARDE (N)'!G38,'TARDE (N)'!G38='TARDE (N)'!G37),'TARDE (N)'!G39,"")</f>
        <v>#REF!</v>
      </c>
      <c r="H39" s="29" t="str">
        <f>TARDE!H11</f>
        <v>MARCELO MENEZES</v>
      </c>
      <c r="I39" s="29" t="e">
        <f>IF(AND('TARDE (N)'!I39&lt;&gt;'TARDE (N)'!I38,'TARDE (N)'!I38='TARDE (N)'!I37),'TARDE (N)'!I39,"")</f>
        <v>#REF!</v>
      </c>
      <c r="J39" s="29" t="str">
        <f>TARDE!I11</f>
        <v>WILLIAN AURELIO NOGUEIRA</v>
      </c>
      <c r="K39" s="29" t="e">
        <f>IF(AND('TARDE (N)'!K39&lt;&gt;'TARDE (N)'!K38,'TARDE (N)'!K38='TARDE (N)'!K37),'TARDE (N)'!K39,"")</f>
        <v>#REF!</v>
      </c>
      <c r="L39" s="29" t="str">
        <f>TARDE!J11</f>
        <v>LUIZ CARLOS DA SILVA</v>
      </c>
      <c r="M39" s="29" t="e">
        <f>IF(AND('TARDE (N)'!M39&lt;&gt;'TARDE (N)'!M38,'TARDE (N)'!M38='TARDE (N)'!M37),'TARDE (N)'!M39,"")</f>
        <v>#REF!</v>
      </c>
    </row>
    <row r="40" spans="1:13" x14ac:dyDescent="0.25">
      <c r="A40" s="99"/>
    </row>
    <row r="41" spans="1:13" x14ac:dyDescent="0.25">
      <c r="A41" s="99"/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2</v>
      </c>
    </row>
    <row r="45" spans="1:13" x14ac:dyDescent="0.25">
      <c r="A45" s="99"/>
      <c r="B45" s="29" t="str">
        <f>TARDE!E26</f>
        <v>ELIAS CARNEIRO DE OLIVEIRA</v>
      </c>
      <c r="C45" s="29" t="str">
        <f>IF(AND('TARDE (N)'!C45&lt;&gt;'TARDE (N)'!C44,'TARDE (N)'!C44='TARDE (N)'!C43),'TARDE (N)'!C45,"")</f>
        <v>LINGUAGEM DE PROGRAMAÇÃO I</v>
      </c>
      <c r="D45" s="29" t="str">
        <f>TARDE!F26</f>
        <v>EVERTON GRACIANO MACEDO</v>
      </c>
      <c r="E45" s="29" t="str">
        <f>IF(AND('TARDE (N)'!E45&lt;&gt;'TARDE (N)'!E44,'TARDE (N)'!E44='TARDE (N)'!C43),'TARDE (N)'!E45,"")</f>
        <v>REQUISITOS PARA PROJETOS DE REDES DE COMPUTADORES</v>
      </c>
      <c r="F45" s="29" t="str">
        <f>TARDE!G26</f>
        <v>LEANDRO PALHA DE OLIVEIRA</v>
      </c>
      <c r="G45" s="29" t="str">
        <f>IF(AND('TARDE (N)'!G45&lt;&gt;'TARDE (N)'!G44,'TARDE (N)'!G44='TARDE (N)'!G43),'TARDE (N)'!G45,"")</f>
        <v>LABORATÓRIO DE DESENVOLVIMENTO II</v>
      </c>
      <c r="H45" s="29" t="str">
        <f>TARDE!H26</f>
        <v>EVERTON GRACIANO MACEDO</v>
      </c>
      <c r="I45" s="29" t="str">
        <f>IF(AND('TARDE (N)'!I45&lt;&gt;'TARDE (N)'!I44,'TARDE (N)'!I44='TARDE (N)'!I43),'TARDE (N)'!I45,"")</f>
        <v>SISTEMAS OPERACIONAIS</v>
      </c>
      <c r="J45" s="29" t="str">
        <f>TARDE!I26</f>
        <v>JOSÉ ANTONIO DO AMARAL</v>
      </c>
      <c r="K45" s="29" t="str">
        <f>IF(AND('TARDE (N)'!K45&lt;&gt;'TARDE (N)'!K44,'TARDE (N)'!K44='TARDE (N)'!K43),'TARDE (N)'!K45,"")</f>
        <v>LABORATÓRIO DE HARDWARE E REDES</v>
      </c>
      <c r="L45" s="29" t="str">
        <f>TARDE!J26</f>
        <v>JEFFERSON CIPRIANO DE ARAUJO</v>
      </c>
      <c r="M45" s="29" t="str">
        <f>IF(AND('TARDE (N)'!M45&lt;&gt;'TARDE (N)'!M44,'TARDE (N)'!M44='TARDE (N)'!M43),'TARDE (N)'!M45,"")</f>
        <v>INGLÊS II</v>
      </c>
    </row>
    <row r="46" spans="1:13" x14ac:dyDescent="0.25">
      <c r="A46" s="99"/>
    </row>
    <row r="47" spans="1:13" x14ac:dyDescent="0.25">
      <c r="A47" s="99"/>
    </row>
    <row r="48" spans="1:13" x14ac:dyDescent="0.25">
      <c r="A48" s="99"/>
    </row>
    <row r="49" spans="1:13" x14ac:dyDescent="0.25">
      <c r="A49" s="99"/>
    </row>
    <row r="50" spans="1:13" x14ac:dyDescent="0.25">
      <c r="A50" s="99">
        <v>3</v>
      </c>
    </row>
    <row r="51" spans="1:13" x14ac:dyDescent="0.25">
      <c r="A51" s="99"/>
      <c r="B51" s="29" t="str">
        <f>TARDE!E49</f>
        <v>JOSÉ ANTONIO DO AMARAL</v>
      </c>
      <c r="C51" s="29" t="str">
        <f>IF(AND('TARDE (N)'!C51&lt;&gt;'TARDE (N)'!C50,'TARDE (N)'!C50='TARDE (N)'!C49),'TARDE (N)'!C51,"")</f>
        <v>ADMINISTRAÇÃO DE REDES DE COMPUTADORES</v>
      </c>
      <c r="D51" s="29" t="str">
        <f>TARDE!F49</f>
        <v>ÉRICA SCHMIDT</v>
      </c>
      <c r="E51" s="29" t="str">
        <f>IF(AND('TARDE (N)'!E51&lt;&gt;'TARDE (N)'!E50,'TARDE (N)'!E50='TARDE (N)'!C49),'TARDE (N)'!E51,"")</f>
        <v>INGLÊS III</v>
      </c>
      <c r="F51" s="29" t="str">
        <f>TARDE!G49</f>
        <v>LUCIANA DOS SANTOS</v>
      </c>
      <c r="G51" s="29" t="str">
        <f>IF(AND('TARDE (N)'!G51&lt;&gt;'TARDE (N)'!G50,'TARDE (N)'!G50='TARDE (N)'!G49),'TARDE (N)'!G51,"")</f>
        <v>COMUNICAÇÃO E EXPRESSÃO</v>
      </c>
      <c r="H51" s="29" t="str">
        <f>TARDE!H49</f>
        <v>ULISSES RIBEIRO DA SILVA NETO</v>
      </c>
      <c r="I51" s="29" t="str">
        <f>IF(AND('TARDE (N)'!I51&lt;&gt;'TARDE (N)'!I50,'TARDE (N)'!I50='TARDE (N)'!I49),'TARDE (N)'!I51,"")</f>
        <v>SISTEMAS OPERACIONAIS DE REDES DE COMPUTADORES</v>
      </c>
      <c r="J51" s="29" t="str">
        <f>TARDE!I49</f>
        <v>EVERTON GRACIANO MACEDO</v>
      </c>
      <c r="K51" s="29" t="str">
        <f>IF(AND('TARDE (N)'!K51&lt;&gt;'TARDE (N)'!K50,'TARDE (N)'!K50='TARDE (N)'!K49),'TARDE (N)'!K51,"")</f>
        <v>LABORATÓRIO DE DESENVOLVIMENTO III</v>
      </c>
      <c r="L51" s="29" t="str">
        <f>TARDE!J39</f>
        <v>ALEXANDRE NAVARRO TEIXEIRA</v>
      </c>
      <c r="M51" s="29" t="str">
        <f>IF(AND('TARDE (N)'!M51&lt;&gt;'TARDE (N)'!M50,'TARDE (N)'!M50='TARDE (N)'!M49),'TARDE (N)'!M51,"")</f>
        <v>LINGUAGEM DE PROGRAMAÇÃO PARA AMBIENTES DE REDES II</v>
      </c>
    </row>
    <row r="52" spans="1:13" x14ac:dyDescent="0.25">
      <c r="A52" s="99"/>
    </row>
    <row r="53" spans="1:13" x14ac:dyDescent="0.25">
      <c r="A53" s="99"/>
    </row>
    <row r="54" spans="1:13" x14ac:dyDescent="0.25">
      <c r="A54" s="99"/>
    </row>
    <row r="55" spans="1:13" x14ac:dyDescent="0.25">
      <c r="A55" s="99"/>
    </row>
    <row r="56" spans="1:13" x14ac:dyDescent="0.25">
      <c r="A56" s="99">
        <v>4</v>
      </c>
    </row>
    <row r="57" spans="1:13" x14ac:dyDescent="0.25">
      <c r="A57" s="99"/>
      <c r="B57" s="29" t="str">
        <f>TARDE!E64</f>
        <v>LEANDRO PALHA DE OLIVEIRA</v>
      </c>
      <c r="C57" s="29" t="str">
        <f>IF(AND('TARDE (N)'!C57&lt;&gt;'TARDE (N)'!C56,'TARDE (N)'!C56='TARDE (N)'!C55),'TARDE (N)'!C57,"")</f>
        <v>LINGUAGEM DE PROGRAMAÇÃO PARA AMBIENTES DE REDES III</v>
      </c>
      <c r="D57" s="29" t="str">
        <f>TARDE!L64</f>
        <v>ACÁCIO LUIZ SIARKOWSKI</v>
      </c>
      <c r="E57" s="29" t="str">
        <f>IF(AND('TARDE (N)'!E57&lt;&gt;'TARDE (N)'!E56,'TARDE (N)'!E56='TARDE (N)'!C55),'TARDE (N)'!E57,"")</f>
        <v>FUNDAMENTOS DE REDES SEM FIO</v>
      </c>
      <c r="F57" s="29" t="str">
        <f>TARDE!G64</f>
        <v>FLÁVIO SOUSA SILVA</v>
      </c>
      <c r="G57" s="29" t="str">
        <f>IF(AND('TARDE (N)'!G57&lt;&gt;'TARDE (N)'!G56,'TARDE (N)'!G56='TARDE (N)'!G55),'TARDE (N)'!G57,"")</f>
        <v>GESTÃO DE PROJETOS</v>
      </c>
      <c r="H57" s="29" t="str">
        <f>TARDE!H64</f>
        <v>ACÁCIO LUIZ SIARKOWSKI</v>
      </c>
      <c r="I57" s="29" t="str">
        <f>IF(AND('TARDE (N)'!I57&lt;&gt;'TARDE (N)'!I56,'TARDE (N)'!I56='TARDE (N)'!I55),'TARDE (N)'!I57,"")</f>
        <v>PROTOCOLOS DE COMUNICAÇÃO EM REDES DE COMPUTADORES</v>
      </c>
      <c r="J57" s="29" t="str">
        <f>TARDE!I64</f>
        <v>-</v>
      </c>
      <c r="K57" s="29" t="str">
        <f>IF(AND('TARDE (N)'!K57&lt;&gt;'TARDE (N)'!K56,'TARDE (N)'!K56='TARDE (N)'!K55),'TARDE (N)'!K57,"")</f>
        <v>LABORATÓRIO DE DESENVOLVIMENTO IV</v>
      </c>
      <c r="L57" s="29" t="str">
        <f>TARDE!J64</f>
        <v>MÁRCIO BATISTA FIGUEIREDO</v>
      </c>
      <c r="M57" s="29" t="str">
        <f>IF(AND('TARDE (N)'!M57&lt;&gt;'TARDE (N)'!M56,'TARDE (N)'!M56='TARDE (N)'!M55),'TARDE (N)'!M57,"")</f>
        <v>METODOLOGIA DA PESQUISA CIENTÍFICO-TECNOLÓGICA</v>
      </c>
    </row>
    <row r="58" spans="1:13" x14ac:dyDescent="0.25">
      <c r="A58" s="99"/>
    </row>
    <row r="59" spans="1:13" x14ac:dyDescent="0.25">
      <c r="A59" s="99"/>
    </row>
    <row r="60" spans="1:13" x14ac:dyDescent="0.25">
      <c r="A60" s="99"/>
    </row>
    <row r="61" spans="1:13" x14ac:dyDescent="0.25">
      <c r="A61" s="99"/>
    </row>
    <row r="62" spans="1:13" x14ac:dyDescent="0.25">
      <c r="A62" s="99">
        <v>5</v>
      </c>
    </row>
    <row r="63" spans="1:13" x14ac:dyDescent="0.25">
      <c r="A63" s="99"/>
      <c r="B63" s="29" t="str">
        <f>TARDE!E79</f>
        <v>FRANCISCO EUGENIO BARRELLA</v>
      </c>
      <c r="C63" s="29" t="str">
        <f>IF(AND('TARDE (N)'!C63&lt;&gt;'TARDE (N)'!C62,'TARDE (N)'!C62='TARDE (N)'!C61),'TARDE (N)'!C63,"")</f>
        <v>SEGURANÇA EM REDES DE COMPUTADORES</v>
      </c>
      <c r="D63" s="29">
        <f>TARDE!F79</f>
        <v>0</v>
      </c>
      <c r="E63" s="29" t="str">
        <f>IF(AND('TARDE (N)'!E63&lt;&gt;'TARDE (N)'!E62,'TARDE (N)'!E62='TARDE (N)'!C61),'TARDE (N)'!E63,"")</f>
        <v>INGLÊS V</v>
      </c>
      <c r="F63" s="29" t="str">
        <f>TARDE!G79</f>
        <v>ANDREA FIORAVANTE SALLA</v>
      </c>
      <c r="G63" s="29" t="str">
        <f>IF(AND('TARDE (N)'!G63&lt;&gt;'TARDE (N)'!G62,'TARDE (N)'!G62='TARDE (N)'!G61),'TARDE (N)'!G63,"")</f>
        <v>EMPREENDEDORISMO</v>
      </c>
      <c r="H63" s="29" t="str">
        <f>TARDE!H79</f>
        <v>JOSÉ ANTONIO DO AMARAL</v>
      </c>
      <c r="I63" s="29" t="str">
        <f>IF(AND('TARDE (N)'!I63&lt;&gt;'TARDE (N)'!I62,'TARDE (N)'!I62='TARDE (N)'!I61),'TARDE (N)'!I63,"")</f>
        <v>PROJETOS DE REDES DE COMPUTADORES</v>
      </c>
      <c r="J63" s="29" t="str">
        <f>TARDE!I79</f>
        <v>JONAS REGINALDO PRADO</v>
      </c>
      <c r="K63" s="29" t="str">
        <f>IF(AND('TARDE (N)'!K63&lt;&gt;'TARDE (N)'!K62,'TARDE (N)'!K62='TARDE (N)'!K61),'TARDE (N)'!K63,"")</f>
        <v>PLANEJAMENTO ESTRATÉGICO</v>
      </c>
      <c r="L63" s="29" t="str">
        <f>TARDE!J79</f>
        <v>JOSÉ ANTONIO DO AMARAL</v>
      </c>
      <c r="M63" s="29" t="str">
        <f>IF(AND('TARDE (N)'!M63&lt;&gt;'TARDE (N)'!M62,'TARDE (N)'!M62='TARDE (N)'!M61),'TARDE (N)'!M63,"")</f>
        <v>LABORATÓRIO DE DESENVOLVIMENTO V</v>
      </c>
    </row>
    <row r="64" spans="1:13" x14ac:dyDescent="0.25">
      <c r="A64" s="99"/>
    </row>
    <row r="65" spans="1:13" x14ac:dyDescent="0.25">
      <c r="A65" s="99"/>
    </row>
    <row r="66" spans="1:13" x14ac:dyDescent="0.25">
      <c r="A66" s="99"/>
    </row>
    <row r="67" spans="1:13" x14ac:dyDescent="0.25">
      <c r="A67" s="99"/>
    </row>
    <row r="68" spans="1:13" x14ac:dyDescent="0.25">
      <c r="A68" s="99">
        <v>6</v>
      </c>
    </row>
    <row r="69" spans="1:13" x14ac:dyDescent="0.25">
      <c r="A69" s="99"/>
      <c r="B69" s="29" t="str">
        <f>TARDE!E94</f>
        <v>CARLOS ALBERTO DA SILVA JUNIOR</v>
      </c>
      <c r="C69" s="29" t="str">
        <f>IF(AND('TARDE (N)'!C69&lt;&gt;'TARDE (N)'!C68,'TARDE (N)'!C68='TARDE (N)'!C67),'TARDE (N)'!C69,"")</f>
        <v>BANCO DE DADOS</v>
      </c>
      <c r="D69" s="29" t="str">
        <f>TARDE!F94</f>
        <v>MAGALI ANDREIA ROSSI</v>
      </c>
      <c r="E69" s="29" t="str">
        <f>IF(AND('TARDE (N)'!E69&lt;&gt;'TARDE (N)'!E68,'TARDE (N)'!E68='TARDE (N)'!C67),'TARDE (N)'!E69,"")</f>
        <v>REDES APLICADAS À INDÚSTRIA</v>
      </c>
      <c r="F69" s="29" t="str">
        <f>TARDE!G94</f>
        <v>ACÁCIO LUIZ SIARKOWSKI</v>
      </c>
      <c r="G69" s="29" t="str">
        <f>IF(AND('TARDE (N)'!G69&lt;&gt;'TARDE (N)'!G68,'TARDE (N)'!G68='TARDE (N)'!G67),'TARDE (N)'!G69,"")</f>
        <v>LABORATÓRIO DE DESENVOLVIMENTO VI</v>
      </c>
      <c r="H69" s="29" t="str">
        <f>TARDE!H94</f>
        <v>FRANCISCO EUGENIO BARRELLA</v>
      </c>
      <c r="I69" s="29" t="str">
        <f>IF(AND('TARDE (N)'!I69&lt;&gt;'TARDE (N)'!I68,'TARDE (N)'!I68='TARDE (N)'!I67),'TARDE (N)'!I69,"")</f>
        <v>TÓPICOS AVANÇADOS EM REDES DE COMPUTADORES</v>
      </c>
      <c r="J69" s="29" t="str">
        <f>TARDE!I94</f>
        <v>STEFANIA FELIX DOS SANTOS</v>
      </c>
      <c r="K69" s="29" t="str">
        <f>IF(AND('TARDE (N)'!K69&lt;&gt;'TARDE (N)'!K68,'TARDE (N)'!K68='TARDE (N)'!K67),'TARDE (N)'!K69,"")</f>
        <v>LEGISLAÇÃO APLICADA À TECNOLOGIA DA INFORMAÇÃO</v>
      </c>
      <c r="L69" s="29" t="str">
        <f>TARDE!J94</f>
        <v>MARCOS COSTA DE SOUSA</v>
      </c>
      <c r="M69" s="29" t="str">
        <f>IF(AND('TARDE (N)'!M69&lt;&gt;'TARDE (N)'!M68,'TARDE (N)'!M68='TARDE (N)'!M67),'TARDE (N)'!M69,"")</f>
        <v>PROJETO DE TRABALHO DE GRADUAÇÃO II</v>
      </c>
    </row>
    <row r="70" spans="1:13" x14ac:dyDescent="0.25">
      <c r="A70" s="99"/>
    </row>
    <row r="71" spans="1:13" x14ac:dyDescent="0.25">
      <c r="A71" s="99"/>
    </row>
    <row r="72" spans="1:13" x14ac:dyDescent="0.25">
      <c r="A72" s="99"/>
    </row>
    <row r="73" spans="1:13" x14ac:dyDescent="0.25">
      <c r="A73" s="99"/>
    </row>
  </sheetData>
  <sheetProtection algorithmName="SHA-512" hashValue="8vbOk13yLIoUdc6SaToec0U3e1Awt6L1G9OjzzjV5X0rfMddTVhs8O16ZVHA26TmXXkl4RYEaXRlsRSmk5SUPA==" saltValue="bdIJegtbgt+MCxRJ7wIQng==" spinCount="100000" sheet="1" objects="1" scenarios="1" selectLockedCells="1" selectUnlockedCells="1"/>
  <mergeCells count="12">
    <mergeCell ref="A68:A73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22.28515625" style="29" bestFit="1" customWidth="1"/>
    <col min="3" max="3" width="32.28515625" style="29" bestFit="1" customWidth="1"/>
    <col min="4" max="4" width="29" style="29" bestFit="1" customWidth="1"/>
    <col min="5" max="5" width="36.42578125" style="29" bestFit="1" customWidth="1"/>
    <col min="6" max="6" width="22.28515625" style="29" bestFit="1" customWidth="1"/>
    <col min="7" max="7" width="32.28515625" style="29" bestFit="1" customWidth="1"/>
    <col min="8" max="8" width="2.7109375" style="29" bestFit="1" customWidth="1"/>
    <col min="9" max="9" width="7.140625" style="29" bestFit="1" customWidth="1"/>
    <col min="10" max="10" width="2.7109375" style="29" bestFit="1" customWidth="1"/>
    <col min="11" max="11" width="7.140625" style="29" bestFit="1" customWidth="1"/>
    <col min="12" max="12" width="26.140625" style="29" bestFit="1" customWidth="1"/>
    <col min="13" max="13" width="29.285156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  <c r="B2" s="29" t="e">
        <f>TARDE!#REF!</f>
        <v>#REF!</v>
      </c>
      <c r="C2" s="29" t="e">
        <f>TARDE!#REF!</f>
        <v>#REF!</v>
      </c>
      <c r="D2" s="29" t="e">
        <f>TARDE!#REF!</f>
        <v>#REF!</v>
      </c>
      <c r="E2" s="29" t="e">
        <f>TARDE!#REF!</f>
        <v>#REF!</v>
      </c>
      <c r="F2" s="29" t="e">
        <f>TARDE!#REF!</f>
        <v>#REF!</v>
      </c>
      <c r="G2" s="29" t="e">
        <f>TARDE!#REF!</f>
        <v>#REF!</v>
      </c>
      <c r="H2" s="29" t="e">
        <f>TARDE!#REF!</f>
        <v>#REF!</v>
      </c>
      <c r="I2" s="29" t="e">
        <f>TARDE!#REF!</f>
        <v>#REF!</v>
      </c>
      <c r="J2" s="29" t="e">
        <f>TARDE!#REF!</f>
        <v>#REF!</v>
      </c>
      <c r="K2" s="29" t="e">
        <f>TARDE!#REF!</f>
        <v>#REF!</v>
      </c>
      <c r="L2" s="29" t="e">
        <f>TARDE!#REF!</f>
        <v>#REF!</v>
      </c>
      <c r="M2" s="29" t="e">
        <f>TARDE!#REF!</f>
        <v>#REF!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</row>
    <row r="6" spans="1:13" x14ac:dyDescent="0.25">
      <c r="A6" s="99"/>
    </row>
    <row r="7" spans="1:13" x14ac:dyDescent="0.25">
      <c r="A7" s="99"/>
    </row>
    <row r="8" spans="1:13" x14ac:dyDescent="0.25">
      <c r="A8" s="99">
        <v>2</v>
      </c>
      <c r="B8" s="29" t="e">
        <f>TARDE!#REF!</f>
        <v>#REF!</v>
      </c>
      <c r="C8" s="29" t="e">
        <f>TARDE!#REF!</f>
        <v>#REF!</v>
      </c>
      <c r="D8" s="29" t="e">
        <f>TARDE!#REF!</f>
        <v>#REF!</v>
      </c>
      <c r="E8" s="29" t="e">
        <f>TARDE!#REF!</f>
        <v>#REF!</v>
      </c>
      <c r="F8" s="29" t="e">
        <f>TARDE!#REF!</f>
        <v>#REF!</v>
      </c>
      <c r="G8" s="29" t="e">
        <f>TARDE!#REF!</f>
        <v>#REF!</v>
      </c>
      <c r="H8" s="29" t="e">
        <f>TARDE!#REF!</f>
        <v>#REF!</v>
      </c>
      <c r="I8" s="29" t="e">
        <f>TARDE!#REF!</f>
        <v>#REF!</v>
      </c>
      <c r="J8" s="29" t="e">
        <f>TARDE!#REF!</f>
        <v>#REF!</v>
      </c>
      <c r="K8" s="29" t="e">
        <f>TARDE!#REF!</f>
        <v>#REF!</v>
      </c>
      <c r="L8" s="29" t="e">
        <f>TARDE!#REF!</f>
        <v>#REF!</v>
      </c>
      <c r="M8" s="29" t="e">
        <f>TARDE!#REF!</f>
        <v>#REF!</v>
      </c>
    </row>
    <row r="9" spans="1:13" x14ac:dyDescent="0.25">
      <c r="A9" s="99"/>
    </row>
    <row r="10" spans="1:13" x14ac:dyDescent="0.25">
      <c r="A10" s="99"/>
    </row>
    <row r="11" spans="1:13" x14ac:dyDescent="0.25">
      <c r="A11" s="99"/>
    </row>
    <row r="12" spans="1:13" x14ac:dyDescent="0.25">
      <c r="A12" s="99"/>
    </row>
    <row r="13" spans="1:13" x14ac:dyDescent="0.25">
      <c r="A13" s="99"/>
    </row>
    <row r="14" spans="1:13" x14ac:dyDescent="0.25">
      <c r="A14" s="99">
        <v>3</v>
      </c>
      <c r="B14" s="29" t="e">
        <f>TARDE!#REF!</f>
        <v>#REF!</v>
      </c>
      <c r="C14" s="29" t="e">
        <f>TARDE!#REF!</f>
        <v>#REF!</v>
      </c>
      <c r="D14" s="29" t="e">
        <f>TARDE!#REF!</f>
        <v>#REF!</v>
      </c>
      <c r="E14" s="29" t="e">
        <f>TARDE!#REF!</f>
        <v>#REF!</v>
      </c>
      <c r="F14" s="29" t="e">
        <f>TARDE!#REF!</f>
        <v>#REF!</v>
      </c>
      <c r="G14" s="29" t="e">
        <f>TARDE!#REF!</f>
        <v>#REF!</v>
      </c>
      <c r="H14" s="29" t="e">
        <f>TARDE!#REF!</f>
        <v>#REF!</v>
      </c>
      <c r="I14" s="29" t="e">
        <f>TARDE!#REF!</f>
        <v>#REF!</v>
      </c>
      <c r="J14" s="29" t="e">
        <f>TARDE!#REF!</f>
        <v>#REF!</v>
      </c>
      <c r="K14" s="29" t="e">
        <f>TARDE!#REF!</f>
        <v>#REF!</v>
      </c>
      <c r="L14" s="29" t="e">
        <f>TARDE!#REF!</f>
        <v>#REF!</v>
      </c>
      <c r="M14" s="29" t="e">
        <f>TARDE!#REF!</f>
        <v>#REF!</v>
      </c>
    </row>
    <row r="15" spans="1:13" x14ac:dyDescent="0.25">
      <c r="A15" s="99"/>
    </row>
    <row r="16" spans="1:13" x14ac:dyDescent="0.25">
      <c r="A16" s="99"/>
    </row>
    <row r="17" spans="1:13" x14ac:dyDescent="0.25">
      <c r="A17" s="99"/>
    </row>
    <row r="18" spans="1:13" x14ac:dyDescent="0.25">
      <c r="A18" s="99"/>
    </row>
    <row r="19" spans="1:13" x14ac:dyDescent="0.25">
      <c r="A19" s="99"/>
    </row>
    <row r="20" spans="1:13" x14ac:dyDescent="0.25">
      <c r="A20" s="99">
        <v>4</v>
      </c>
      <c r="B20" s="29" t="e">
        <f>TARDE!#REF!</f>
        <v>#REF!</v>
      </c>
      <c r="C20" s="29" t="e">
        <f>TARDE!#REF!</f>
        <v>#REF!</v>
      </c>
      <c r="D20" s="29" t="e">
        <f>TARDE!#REF!</f>
        <v>#REF!</v>
      </c>
      <c r="E20" s="29" t="e">
        <f>TARDE!#REF!</f>
        <v>#REF!</v>
      </c>
      <c r="F20" s="29" t="e">
        <f>TARDE!#REF!</f>
        <v>#REF!</v>
      </c>
      <c r="G20" s="29" t="e">
        <f>TARDE!#REF!</f>
        <v>#REF!</v>
      </c>
      <c r="H20" s="29" t="e">
        <f>TARDE!#REF!</f>
        <v>#REF!</v>
      </c>
      <c r="I20" s="29" t="e">
        <f>TARDE!#REF!</f>
        <v>#REF!</v>
      </c>
      <c r="J20" s="29" t="e">
        <f>TARDE!#REF!</f>
        <v>#REF!</v>
      </c>
      <c r="K20" s="29" t="e">
        <f>TARDE!#REF!</f>
        <v>#REF!</v>
      </c>
      <c r="L20" s="29" t="e">
        <f>TARDE!#REF!</f>
        <v>#REF!</v>
      </c>
      <c r="M20" s="29" t="e">
        <f>TARDE!#REF!</f>
        <v>#REF!</v>
      </c>
    </row>
    <row r="21" spans="1:13" x14ac:dyDescent="0.25">
      <c r="A21" s="99"/>
    </row>
    <row r="22" spans="1:13" x14ac:dyDescent="0.25">
      <c r="A22" s="99"/>
    </row>
    <row r="23" spans="1:13" x14ac:dyDescent="0.25">
      <c r="A23" s="99"/>
    </row>
    <row r="24" spans="1:13" x14ac:dyDescent="0.25">
      <c r="A24" s="99"/>
    </row>
    <row r="25" spans="1:13" x14ac:dyDescent="0.25">
      <c r="A25" s="99"/>
    </row>
    <row r="26" spans="1:13" x14ac:dyDescent="0.25">
      <c r="A26" s="99">
        <v>5</v>
      </c>
      <c r="B26" s="29" t="e">
        <f>TARDE!#REF!</f>
        <v>#REF!</v>
      </c>
      <c r="C26" s="29" t="e">
        <f>TARDE!#REF!</f>
        <v>#REF!</v>
      </c>
      <c r="D26" s="29" t="e">
        <f>TARDE!#REF!</f>
        <v>#REF!</v>
      </c>
      <c r="E26" s="29" t="e">
        <f>TARDE!#REF!</f>
        <v>#REF!</v>
      </c>
      <c r="F26" s="29" t="e">
        <f>TARDE!#REF!</f>
        <v>#REF!</v>
      </c>
      <c r="G26" s="29" t="e">
        <f>TARDE!#REF!</f>
        <v>#REF!</v>
      </c>
      <c r="H26" s="29" t="e">
        <f>TARDE!#REF!</f>
        <v>#REF!</v>
      </c>
      <c r="I26" s="29" t="e">
        <f>TARDE!#REF!</f>
        <v>#REF!</v>
      </c>
      <c r="J26" s="29" t="e">
        <f>TARDE!#REF!</f>
        <v>#REF!</v>
      </c>
      <c r="K26" s="29" t="e">
        <f>TARDE!#REF!</f>
        <v>#REF!</v>
      </c>
      <c r="L26" s="29" t="e">
        <f>TARDE!#REF!</f>
        <v>#REF!</v>
      </c>
      <c r="M26" s="29" t="e">
        <f>TARDE!#REF!</f>
        <v>#REF!</v>
      </c>
    </row>
    <row r="27" spans="1:13" x14ac:dyDescent="0.25">
      <c r="A27" s="99"/>
    </row>
    <row r="28" spans="1:13" x14ac:dyDescent="0.25">
      <c r="A28" s="99"/>
    </row>
    <row r="29" spans="1:13" x14ac:dyDescent="0.25">
      <c r="A29" s="99"/>
    </row>
    <row r="30" spans="1:13" x14ac:dyDescent="0.25">
      <c r="A30" s="99"/>
    </row>
    <row r="31" spans="1:13" x14ac:dyDescent="0.25">
      <c r="A31" s="99"/>
    </row>
    <row r="32" spans="1:13" x14ac:dyDescent="0.25">
      <c r="A32" s="99">
        <v>6</v>
      </c>
      <c r="B32" s="29" t="e">
        <f>TARDE!#REF!</f>
        <v>#REF!</v>
      </c>
      <c r="C32" s="29" t="e">
        <f>TARDE!#REF!</f>
        <v>#REF!</v>
      </c>
      <c r="D32" s="29" t="e">
        <f>TARDE!#REF!</f>
        <v>#REF!</v>
      </c>
      <c r="E32" s="29" t="e">
        <f>TARDE!#REF!</f>
        <v>#REF!</v>
      </c>
      <c r="F32" s="29" t="e">
        <f>TARDE!#REF!</f>
        <v>#REF!</v>
      </c>
      <c r="G32" s="29" t="e">
        <f>TARDE!#REF!</f>
        <v>#REF!</v>
      </c>
      <c r="H32" s="29" t="e">
        <f>TARDE!#REF!</f>
        <v>#REF!</v>
      </c>
      <c r="I32" s="29" t="e">
        <f>TARDE!#REF!</f>
        <v>#REF!</v>
      </c>
      <c r="J32" s="29" t="e">
        <f>TARDE!#REF!</f>
        <v>#REF!</v>
      </c>
      <c r="K32" s="29" t="e">
        <f>TARDE!#REF!</f>
        <v>#REF!</v>
      </c>
      <c r="L32" s="29" t="e">
        <f>TARDE!#REF!</f>
        <v>#REF!</v>
      </c>
      <c r="M32" s="29" t="e">
        <f>TARDE!#REF!</f>
        <v>#REF!</v>
      </c>
    </row>
    <row r="33" spans="1:13" x14ac:dyDescent="0.25">
      <c r="A33" s="99"/>
    </row>
    <row r="34" spans="1:13" x14ac:dyDescent="0.25">
      <c r="A34" s="99"/>
    </row>
    <row r="35" spans="1:13" x14ac:dyDescent="0.25">
      <c r="A35" s="99"/>
    </row>
    <row r="36" spans="1:13" x14ac:dyDescent="0.25">
      <c r="A36" s="99"/>
    </row>
    <row r="37" spans="1:13" x14ac:dyDescent="0.25">
      <c r="A37" s="99"/>
    </row>
    <row r="38" spans="1:13" x14ac:dyDescent="0.25">
      <c r="A38" s="99">
        <v>1</v>
      </c>
      <c r="B38" s="29">
        <f>TARDE!E9</f>
        <v>0</v>
      </c>
      <c r="C38" s="29">
        <f>TARDE!E8</f>
        <v>0</v>
      </c>
      <c r="D38" s="29">
        <f>TARDE!F9</f>
        <v>0</v>
      </c>
      <c r="E38" s="29">
        <f>TARDE!F8</f>
        <v>0</v>
      </c>
      <c r="F38" s="29">
        <f>TARDE!G9</f>
        <v>0</v>
      </c>
      <c r="G38" s="29">
        <f>TARDE!G8</f>
        <v>0</v>
      </c>
      <c r="H38" s="29">
        <f>TARDE!H9</f>
        <v>0</v>
      </c>
      <c r="I38" s="29">
        <f>TARDE!H8</f>
        <v>0</v>
      </c>
      <c r="J38" s="29">
        <f>TARDE!I9</f>
        <v>0</v>
      </c>
      <c r="K38" s="29">
        <f>TARDE!I8</f>
        <v>0</v>
      </c>
      <c r="L38" s="29">
        <f>TARDE!J9</f>
        <v>0</v>
      </c>
      <c r="M38" s="29">
        <f>TARDE!J8</f>
        <v>0</v>
      </c>
    </row>
    <row r="39" spans="1:13" x14ac:dyDescent="0.25">
      <c r="A39" s="99"/>
    </row>
    <row r="40" spans="1:13" x14ac:dyDescent="0.25">
      <c r="A40" s="99"/>
    </row>
    <row r="41" spans="1:13" x14ac:dyDescent="0.25">
      <c r="A41" s="99"/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2</v>
      </c>
      <c r="B44" s="29">
        <f>TARDE!E24</f>
        <v>0</v>
      </c>
      <c r="C44" s="29">
        <f>TARDE!E23</f>
        <v>0</v>
      </c>
      <c r="D44" s="29">
        <f>TARDE!F24</f>
        <v>0</v>
      </c>
      <c r="E44" s="29">
        <f>TARDE!F23</f>
        <v>0</v>
      </c>
      <c r="F44" s="29">
        <f>TARDE!G24</f>
        <v>0</v>
      </c>
      <c r="G44" s="29">
        <f>TARDE!G23</f>
        <v>0</v>
      </c>
      <c r="H44" s="29">
        <f>TARDE!H24</f>
        <v>0</v>
      </c>
      <c r="I44" s="29">
        <f>TARDE!H23</f>
        <v>0</v>
      </c>
      <c r="J44" s="29">
        <f>TARDE!I24</f>
        <v>0</v>
      </c>
      <c r="K44" s="29">
        <f>TARDE!I23</f>
        <v>0</v>
      </c>
      <c r="L44" s="29">
        <f>TARDE!J24</f>
        <v>0</v>
      </c>
      <c r="M44" s="29">
        <f>TARDE!J23</f>
        <v>0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</row>
    <row r="48" spans="1:13" x14ac:dyDescent="0.25">
      <c r="A48" s="99"/>
    </row>
    <row r="49" spans="1:13" x14ac:dyDescent="0.25">
      <c r="A49" s="99"/>
    </row>
    <row r="50" spans="1:13" x14ac:dyDescent="0.25">
      <c r="A50" s="99">
        <v>3</v>
      </c>
      <c r="B50" s="29">
        <f>TARDE!E47</f>
        <v>0</v>
      </c>
      <c r="C50" s="29">
        <f>TARDE!E46</f>
        <v>0</v>
      </c>
      <c r="D50" s="29">
        <f>TARDE!F47</f>
        <v>0</v>
      </c>
      <c r="E50" s="29">
        <f>TARDE!F46</f>
        <v>0</v>
      </c>
      <c r="F50" s="29">
        <f>TARDE!G47</f>
        <v>0</v>
      </c>
      <c r="G50" s="29">
        <f>TARDE!G46</f>
        <v>0</v>
      </c>
      <c r="H50" s="29">
        <f>TARDE!H47</f>
        <v>0</v>
      </c>
      <c r="I50" s="29">
        <f>TARDE!H46</f>
        <v>0</v>
      </c>
      <c r="J50" s="29">
        <f>TARDE!I47</f>
        <v>0</v>
      </c>
      <c r="K50" s="29">
        <f>TARDE!I46</f>
        <v>0</v>
      </c>
      <c r="L50" s="29">
        <f>TARDE!J47</f>
        <v>0</v>
      </c>
      <c r="M50" s="29">
        <f>TARDE!J46</f>
        <v>0</v>
      </c>
    </row>
    <row r="51" spans="1:13" x14ac:dyDescent="0.25">
      <c r="A51" s="99"/>
    </row>
    <row r="52" spans="1:13" x14ac:dyDescent="0.25">
      <c r="A52" s="99"/>
    </row>
    <row r="53" spans="1:13" x14ac:dyDescent="0.25">
      <c r="A53" s="99"/>
    </row>
    <row r="54" spans="1:13" x14ac:dyDescent="0.25">
      <c r="A54" s="99"/>
    </row>
    <row r="55" spans="1:13" x14ac:dyDescent="0.25">
      <c r="A55" s="99"/>
    </row>
    <row r="56" spans="1:13" x14ac:dyDescent="0.25">
      <c r="A56" s="99">
        <v>4</v>
      </c>
      <c r="B56" s="29">
        <f>TARDE!E62</f>
        <v>0</v>
      </c>
      <c r="C56" s="29">
        <f>TARDE!E61</f>
        <v>0</v>
      </c>
      <c r="D56" s="29">
        <f>TARDE!F62</f>
        <v>0</v>
      </c>
      <c r="E56" s="29">
        <f>TARDE!F61</f>
        <v>0</v>
      </c>
      <c r="F56" s="29">
        <f>TARDE!G62</f>
        <v>0</v>
      </c>
      <c r="G56" s="29">
        <f>TARDE!G61</f>
        <v>0</v>
      </c>
      <c r="H56" s="29">
        <f>TARDE!H62</f>
        <v>0</v>
      </c>
      <c r="I56" s="29">
        <f>TARDE!H61</f>
        <v>0</v>
      </c>
      <c r="J56" s="29">
        <f>TARDE!I62</f>
        <v>0</v>
      </c>
      <c r="K56" s="29">
        <f>TARDE!I61</f>
        <v>0</v>
      </c>
      <c r="L56" s="29">
        <f>TARDE!J62</f>
        <v>0</v>
      </c>
      <c r="M56" s="29">
        <f>TARDE!J61</f>
        <v>0</v>
      </c>
    </row>
    <row r="57" spans="1:13" x14ac:dyDescent="0.25">
      <c r="A57" s="99"/>
    </row>
    <row r="58" spans="1:13" x14ac:dyDescent="0.25">
      <c r="A58" s="99"/>
    </row>
    <row r="59" spans="1:13" x14ac:dyDescent="0.25">
      <c r="A59" s="99"/>
    </row>
    <row r="60" spans="1:13" x14ac:dyDescent="0.25">
      <c r="A60" s="99"/>
    </row>
    <row r="61" spans="1:13" x14ac:dyDescent="0.25">
      <c r="A61" s="99"/>
    </row>
    <row r="62" spans="1:13" x14ac:dyDescent="0.25">
      <c r="A62" s="99">
        <v>5</v>
      </c>
      <c r="B62" s="29">
        <f>TARDE!E77</f>
        <v>0</v>
      </c>
      <c r="C62" s="29">
        <f>TARDE!E76</f>
        <v>0</v>
      </c>
      <c r="D62" s="29">
        <f>TARDE!F77</f>
        <v>0</v>
      </c>
      <c r="E62" s="29">
        <f>TARDE!F76</f>
        <v>0</v>
      </c>
      <c r="F62" s="29">
        <f>TARDE!G77</f>
        <v>0</v>
      </c>
      <c r="G62" s="29">
        <f>TARDE!G76</f>
        <v>0</v>
      </c>
      <c r="H62" s="29">
        <f>TARDE!H77</f>
        <v>0</v>
      </c>
      <c r="I62" s="29">
        <f>TARDE!H76</f>
        <v>0</v>
      </c>
      <c r="J62" s="29">
        <f>TARDE!I77</f>
        <v>0</v>
      </c>
      <c r="K62" s="29">
        <f>TARDE!I76</f>
        <v>0</v>
      </c>
      <c r="L62" s="29">
        <f>TARDE!J77</f>
        <v>0</v>
      </c>
      <c r="M62" s="29">
        <f>TARDE!J76</f>
        <v>0</v>
      </c>
    </row>
    <row r="63" spans="1:13" x14ac:dyDescent="0.25">
      <c r="A63" s="99"/>
    </row>
    <row r="64" spans="1:13" x14ac:dyDescent="0.25">
      <c r="A64" s="99"/>
    </row>
    <row r="65" spans="1:13" x14ac:dyDescent="0.25">
      <c r="A65" s="99"/>
    </row>
    <row r="66" spans="1:13" x14ac:dyDescent="0.25">
      <c r="A66" s="99"/>
    </row>
    <row r="67" spans="1:13" x14ac:dyDescent="0.25">
      <c r="A67" s="99"/>
    </row>
    <row r="68" spans="1:13" x14ac:dyDescent="0.25">
      <c r="A68" s="99">
        <v>6</v>
      </c>
      <c r="B68" s="29">
        <f>TARDE!E92</f>
        <v>0</v>
      </c>
      <c r="C68" s="29">
        <f>TARDE!E91</f>
        <v>0</v>
      </c>
      <c r="D68" s="29">
        <f>TARDE!F92</f>
        <v>0</v>
      </c>
      <c r="E68" s="29">
        <f>TARDE!F91</f>
        <v>0</v>
      </c>
      <c r="F68" s="29">
        <f>TARDE!G92</f>
        <v>0</v>
      </c>
      <c r="G68" s="29">
        <f>TARDE!G91</f>
        <v>0</v>
      </c>
      <c r="H68" s="29">
        <f>TARDE!H92</f>
        <v>0</v>
      </c>
      <c r="I68" s="29">
        <f>TARDE!H91</f>
        <v>0</v>
      </c>
      <c r="J68" s="29">
        <f>TARDE!I92</f>
        <v>0</v>
      </c>
      <c r="K68" s="29">
        <f>TARDE!I91</f>
        <v>0</v>
      </c>
      <c r="L68" s="29">
        <f>TARDE!J92</f>
        <v>0</v>
      </c>
      <c r="M68" s="29">
        <f>TARDE!J91</f>
        <v>0</v>
      </c>
    </row>
    <row r="69" spans="1:13" x14ac:dyDescent="0.25">
      <c r="A69" s="99"/>
    </row>
    <row r="70" spans="1:13" x14ac:dyDescent="0.25">
      <c r="A70" s="99"/>
    </row>
    <row r="71" spans="1:13" x14ac:dyDescent="0.25">
      <c r="A71" s="99"/>
    </row>
    <row r="72" spans="1:13" x14ac:dyDescent="0.25">
      <c r="A72" s="99"/>
    </row>
    <row r="73" spans="1:13" x14ac:dyDescent="0.25">
      <c r="A73" s="99"/>
    </row>
  </sheetData>
  <sheetProtection algorithmName="SHA-512" hashValue="tFJwkMj3gRV8K9JJsxjUNG9nPnLSj9bfGEUswrbQ9N+kmwF7Xo8fjkVOyx6QAmExLEqAEf5rf5ktzeZGz50w/w==" saltValue="yB0PmZg8ip4Pchm2yOUSbA==" spinCount="100000" sheet="1" objects="1" scenarios="1" selectLockedCells="1" selectUnlockedCells="1"/>
  <mergeCells count="12">
    <mergeCell ref="A68:A73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9.140625" style="29"/>
    <col min="2" max="2" width="33.5703125" style="29" bestFit="1" customWidth="1"/>
    <col min="3" max="3" width="46.5703125" style="29" bestFit="1" customWidth="1"/>
    <col min="4" max="4" width="33.5703125" style="29" bestFit="1" customWidth="1"/>
    <col min="5" max="5" width="45.28515625" style="29" bestFit="1" customWidth="1"/>
    <col min="6" max="6" width="33.5703125" style="29" bestFit="1" customWidth="1"/>
    <col min="7" max="7" width="46.42578125" style="29" bestFit="1" customWidth="1"/>
    <col min="8" max="8" width="31.5703125" style="29" bestFit="1" customWidth="1"/>
    <col min="9" max="9" width="42.7109375" style="29" bestFit="1" customWidth="1"/>
    <col min="10" max="10" width="30.42578125" style="29" bestFit="1" customWidth="1"/>
    <col min="11" max="11" width="45.5703125" style="29" bestFit="1" customWidth="1"/>
    <col min="12" max="12" width="35.140625" style="29" bestFit="1" customWidth="1"/>
    <col min="13" max="13" width="49.28515625" style="29" bestFit="1" customWidth="1"/>
    <col min="14" max="19" width="11.28515625" style="29" customWidth="1"/>
    <col min="20" max="16384" width="9.140625" style="29"/>
  </cols>
  <sheetData>
    <row r="1" spans="1:13" x14ac:dyDescent="0.25">
      <c r="B1" s="53" t="s">
        <v>494</v>
      </c>
      <c r="C1" s="53" t="s">
        <v>495</v>
      </c>
      <c r="D1" s="53" t="s">
        <v>496</v>
      </c>
      <c r="E1" s="53" t="s">
        <v>495</v>
      </c>
      <c r="F1" s="53" t="s">
        <v>497</v>
      </c>
      <c r="G1" s="53" t="s">
        <v>495</v>
      </c>
      <c r="H1" s="53" t="s">
        <v>498</v>
      </c>
      <c r="I1" s="53" t="s">
        <v>495</v>
      </c>
      <c r="J1" s="29" t="s">
        <v>499</v>
      </c>
      <c r="K1" s="29" t="s">
        <v>495</v>
      </c>
      <c r="L1" s="53" t="s">
        <v>500</v>
      </c>
      <c r="M1" s="53" t="s">
        <v>495</v>
      </c>
    </row>
    <row r="2" spans="1:13" x14ac:dyDescent="0.25">
      <c r="A2" s="99">
        <v>1</v>
      </c>
      <c r="B2" s="29" t="e">
        <f>TARDE!#REF!</f>
        <v>#REF!</v>
      </c>
      <c r="C2" s="29" t="e">
        <f>TARDE!#REF!</f>
        <v>#REF!</v>
      </c>
      <c r="D2" s="29" t="e">
        <f>TARDE!#REF!</f>
        <v>#REF!</v>
      </c>
      <c r="E2" s="29" t="e">
        <f>TARDE!#REF!</f>
        <v>#REF!</v>
      </c>
      <c r="F2" s="29" t="e">
        <f>TARDE!#REF!</f>
        <v>#REF!</v>
      </c>
      <c r="G2" s="29" t="e">
        <f>TARDE!#REF!</f>
        <v>#REF!</v>
      </c>
      <c r="H2" s="29" t="e">
        <f>TARDE!#REF!</f>
        <v>#REF!</v>
      </c>
      <c r="I2" s="29" t="e">
        <f>TARDE!#REF!</f>
        <v>#REF!</v>
      </c>
      <c r="J2" s="29" t="e">
        <f>TARDE!#REF!</f>
        <v>#REF!</v>
      </c>
      <c r="K2" s="29" t="e">
        <f>TARDE!#REF!</f>
        <v>#REF!</v>
      </c>
      <c r="L2" s="29" t="e">
        <f>TARDE!#REF!</f>
        <v>#REF!</v>
      </c>
      <c r="M2" s="29" t="e">
        <f>TARDE!#REF!</f>
        <v>#REF!</v>
      </c>
    </row>
    <row r="3" spans="1:13" x14ac:dyDescent="0.25">
      <c r="A3" s="99"/>
      <c r="B3" s="29" t="e">
        <f>TARDE!#REF!</f>
        <v>#REF!</v>
      </c>
      <c r="C3" s="29" t="e">
        <f>TARDE!#REF!</f>
        <v>#REF!</v>
      </c>
      <c r="D3" s="29" t="e">
        <f>TARDE!#REF!</f>
        <v>#REF!</v>
      </c>
      <c r="E3" s="29" t="e">
        <f>TARDE!#REF!</f>
        <v>#REF!</v>
      </c>
      <c r="F3" s="29" t="e">
        <f>TARDE!#REF!</f>
        <v>#REF!</v>
      </c>
      <c r="G3" s="29" t="e">
        <f>TARDE!#REF!</f>
        <v>#REF!</v>
      </c>
      <c r="H3" s="29" t="e">
        <f>TARDE!#REF!</f>
        <v>#REF!</v>
      </c>
      <c r="I3" s="29" t="e">
        <f>TARDE!#REF!</f>
        <v>#REF!</v>
      </c>
      <c r="J3" s="29" t="e">
        <f>TARDE!#REF!</f>
        <v>#REF!</v>
      </c>
      <c r="K3" s="29" t="e">
        <f>TARDE!#REF!</f>
        <v>#REF!</v>
      </c>
      <c r="L3" s="29" t="e">
        <f>TARDE!#REF!</f>
        <v>#REF!</v>
      </c>
      <c r="M3" s="29" t="e">
        <f>TARDE!#REF!</f>
        <v>#REF!</v>
      </c>
    </row>
    <row r="4" spans="1:13" x14ac:dyDescent="0.25">
      <c r="A4" s="99"/>
      <c r="B4" s="29" t="e">
        <f>TARDE!#REF!</f>
        <v>#REF!</v>
      </c>
      <c r="C4" s="29" t="e">
        <f>TARDE!#REF!</f>
        <v>#REF!</v>
      </c>
      <c r="D4" s="29" t="e">
        <f>TARDE!#REF!</f>
        <v>#REF!</v>
      </c>
      <c r="E4" s="29" t="e">
        <f>TARDE!#REF!</f>
        <v>#REF!</v>
      </c>
      <c r="F4" s="29" t="e">
        <f>TARDE!#REF!</f>
        <v>#REF!</v>
      </c>
      <c r="G4" s="29" t="e">
        <f>TARDE!#REF!</f>
        <v>#REF!</v>
      </c>
      <c r="H4" s="29" t="e">
        <f>TARDE!#REF!</f>
        <v>#REF!</v>
      </c>
      <c r="I4" s="29" t="e">
        <f>TARDE!#REF!</f>
        <v>#REF!</v>
      </c>
      <c r="J4" s="29" t="e">
        <f>TARDE!#REF!</f>
        <v>#REF!</v>
      </c>
      <c r="K4" s="29" t="e">
        <f>TARDE!#REF!</f>
        <v>#REF!</v>
      </c>
      <c r="L4" s="29" t="e">
        <f>TARDE!#REF!</f>
        <v>#REF!</v>
      </c>
      <c r="M4" s="29" t="e">
        <f>TARDE!#REF!</f>
        <v>#REF!</v>
      </c>
    </row>
    <row r="5" spans="1:13" x14ac:dyDescent="0.25">
      <c r="A5" s="99"/>
      <c r="B5" s="29" t="e">
        <f>TARDE!#REF!</f>
        <v>#REF!</v>
      </c>
      <c r="C5" s="29" t="e">
        <f>TARDE!#REF!</f>
        <v>#REF!</v>
      </c>
      <c r="D5" s="29" t="e">
        <f>TARDE!#REF!</f>
        <v>#REF!</v>
      </c>
      <c r="E5" s="29" t="e">
        <f>TARDE!#REF!</f>
        <v>#REF!</v>
      </c>
      <c r="F5" s="29" t="e">
        <f>TARDE!#REF!</f>
        <v>#REF!</v>
      </c>
      <c r="G5" s="29" t="e">
        <f>TARDE!#REF!</f>
        <v>#REF!</v>
      </c>
      <c r="H5" s="29" t="e">
        <f>TARDE!#REF!</f>
        <v>#REF!</v>
      </c>
      <c r="I5" s="29" t="e">
        <f>TARDE!#REF!</f>
        <v>#REF!</v>
      </c>
      <c r="J5" s="29" t="e">
        <f>TARDE!#REF!</f>
        <v>#REF!</v>
      </c>
      <c r="K5" s="29" t="e">
        <f>TARDE!#REF!</f>
        <v>#REF!</v>
      </c>
      <c r="L5" s="29" t="e">
        <f>TARDE!#REF!</f>
        <v>#REF!</v>
      </c>
      <c r="M5" s="29" t="e">
        <f>TARDE!#REF!</f>
        <v>#REF!</v>
      </c>
    </row>
    <row r="6" spans="1:13" x14ac:dyDescent="0.25">
      <c r="A6" s="99"/>
      <c r="B6" s="29" t="e">
        <f>TARDE!#REF!</f>
        <v>#REF!</v>
      </c>
      <c r="C6" s="29" t="e">
        <f>TARDE!#REF!</f>
        <v>#REF!</v>
      </c>
      <c r="D6" s="29" t="e">
        <f>TARDE!#REF!</f>
        <v>#REF!</v>
      </c>
      <c r="E6" s="29" t="e">
        <f>TARDE!#REF!</f>
        <v>#REF!</v>
      </c>
      <c r="F6" s="29" t="e">
        <f>TARDE!#REF!</f>
        <v>#REF!</v>
      </c>
      <c r="G6" s="29" t="e">
        <f>TARDE!#REF!</f>
        <v>#REF!</v>
      </c>
      <c r="H6" s="29" t="e">
        <f>TARDE!#REF!</f>
        <v>#REF!</v>
      </c>
      <c r="I6" s="29" t="e">
        <f>TARDE!#REF!</f>
        <v>#REF!</v>
      </c>
      <c r="J6" s="29" t="e">
        <f>TARDE!#REF!</f>
        <v>#REF!</v>
      </c>
      <c r="K6" s="29" t="e">
        <f>TARDE!#REF!</f>
        <v>#REF!</v>
      </c>
      <c r="L6" s="29" t="e">
        <f>TARDE!#REF!</f>
        <v>#REF!</v>
      </c>
      <c r="M6" s="29" t="e">
        <f>TARDE!#REF!</f>
        <v>#REF!</v>
      </c>
    </row>
    <row r="7" spans="1:13" x14ac:dyDescent="0.25">
      <c r="A7" s="99"/>
      <c r="B7" s="29" t="e">
        <f>TARDE!#REF!</f>
        <v>#REF!</v>
      </c>
      <c r="C7" s="29" t="e">
        <f>TARDE!#REF!</f>
        <v>#REF!</v>
      </c>
      <c r="D7" s="29" t="e">
        <f>TARDE!#REF!</f>
        <v>#REF!</v>
      </c>
      <c r="E7" s="29" t="e">
        <f>TARDE!#REF!</f>
        <v>#REF!</v>
      </c>
      <c r="F7" s="29" t="e">
        <f>TARDE!#REF!</f>
        <v>#REF!</v>
      </c>
      <c r="G7" s="29" t="e">
        <f>TARDE!#REF!</f>
        <v>#REF!</v>
      </c>
      <c r="H7" s="29" t="e">
        <f>TARDE!#REF!</f>
        <v>#REF!</v>
      </c>
      <c r="I7" s="29" t="e">
        <f>TARDE!#REF!</f>
        <v>#REF!</v>
      </c>
      <c r="J7" s="29" t="e">
        <f>TARDE!#REF!</f>
        <v>#REF!</v>
      </c>
      <c r="K7" s="29" t="e">
        <f>TARDE!#REF!</f>
        <v>#REF!</v>
      </c>
      <c r="L7" s="29" t="e">
        <f>TARDE!#REF!</f>
        <v>#REF!</v>
      </c>
      <c r="M7" s="29" t="e">
        <f>TARDE!#REF!</f>
        <v>#REF!</v>
      </c>
    </row>
    <row r="8" spans="1:13" x14ac:dyDescent="0.25">
      <c r="A8" s="99">
        <v>2</v>
      </c>
      <c r="B8" s="29" t="e">
        <f>TARDE!#REF!</f>
        <v>#REF!</v>
      </c>
      <c r="C8" s="29" t="e">
        <f>TARDE!#REF!</f>
        <v>#REF!</v>
      </c>
      <c r="D8" s="29" t="e">
        <f>TARDE!#REF!</f>
        <v>#REF!</v>
      </c>
      <c r="E8" s="29" t="e">
        <f>TARDE!#REF!</f>
        <v>#REF!</v>
      </c>
      <c r="F8" s="29" t="e">
        <f>TARDE!#REF!</f>
        <v>#REF!</v>
      </c>
      <c r="G8" s="29" t="e">
        <f>TARDE!#REF!</f>
        <v>#REF!</v>
      </c>
      <c r="H8" s="29" t="e">
        <f>TARDE!#REF!</f>
        <v>#REF!</v>
      </c>
      <c r="I8" s="29" t="e">
        <f>TARDE!#REF!</f>
        <v>#REF!</v>
      </c>
      <c r="J8" s="29" t="e">
        <f>TARDE!#REF!</f>
        <v>#REF!</v>
      </c>
      <c r="K8" s="29" t="e">
        <f>TARDE!#REF!</f>
        <v>#REF!</v>
      </c>
      <c r="L8" s="29" t="e">
        <f>TARDE!#REF!</f>
        <v>#REF!</v>
      </c>
      <c r="M8" s="29" t="e">
        <f>TARDE!#REF!</f>
        <v>#REF!</v>
      </c>
    </row>
    <row r="9" spans="1:13" x14ac:dyDescent="0.25">
      <c r="A9" s="99"/>
      <c r="B9" s="29" t="e">
        <f>TARDE!#REF!</f>
        <v>#REF!</v>
      </c>
      <c r="C9" s="29" t="e">
        <f>TARDE!#REF!</f>
        <v>#REF!</v>
      </c>
      <c r="D9" s="29" t="e">
        <f>TARDE!#REF!</f>
        <v>#REF!</v>
      </c>
      <c r="E9" s="29" t="e">
        <f>TARDE!#REF!</f>
        <v>#REF!</v>
      </c>
      <c r="F9" s="29" t="e">
        <f>TARDE!#REF!</f>
        <v>#REF!</v>
      </c>
      <c r="G9" s="29" t="e">
        <f>TARDE!#REF!</f>
        <v>#REF!</v>
      </c>
      <c r="H9" s="29" t="e">
        <f>TARDE!#REF!</f>
        <v>#REF!</v>
      </c>
      <c r="I9" s="29" t="e">
        <f>TARDE!#REF!</f>
        <v>#REF!</v>
      </c>
      <c r="J9" s="29" t="e">
        <f>TARDE!#REF!</f>
        <v>#REF!</v>
      </c>
      <c r="K9" s="29" t="e">
        <f>TARDE!#REF!</f>
        <v>#REF!</v>
      </c>
      <c r="L9" s="29" t="e">
        <f>TARDE!#REF!</f>
        <v>#REF!</v>
      </c>
      <c r="M9" s="29" t="e">
        <f>TARDE!#REF!</f>
        <v>#REF!</v>
      </c>
    </row>
    <row r="10" spans="1:13" x14ac:dyDescent="0.25">
      <c r="A10" s="99"/>
      <c r="B10" s="29" t="e">
        <f>TARDE!#REF!</f>
        <v>#REF!</v>
      </c>
      <c r="C10" s="29" t="e">
        <f>TARDE!#REF!</f>
        <v>#REF!</v>
      </c>
      <c r="D10" s="29" t="e">
        <f>TARDE!#REF!</f>
        <v>#REF!</v>
      </c>
      <c r="E10" s="29" t="e">
        <f>TARDE!#REF!</f>
        <v>#REF!</v>
      </c>
      <c r="F10" s="29" t="e">
        <f>TARDE!#REF!</f>
        <v>#REF!</v>
      </c>
      <c r="G10" s="29" t="e">
        <f>TARDE!#REF!</f>
        <v>#REF!</v>
      </c>
      <c r="H10" s="29" t="e">
        <f>TARDE!#REF!</f>
        <v>#REF!</v>
      </c>
      <c r="I10" s="29" t="e">
        <f>TARDE!#REF!</f>
        <v>#REF!</v>
      </c>
      <c r="J10" s="29" t="e">
        <f>TARDE!#REF!</f>
        <v>#REF!</v>
      </c>
      <c r="K10" s="29" t="e">
        <f>TARDE!#REF!</f>
        <v>#REF!</v>
      </c>
      <c r="L10" s="29" t="e">
        <f>TARDE!#REF!</f>
        <v>#REF!</v>
      </c>
      <c r="M10" s="29" t="e">
        <f>TARDE!#REF!</f>
        <v>#REF!</v>
      </c>
    </row>
    <row r="11" spans="1:13" x14ac:dyDescent="0.25">
      <c r="A11" s="99"/>
      <c r="B11" s="29" t="e">
        <f>TARDE!#REF!</f>
        <v>#REF!</v>
      </c>
      <c r="C11" s="29" t="e">
        <f>TARDE!#REF!</f>
        <v>#REF!</v>
      </c>
      <c r="D11" s="29" t="e">
        <f>TARDE!#REF!</f>
        <v>#REF!</v>
      </c>
      <c r="E11" s="29" t="e">
        <f>TARDE!#REF!</f>
        <v>#REF!</v>
      </c>
      <c r="F11" s="29" t="e">
        <f>TARDE!#REF!</f>
        <v>#REF!</v>
      </c>
      <c r="G11" s="29" t="e">
        <f>TARDE!#REF!</f>
        <v>#REF!</v>
      </c>
      <c r="H11" s="29" t="e">
        <f>TARDE!#REF!</f>
        <v>#REF!</v>
      </c>
      <c r="I11" s="29" t="e">
        <f>TARDE!#REF!</f>
        <v>#REF!</v>
      </c>
      <c r="J11" s="29" t="e">
        <f>TARDE!#REF!</f>
        <v>#REF!</v>
      </c>
      <c r="K11" s="29" t="e">
        <f>TARDE!#REF!</f>
        <v>#REF!</v>
      </c>
      <c r="L11" s="29" t="e">
        <f>TARDE!#REF!</f>
        <v>#REF!</v>
      </c>
      <c r="M11" s="29" t="e">
        <f>TARDE!#REF!</f>
        <v>#REF!</v>
      </c>
    </row>
    <row r="12" spans="1:13" x14ac:dyDescent="0.25">
      <c r="A12" s="99"/>
      <c r="B12" s="29" t="e">
        <f>TARDE!#REF!</f>
        <v>#REF!</v>
      </c>
      <c r="C12" s="29" t="e">
        <f>TARDE!#REF!</f>
        <v>#REF!</v>
      </c>
      <c r="D12" s="29" t="e">
        <f>TARDE!#REF!</f>
        <v>#REF!</v>
      </c>
      <c r="E12" s="29" t="e">
        <f>TARDE!#REF!</f>
        <v>#REF!</v>
      </c>
      <c r="F12" s="29" t="e">
        <f>TARDE!#REF!</f>
        <v>#REF!</v>
      </c>
      <c r="G12" s="29" t="e">
        <f>TARDE!#REF!</f>
        <v>#REF!</v>
      </c>
      <c r="H12" s="29" t="e">
        <f>TARDE!#REF!</f>
        <v>#REF!</v>
      </c>
      <c r="I12" s="29" t="e">
        <f>TARDE!#REF!</f>
        <v>#REF!</v>
      </c>
      <c r="J12" s="29" t="e">
        <f>TARDE!#REF!</f>
        <v>#REF!</v>
      </c>
      <c r="K12" s="29" t="e">
        <f>TARDE!#REF!</f>
        <v>#REF!</v>
      </c>
      <c r="L12" s="29" t="e">
        <f>TARDE!#REF!</f>
        <v>#REF!</v>
      </c>
      <c r="M12" s="29" t="e">
        <f>TARDE!#REF!</f>
        <v>#REF!</v>
      </c>
    </row>
    <row r="13" spans="1:13" x14ac:dyDescent="0.25">
      <c r="A13" s="99"/>
      <c r="B13" s="29" t="e">
        <f>TARDE!#REF!</f>
        <v>#REF!</v>
      </c>
      <c r="C13" s="29" t="e">
        <f>TARDE!#REF!</f>
        <v>#REF!</v>
      </c>
      <c r="D13" s="29" t="e">
        <f>TARDE!#REF!</f>
        <v>#REF!</v>
      </c>
      <c r="E13" s="29" t="e">
        <f>TARDE!#REF!</f>
        <v>#REF!</v>
      </c>
      <c r="F13" s="29" t="e">
        <f>TARDE!#REF!</f>
        <v>#REF!</v>
      </c>
      <c r="G13" s="29" t="e">
        <f>TARDE!#REF!</f>
        <v>#REF!</v>
      </c>
      <c r="H13" s="29" t="e">
        <f>TARDE!#REF!</f>
        <v>#REF!</v>
      </c>
      <c r="I13" s="29" t="e">
        <f>TARDE!#REF!</f>
        <v>#REF!</v>
      </c>
      <c r="J13" s="29" t="e">
        <f>TARDE!#REF!</f>
        <v>#REF!</v>
      </c>
      <c r="K13" s="29" t="e">
        <f>TARDE!#REF!</f>
        <v>#REF!</v>
      </c>
      <c r="L13" s="29" t="e">
        <f>TARDE!#REF!</f>
        <v>#REF!</v>
      </c>
      <c r="M13" s="29" t="e">
        <f>TARDE!#REF!</f>
        <v>#REF!</v>
      </c>
    </row>
    <row r="14" spans="1:13" x14ac:dyDescent="0.25">
      <c r="A14" s="99">
        <v>3</v>
      </c>
      <c r="B14" s="29" t="e">
        <f>TARDE!#REF!</f>
        <v>#REF!</v>
      </c>
      <c r="C14" s="29" t="e">
        <f>TARDE!#REF!</f>
        <v>#REF!</v>
      </c>
      <c r="D14" s="29" t="e">
        <f>TARDE!#REF!</f>
        <v>#REF!</v>
      </c>
      <c r="E14" s="29" t="e">
        <f>TARDE!#REF!</f>
        <v>#REF!</v>
      </c>
      <c r="F14" s="29" t="e">
        <f>TARDE!#REF!</f>
        <v>#REF!</v>
      </c>
      <c r="G14" s="29" t="e">
        <f>TARDE!#REF!</f>
        <v>#REF!</v>
      </c>
      <c r="H14" s="29" t="e">
        <f>TARDE!#REF!</f>
        <v>#REF!</v>
      </c>
      <c r="I14" s="29" t="e">
        <f>TARDE!#REF!</f>
        <v>#REF!</v>
      </c>
      <c r="J14" s="29" t="e">
        <f>TARDE!#REF!</f>
        <v>#REF!</v>
      </c>
      <c r="K14" s="29" t="e">
        <f>TARDE!#REF!</f>
        <v>#REF!</v>
      </c>
      <c r="L14" s="29" t="e">
        <f>TARDE!#REF!</f>
        <v>#REF!</v>
      </c>
      <c r="M14" s="29" t="e">
        <f>TARDE!#REF!</f>
        <v>#REF!</v>
      </c>
    </row>
    <row r="15" spans="1:13" x14ac:dyDescent="0.25">
      <c r="A15" s="99"/>
      <c r="B15" s="29" t="e">
        <f>TARDE!#REF!</f>
        <v>#REF!</v>
      </c>
      <c r="C15" s="29" t="e">
        <f>TARDE!#REF!</f>
        <v>#REF!</v>
      </c>
      <c r="D15" s="29" t="e">
        <f>TARDE!#REF!</f>
        <v>#REF!</v>
      </c>
      <c r="E15" s="29" t="e">
        <f>TARDE!#REF!</f>
        <v>#REF!</v>
      </c>
      <c r="F15" s="29" t="e">
        <f>TARDE!#REF!</f>
        <v>#REF!</v>
      </c>
      <c r="G15" s="29" t="e">
        <f>TARDE!#REF!</f>
        <v>#REF!</v>
      </c>
      <c r="H15" s="29" t="e">
        <f>TARDE!#REF!</f>
        <v>#REF!</v>
      </c>
      <c r="I15" s="29" t="e">
        <f>TARDE!#REF!</f>
        <v>#REF!</v>
      </c>
      <c r="J15" s="29" t="e">
        <f>TARDE!#REF!</f>
        <v>#REF!</v>
      </c>
      <c r="K15" s="29" t="e">
        <f>TARDE!#REF!</f>
        <v>#REF!</v>
      </c>
      <c r="L15" s="29" t="e">
        <f>TARDE!#REF!</f>
        <v>#REF!</v>
      </c>
      <c r="M15" s="29" t="e">
        <f>TARDE!#REF!</f>
        <v>#REF!</v>
      </c>
    </row>
    <row r="16" spans="1:13" x14ac:dyDescent="0.25">
      <c r="A16" s="99"/>
      <c r="B16" s="29" t="e">
        <f>TARDE!#REF!</f>
        <v>#REF!</v>
      </c>
      <c r="C16" s="29" t="e">
        <f>TARDE!#REF!</f>
        <v>#REF!</v>
      </c>
      <c r="D16" s="29" t="e">
        <f>TARDE!#REF!</f>
        <v>#REF!</v>
      </c>
      <c r="E16" s="29" t="e">
        <f>TARDE!#REF!</f>
        <v>#REF!</v>
      </c>
      <c r="F16" s="29" t="e">
        <f>TARDE!#REF!</f>
        <v>#REF!</v>
      </c>
      <c r="G16" s="29" t="e">
        <f>TARDE!#REF!</f>
        <v>#REF!</v>
      </c>
      <c r="H16" s="29" t="e">
        <f>TARDE!#REF!</f>
        <v>#REF!</v>
      </c>
      <c r="I16" s="29" t="e">
        <f>TARDE!#REF!</f>
        <v>#REF!</v>
      </c>
      <c r="J16" s="29" t="e">
        <f>TARDE!#REF!</f>
        <v>#REF!</v>
      </c>
      <c r="K16" s="29" t="e">
        <f>TARDE!#REF!</f>
        <v>#REF!</v>
      </c>
      <c r="L16" s="29" t="e">
        <f>TARDE!#REF!</f>
        <v>#REF!</v>
      </c>
      <c r="M16" s="29" t="e">
        <f>TARDE!#REF!</f>
        <v>#REF!</v>
      </c>
    </row>
    <row r="17" spans="1:13" x14ac:dyDescent="0.25">
      <c r="A17" s="99"/>
      <c r="B17" s="29" t="e">
        <f>TARDE!#REF!</f>
        <v>#REF!</v>
      </c>
      <c r="C17" s="29" t="e">
        <f>TARDE!#REF!</f>
        <v>#REF!</v>
      </c>
      <c r="D17" s="29" t="e">
        <f>TARDE!#REF!</f>
        <v>#REF!</v>
      </c>
      <c r="E17" s="29" t="e">
        <f>TARDE!#REF!</f>
        <v>#REF!</v>
      </c>
      <c r="F17" s="29" t="e">
        <f>TARDE!#REF!</f>
        <v>#REF!</v>
      </c>
      <c r="G17" s="29" t="e">
        <f>TARDE!#REF!</f>
        <v>#REF!</v>
      </c>
      <c r="H17" s="29" t="e">
        <f>TARDE!#REF!</f>
        <v>#REF!</v>
      </c>
      <c r="I17" s="29" t="e">
        <f>TARDE!#REF!</f>
        <v>#REF!</v>
      </c>
      <c r="J17" s="29" t="e">
        <f>TARDE!#REF!</f>
        <v>#REF!</v>
      </c>
      <c r="K17" s="29" t="e">
        <f>TARDE!#REF!</f>
        <v>#REF!</v>
      </c>
      <c r="L17" s="29" t="e">
        <f>TARDE!#REF!</f>
        <v>#REF!</v>
      </c>
      <c r="M17" s="29" t="e">
        <f>TARDE!#REF!</f>
        <v>#REF!</v>
      </c>
    </row>
    <row r="18" spans="1:13" x14ac:dyDescent="0.25">
      <c r="A18" s="99"/>
      <c r="B18" s="29" t="e">
        <f>TARDE!#REF!</f>
        <v>#REF!</v>
      </c>
      <c r="C18" s="29" t="e">
        <f>TARDE!#REF!</f>
        <v>#REF!</v>
      </c>
      <c r="D18" s="29" t="e">
        <f>TARDE!#REF!</f>
        <v>#REF!</v>
      </c>
      <c r="E18" s="29" t="e">
        <f>TARDE!#REF!</f>
        <v>#REF!</v>
      </c>
      <c r="F18" s="29" t="e">
        <f>TARDE!#REF!</f>
        <v>#REF!</v>
      </c>
      <c r="G18" s="29" t="e">
        <f>TARDE!#REF!</f>
        <v>#REF!</v>
      </c>
      <c r="H18" s="29" t="e">
        <f>TARDE!#REF!</f>
        <v>#REF!</v>
      </c>
      <c r="I18" s="29" t="e">
        <f>TARDE!#REF!</f>
        <v>#REF!</v>
      </c>
      <c r="J18" s="29" t="e">
        <f>TARDE!#REF!</f>
        <v>#REF!</v>
      </c>
      <c r="K18" s="29" t="e">
        <f>TARDE!#REF!</f>
        <v>#REF!</v>
      </c>
      <c r="L18" s="29" t="e">
        <f>TARDE!#REF!</f>
        <v>#REF!</v>
      </c>
      <c r="M18" s="29" t="e">
        <f>TARDE!#REF!</f>
        <v>#REF!</v>
      </c>
    </row>
    <row r="19" spans="1:13" x14ac:dyDescent="0.25">
      <c r="A19" s="99"/>
      <c r="B19" s="29" t="e">
        <f>TARDE!#REF!</f>
        <v>#REF!</v>
      </c>
      <c r="C19" s="29" t="e">
        <f>TARDE!#REF!</f>
        <v>#REF!</v>
      </c>
      <c r="D19" s="29" t="e">
        <f>TARDE!#REF!</f>
        <v>#REF!</v>
      </c>
      <c r="E19" s="29" t="e">
        <f>TARDE!#REF!</f>
        <v>#REF!</v>
      </c>
      <c r="F19" s="29" t="e">
        <f>TARDE!#REF!</f>
        <v>#REF!</v>
      </c>
      <c r="G19" s="29" t="e">
        <f>TARDE!#REF!</f>
        <v>#REF!</v>
      </c>
      <c r="H19" s="29" t="e">
        <f>TARDE!#REF!</f>
        <v>#REF!</v>
      </c>
      <c r="I19" s="29" t="e">
        <f>TARDE!#REF!</f>
        <v>#REF!</v>
      </c>
      <c r="J19" s="29" t="e">
        <f>TARDE!#REF!</f>
        <v>#REF!</v>
      </c>
      <c r="K19" s="29" t="e">
        <f>TARDE!#REF!</f>
        <v>#REF!</v>
      </c>
      <c r="L19" s="29" t="e">
        <f>TARDE!#REF!</f>
        <v>#REF!</v>
      </c>
      <c r="M19" s="29" t="e">
        <f>TARDE!#REF!</f>
        <v>#REF!</v>
      </c>
    </row>
    <row r="20" spans="1:13" x14ac:dyDescent="0.25">
      <c r="A20" s="99">
        <v>4</v>
      </c>
      <c r="B20" s="29" t="e">
        <f>TARDE!#REF!</f>
        <v>#REF!</v>
      </c>
      <c r="C20" s="29" t="e">
        <f>TARDE!#REF!</f>
        <v>#REF!</v>
      </c>
      <c r="D20" s="29" t="e">
        <f>TARDE!#REF!</f>
        <v>#REF!</v>
      </c>
      <c r="E20" s="29" t="e">
        <f>TARDE!#REF!</f>
        <v>#REF!</v>
      </c>
      <c r="F20" s="29" t="e">
        <f>TARDE!#REF!</f>
        <v>#REF!</v>
      </c>
      <c r="G20" s="29" t="e">
        <f>TARDE!#REF!</f>
        <v>#REF!</v>
      </c>
      <c r="H20" s="29" t="e">
        <f>TARDE!#REF!</f>
        <v>#REF!</v>
      </c>
      <c r="I20" s="29" t="e">
        <f>TARDE!#REF!</f>
        <v>#REF!</v>
      </c>
      <c r="J20" s="29" t="e">
        <f>TARDE!#REF!</f>
        <v>#REF!</v>
      </c>
      <c r="K20" s="29" t="e">
        <f>TARDE!#REF!</f>
        <v>#REF!</v>
      </c>
      <c r="L20" s="29" t="e">
        <f>TARDE!#REF!</f>
        <v>#REF!</v>
      </c>
      <c r="M20" s="29" t="e">
        <f>TARDE!#REF!</f>
        <v>#REF!</v>
      </c>
    </row>
    <row r="21" spans="1:13" x14ac:dyDescent="0.25">
      <c r="A21" s="99"/>
      <c r="B21" s="29" t="e">
        <f>TARDE!#REF!</f>
        <v>#REF!</v>
      </c>
      <c r="C21" s="29" t="e">
        <f>TARDE!#REF!</f>
        <v>#REF!</v>
      </c>
      <c r="D21" s="29" t="e">
        <f>TARDE!#REF!</f>
        <v>#REF!</v>
      </c>
      <c r="E21" s="29" t="e">
        <f>TARDE!#REF!</f>
        <v>#REF!</v>
      </c>
      <c r="F21" s="29" t="e">
        <f>TARDE!#REF!</f>
        <v>#REF!</v>
      </c>
      <c r="G21" s="29" t="e">
        <f>TARDE!#REF!</f>
        <v>#REF!</v>
      </c>
      <c r="H21" s="29" t="e">
        <f>TARDE!#REF!</f>
        <v>#REF!</v>
      </c>
      <c r="I21" s="29" t="e">
        <f>TARDE!#REF!</f>
        <v>#REF!</v>
      </c>
      <c r="J21" s="29" t="e">
        <f>TARDE!#REF!</f>
        <v>#REF!</v>
      </c>
      <c r="K21" s="29" t="e">
        <f>TARDE!#REF!</f>
        <v>#REF!</v>
      </c>
      <c r="L21" s="29" t="e">
        <f>TARDE!#REF!</f>
        <v>#REF!</v>
      </c>
      <c r="M21" s="29" t="e">
        <f>TARDE!#REF!</f>
        <v>#REF!</v>
      </c>
    </row>
    <row r="22" spans="1:13" x14ac:dyDescent="0.25">
      <c r="A22" s="99"/>
      <c r="B22" s="29" t="e">
        <f>TARDE!#REF!</f>
        <v>#REF!</v>
      </c>
      <c r="C22" s="29" t="e">
        <f>TARDE!#REF!</f>
        <v>#REF!</v>
      </c>
      <c r="D22" s="29" t="e">
        <f>TARDE!#REF!</f>
        <v>#REF!</v>
      </c>
      <c r="E22" s="29" t="e">
        <f>TARDE!#REF!</f>
        <v>#REF!</v>
      </c>
      <c r="F22" s="29" t="e">
        <f>TARDE!#REF!</f>
        <v>#REF!</v>
      </c>
      <c r="G22" s="29" t="e">
        <f>TARDE!#REF!</f>
        <v>#REF!</v>
      </c>
      <c r="H22" s="29" t="e">
        <f>TARDE!#REF!</f>
        <v>#REF!</v>
      </c>
      <c r="I22" s="29" t="e">
        <f>TARDE!#REF!</f>
        <v>#REF!</v>
      </c>
      <c r="J22" s="29" t="e">
        <f>TARDE!#REF!</f>
        <v>#REF!</v>
      </c>
      <c r="K22" s="29" t="e">
        <f>TARDE!#REF!</f>
        <v>#REF!</v>
      </c>
      <c r="L22" s="29" t="e">
        <f>TARDE!#REF!</f>
        <v>#REF!</v>
      </c>
      <c r="M22" s="29" t="e">
        <f>TARDE!#REF!</f>
        <v>#REF!</v>
      </c>
    </row>
    <row r="23" spans="1:13" x14ac:dyDescent="0.25">
      <c r="A23" s="99"/>
      <c r="B23" s="29" t="e">
        <f>TARDE!#REF!</f>
        <v>#REF!</v>
      </c>
      <c r="C23" s="29" t="e">
        <f>TARDE!#REF!</f>
        <v>#REF!</v>
      </c>
      <c r="D23" s="29" t="e">
        <f>TARDE!#REF!</f>
        <v>#REF!</v>
      </c>
      <c r="E23" s="29" t="e">
        <f>TARDE!#REF!</f>
        <v>#REF!</v>
      </c>
      <c r="F23" s="29" t="e">
        <f>TARDE!#REF!</f>
        <v>#REF!</v>
      </c>
      <c r="G23" s="29" t="e">
        <f>TARDE!#REF!</f>
        <v>#REF!</v>
      </c>
      <c r="H23" s="29" t="e">
        <f>TARDE!#REF!</f>
        <v>#REF!</v>
      </c>
      <c r="I23" s="29" t="e">
        <f>TARDE!#REF!</f>
        <v>#REF!</v>
      </c>
      <c r="J23" s="29" t="e">
        <f>TARDE!#REF!</f>
        <v>#REF!</v>
      </c>
      <c r="K23" s="29" t="e">
        <f>TARDE!#REF!</f>
        <v>#REF!</v>
      </c>
      <c r="L23" s="29" t="e">
        <f>TARDE!#REF!</f>
        <v>#REF!</v>
      </c>
      <c r="M23" s="29" t="e">
        <f>TARDE!#REF!</f>
        <v>#REF!</v>
      </c>
    </row>
    <row r="24" spans="1:13" x14ac:dyDescent="0.25">
      <c r="A24" s="99"/>
      <c r="B24" s="29" t="e">
        <f>TARDE!#REF!</f>
        <v>#REF!</v>
      </c>
      <c r="C24" s="29" t="e">
        <f>TARDE!#REF!</f>
        <v>#REF!</v>
      </c>
      <c r="D24" s="29" t="e">
        <f>TARDE!#REF!</f>
        <v>#REF!</v>
      </c>
      <c r="E24" s="29" t="e">
        <f>TARDE!#REF!</f>
        <v>#REF!</v>
      </c>
      <c r="F24" s="29" t="e">
        <f>TARDE!#REF!</f>
        <v>#REF!</v>
      </c>
      <c r="G24" s="29" t="e">
        <f>TARDE!#REF!</f>
        <v>#REF!</v>
      </c>
      <c r="H24" s="29" t="e">
        <f>TARDE!#REF!</f>
        <v>#REF!</v>
      </c>
      <c r="I24" s="29" t="e">
        <f>TARDE!#REF!</f>
        <v>#REF!</v>
      </c>
      <c r="J24" s="29" t="e">
        <f>TARDE!#REF!</f>
        <v>#REF!</v>
      </c>
      <c r="K24" s="29" t="e">
        <f>TARDE!#REF!</f>
        <v>#REF!</v>
      </c>
      <c r="L24" s="29" t="e">
        <f>TARDE!#REF!</f>
        <v>#REF!</v>
      </c>
      <c r="M24" s="29" t="e">
        <f>TARDE!#REF!</f>
        <v>#REF!</v>
      </c>
    </row>
    <row r="25" spans="1:13" x14ac:dyDescent="0.25">
      <c r="A25" s="99"/>
      <c r="B25" s="29" t="e">
        <f>TARDE!#REF!</f>
        <v>#REF!</v>
      </c>
      <c r="C25" s="29" t="e">
        <f>TARDE!#REF!</f>
        <v>#REF!</v>
      </c>
      <c r="D25" s="29" t="e">
        <f>TARDE!#REF!</f>
        <v>#REF!</v>
      </c>
      <c r="E25" s="29" t="e">
        <f>TARDE!#REF!</f>
        <v>#REF!</v>
      </c>
      <c r="F25" s="29" t="e">
        <f>TARDE!#REF!</f>
        <v>#REF!</v>
      </c>
      <c r="G25" s="29" t="e">
        <f>TARDE!#REF!</f>
        <v>#REF!</v>
      </c>
      <c r="H25" s="29" t="e">
        <f>TARDE!#REF!</f>
        <v>#REF!</v>
      </c>
      <c r="I25" s="29" t="e">
        <f>TARDE!#REF!</f>
        <v>#REF!</v>
      </c>
      <c r="J25" s="29" t="e">
        <f>TARDE!#REF!</f>
        <v>#REF!</v>
      </c>
      <c r="K25" s="29" t="e">
        <f>TARDE!#REF!</f>
        <v>#REF!</v>
      </c>
      <c r="L25" s="29" t="e">
        <f>TARDE!#REF!</f>
        <v>#REF!</v>
      </c>
      <c r="M25" s="29" t="e">
        <f>TARDE!#REF!</f>
        <v>#REF!</v>
      </c>
    </row>
    <row r="26" spans="1:13" x14ac:dyDescent="0.25">
      <c r="A26" s="99">
        <v>5</v>
      </c>
      <c r="B26" s="29" t="e">
        <f>TARDE!#REF!</f>
        <v>#REF!</v>
      </c>
      <c r="C26" s="29" t="e">
        <f>TARDE!#REF!</f>
        <v>#REF!</v>
      </c>
      <c r="D26" s="29" t="e">
        <f>TARDE!#REF!</f>
        <v>#REF!</v>
      </c>
      <c r="E26" s="29" t="e">
        <f>TARDE!#REF!</f>
        <v>#REF!</v>
      </c>
      <c r="F26" s="29" t="e">
        <f>TARDE!#REF!</f>
        <v>#REF!</v>
      </c>
      <c r="G26" s="29" t="e">
        <f>TARDE!#REF!</f>
        <v>#REF!</v>
      </c>
      <c r="H26" s="29" t="e">
        <f>TARDE!#REF!</f>
        <v>#REF!</v>
      </c>
      <c r="I26" s="29" t="e">
        <f>TARDE!#REF!</f>
        <v>#REF!</v>
      </c>
      <c r="J26" s="29" t="e">
        <f>TARDE!#REF!</f>
        <v>#REF!</v>
      </c>
      <c r="K26" s="29" t="e">
        <f>TARDE!#REF!</f>
        <v>#REF!</v>
      </c>
      <c r="L26" s="29" t="e">
        <f>TARDE!#REF!</f>
        <v>#REF!</v>
      </c>
      <c r="M26" s="29" t="e">
        <f>TARDE!#REF!</f>
        <v>#REF!</v>
      </c>
    </row>
    <row r="27" spans="1:13" x14ac:dyDescent="0.25">
      <c r="A27" s="99"/>
      <c r="B27" s="29" t="e">
        <f>TARDE!#REF!</f>
        <v>#REF!</v>
      </c>
      <c r="C27" s="29" t="e">
        <f>TARDE!#REF!</f>
        <v>#REF!</v>
      </c>
      <c r="D27" s="29" t="e">
        <f>TARDE!#REF!</f>
        <v>#REF!</v>
      </c>
      <c r="E27" s="29" t="e">
        <f>TARDE!#REF!</f>
        <v>#REF!</v>
      </c>
      <c r="F27" s="29" t="e">
        <f>TARDE!#REF!</f>
        <v>#REF!</v>
      </c>
      <c r="G27" s="29" t="e">
        <f>TARDE!#REF!</f>
        <v>#REF!</v>
      </c>
      <c r="H27" s="29" t="e">
        <f>TARDE!#REF!</f>
        <v>#REF!</v>
      </c>
      <c r="I27" s="29" t="e">
        <f>TARDE!#REF!</f>
        <v>#REF!</v>
      </c>
      <c r="J27" s="29" t="e">
        <f>TARDE!#REF!</f>
        <v>#REF!</v>
      </c>
      <c r="K27" s="29" t="e">
        <f>TARDE!#REF!</f>
        <v>#REF!</v>
      </c>
      <c r="L27" s="29" t="e">
        <f>TARDE!#REF!</f>
        <v>#REF!</v>
      </c>
      <c r="M27" s="29" t="e">
        <f>TARDE!#REF!</f>
        <v>#REF!</v>
      </c>
    </row>
    <row r="28" spans="1:13" x14ac:dyDescent="0.25">
      <c r="A28" s="99"/>
      <c r="B28" s="29" t="e">
        <f>TARDE!#REF!</f>
        <v>#REF!</v>
      </c>
      <c r="C28" s="29" t="e">
        <f>TARDE!#REF!</f>
        <v>#REF!</v>
      </c>
      <c r="D28" s="29" t="e">
        <f>TARDE!#REF!</f>
        <v>#REF!</v>
      </c>
      <c r="E28" s="29" t="e">
        <f>TARDE!#REF!</f>
        <v>#REF!</v>
      </c>
      <c r="F28" s="29" t="e">
        <f>TARDE!#REF!</f>
        <v>#REF!</v>
      </c>
      <c r="G28" s="29" t="e">
        <f>TARDE!#REF!</f>
        <v>#REF!</v>
      </c>
      <c r="H28" s="29" t="e">
        <f>TARDE!#REF!</f>
        <v>#REF!</v>
      </c>
      <c r="I28" s="29" t="e">
        <f>TARDE!#REF!</f>
        <v>#REF!</v>
      </c>
      <c r="J28" s="29" t="e">
        <f>TARDE!#REF!</f>
        <v>#REF!</v>
      </c>
      <c r="K28" s="29" t="e">
        <f>TARDE!#REF!</f>
        <v>#REF!</v>
      </c>
      <c r="L28" s="29" t="e">
        <f>TARDE!#REF!</f>
        <v>#REF!</v>
      </c>
      <c r="M28" s="29" t="e">
        <f>TARDE!#REF!</f>
        <v>#REF!</v>
      </c>
    </row>
    <row r="29" spans="1:13" x14ac:dyDescent="0.25">
      <c r="A29" s="99"/>
      <c r="B29" s="29" t="e">
        <f>TARDE!#REF!</f>
        <v>#REF!</v>
      </c>
      <c r="C29" s="29" t="e">
        <f>TARDE!#REF!</f>
        <v>#REF!</v>
      </c>
      <c r="D29" s="29" t="e">
        <f>TARDE!#REF!</f>
        <v>#REF!</v>
      </c>
      <c r="E29" s="29" t="e">
        <f>TARDE!#REF!</f>
        <v>#REF!</v>
      </c>
      <c r="F29" s="29" t="e">
        <f>TARDE!#REF!</f>
        <v>#REF!</v>
      </c>
      <c r="G29" s="29" t="e">
        <f>TARDE!#REF!</f>
        <v>#REF!</v>
      </c>
      <c r="H29" s="29" t="e">
        <f>TARDE!#REF!</f>
        <v>#REF!</v>
      </c>
      <c r="I29" s="29" t="e">
        <f>TARDE!#REF!</f>
        <v>#REF!</v>
      </c>
      <c r="J29" s="29" t="e">
        <f>TARDE!#REF!</f>
        <v>#REF!</v>
      </c>
      <c r="K29" s="29" t="e">
        <f>TARDE!#REF!</f>
        <v>#REF!</v>
      </c>
      <c r="L29" s="29" t="e">
        <f>TARDE!#REF!</f>
        <v>#REF!</v>
      </c>
      <c r="M29" s="29" t="e">
        <f>TARDE!#REF!</f>
        <v>#REF!</v>
      </c>
    </row>
    <row r="30" spans="1:13" x14ac:dyDescent="0.25">
      <c r="A30" s="99"/>
      <c r="B30" s="29" t="e">
        <f>TARDE!#REF!</f>
        <v>#REF!</v>
      </c>
      <c r="C30" s="29" t="e">
        <f>TARDE!#REF!</f>
        <v>#REF!</v>
      </c>
      <c r="D30" s="29" t="e">
        <f>TARDE!#REF!</f>
        <v>#REF!</v>
      </c>
      <c r="E30" s="29" t="e">
        <f>TARDE!#REF!</f>
        <v>#REF!</v>
      </c>
      <c r="F30" s="29" t="e">
        <f>TARDE!#REF!</f>
        <v>#REF!</v>
      </c>
      <c r="G30" s="29" t="e">
        <f>TARDE!#REF!</f>
        <v>#REF!</v>
      </c>
      <c r="H30" s="29" t="e">
        <f>TARDE!#REF!</f>
        <v>#REF!</v>
      </c>
      <c r="I30" s="29" t="e">
        <f>TARDE!#REF!</f>
        <v>#REF!</v>
      </c>
      <c r="J30" s="29" t="e">
        <f>TARDE!#REF!</f>
        <v>#REF!</v>
      </c>
      <c r="K30" s="29" t="e">
        <f>TARDE!#REF!</f>
        <v>#REF!</v>
      </c>
      <c r="L30" s="29" t="e">
        <f>TARDE!#REF!</f>
        <v>#REF!</v>
      </c>
      <c r="M30" s="29" t="e">
        <f>TARDE!#REF!</f>
        <v>#REF!</v>
      </c>
    </row>
    <row r="31" spans="1:13" x14ac:dyDescent="0.25">
      <c r="A31" s="99"/>
      <c r="B31" s="29" t="e">
        <f>TARDE!#REF!</f>
        <v>#REF!</v>
      </c>
      <c r="C31" s="29" t="e">
        <f>TARDE!#REF!</f>
        <v>#REF!</v>
      </c>
      <c r="D31" s="29" t="e">
        <f>TARDE!#REF!</f>
        <v>#REF!</v>
      </c>
      <c r="E31" s="29" t="e">
        <f>TARDE!#REF!</f>
        <v>#REF!</v>
      </c>
      <c r="F31" s="29" t="e">
        <f>TARDE!#REF!</f>
        <v>#REF!</v>
      </c>
      <c r="G31" s="29" t="e">
        <f>TARDE!#REF!</f>
        <v>#REF!</v>
      </c>
      <c r="H31" s="29" t="e">
        <f>TARDE!#REF!</f>
        <v>#REF!</v>
      </c>
      <c r="I31" s="29" t="e">
        <f>TARDE!#REF!</f>
        <v>#REF!</v>
      </c>
      <c r="J31" s="29" t="e">
        <f>TARDE!#REF!</f>
        <v>#REF!</v>
      </c>
      <c r="K31" s="29" t="e">
        <f>TARDE!#REF!</f>
        <v>#REF!</v>
      </c>
      <c r="L31" s="29" t="e">
        <f>TARDE!#REF!</f>
        <v>#REF!</v>
      </c>
      <c r="M31" s="29" t="e">
        <f>TARDE!#REF!</f>
        <v>#REF!</v>
      </c>
    </row>
    <row r="32" spans="1:13" x14ac:dyDescent="0.25">
      <c r="A32" s="99">
        <v>6</v>
      </c>
      <c r="B32" s="29" t="e">
        <f>TARDE!#REF!</f>
        <v>#REF!</v>
      </c>
      <c r="C32" s="29" t="e">
        <f>TARDE!#REF!</f>
        <v>#REF!</v>
      </c>
      <c r="D32" s="29" t="e">
        <f>TARDE!#REF!</f>
        <v>#REF!</v>
      </c>
      <c r="E32" s="29" t="e">
        <f>TARDE!#REF!</f>
        <v>#REF!</v>
      </c>
      <c r="F32" s="29" t="e">
        <f>TARDE!#REF!</f>
        <v>#REF!</v>
      </c>
      <c r="G32" s="29" t="e">
        <f>TARDE!#REF!</f>
        <v>#REF!</v>
      </c>
      <c r="H32" s="29" t="e">
        <f>TARDE!#REF!</f>
        <v>#REF!</v>
      </c>
      <c r="I32" s="29" t="e">
        <f>TARDE!#REF!</f>
        <v>#REF!</v>
      </c>
      <c r="J32" s="29" t="e">
        <f>TARDE!#REF!</f>
        <v>#REF!</v>
      </c>
      <c r="K32" s="29" t="e">
        <f>TARDE!#REF!</f>
        <v>#REF!</v>
      </c>
      <c r="L32" s="29" t="e">
        <f>TARDE!#REF!</f>
        <v>#REF!</v>
      </c>
      <c r="M32" s="29" t="e">
        <f>TARDE!#REF!</f>
        <v>#REF!</v>
      </c>
    </row>
    <row r="33" spans="1:13" x14ac:dyDescent="0.25">
      <c r="A33" s="99"/>
      <c r="B33" s="29" t="e">
        <f>TARDE!#REF!</f>
        <v>#REF!</v>
      </c>
      <c r="C33" s="29" t="e">
        <f>TARDE!#REF!</f>
        <v>#REF!</v>
      </c>
      <c r="D33" s="29" t="e">
        <f>TARDE!#REF!</f>
        <v>#REF!</v>
      </c>
      <c r="E33" s="29" t="e">
        <f>TARDE!#REF!</f>
        <v>#REF!</v>
      </c>
      <c r="F33" s="29" t="e">
        <f>TARDE!#REF!</f>
        <v>#REF!</v>
      </c>
      <c r="G33" s="29" t="e">
        <f>TARDE!#REF!</f>
        <v>#REF!</v>
      </c>
      <c r="H33" s="29" t="e">
        <f>TARDE!#REF!</f>
        <v>#REF!</v>
      </c>
      <c r="I33" s="29" t="e">
        <f>TARDE!#REF!</f>
        <v>#REF!</v>
      </c>
      <c r="J33" s="29" t="e">
        <f>TARDE!#REF!</f>
        <v>#REF!</v>
      </c>
      <c r="K33" s="29" t="e">
        <f>TARDE!#REF!</f>
        <v>#REF!</v>
      </c>
      <c r="L33" s="29" t="e">
        <f>TARDE!#REF!</f>
        <v>#REF!</v>
      </c>
      <c r="M33" s="29" t="e">
        <f>TARDE!#REF!</f>
        <v>#REF!</v>
      </c>
    </row>
    <row r="34" spans="1:13" x14ac:dyDescent="0.25">
      <c r="A34" s="99"/>
      <c r="B34" s="29" t="e">
        <f>TARDE!#REF!</f>
        <v>#REF!</v>
      </c>
      <c r="C34" s="29" t="e">
        <f>TARDE!#REF!</f>
        <v>#REF!</v>
      </c>
      <c r="D34" s="29" t="e">
        <f>TARDE!#REF!</f>
        <v>#REF!</v>
      </c>
      <c r="E34" s="29" t="e">
        <f>TARDE!#REF!</f>
        <v>#REF!</v>
      </c>
      <c r="F34" s="29" t="e">
        <f>TARDE!#REF!</f>
        <v>#REF!</v>
      </c>
      <c r="G34" s="29" t="e">
        <f>TARDE!#REF!</f>
        <v>#REF!</v>
      </c>
      <c r="H34" s="29" t="e">
        <f>TARDE!#REF!</f>
        <v>#REF!</v>
      </c>
      <c r="I34" s="29" t="e">
        <f>TARDE!#REF!</f>
        <v>#REF!</v>
      </c>
      <c r="J34" s="29" t="e">
        <f>TARDE!#REF!</f>
        <v>#REF!</v>
      </c>
      <c r="K34" s="29" t="e">
        <f>TARDE!#REF!</f>
        <v>#REF!</v>
      </c>
      <c r="L34" s="29" t="e">
        <f>TARDE!#REF!</f>
        <v>#REF!</v>
      </c>
      <c r="M34" s="29" t="e">
        <f>TARDE!#REF!</f>
        <v>#REF!</v>
      </c>
    </row>
    <row r="35" spans="1:13" x14ac:dyDescent="0.25">
      <c r="A35" s="99"/>
      <c r="B35" s="29" t="e">
        <f>TARDE!#REF!</f>
        <v>#REF!</v>
      </c>
      <c r="C35" s="29" t="e">
        <f>TARDE!#REF!</f>
        <v>#REF!</v>
      </c>
      <c r="D35" s="29" t="e">
        <f>TARDE!#REF!</f>
        <v>#REF!</v>
      </c>
      <c r="E35" s="29" t="e">
        <f>TARDE!#REF!</f>
        <v>#REF!</v>
      </c>
      <c r="F35" s="29" t="e">
        <f>TARDE!#REF!</f>
        <v>#REF!</v>
      </c>
      <c r="G35" s="29" t="e">
        <f>TARDE!#REF!</f>
        <v>#REF!</v>
      </c>
      <c r="H35" s="29" t="e">
        <f>TARDE!#REF!</f>
        <v>#REF!</v>
      </c>
      <c r="I35" s="29" t="e">
        <f>TARDE!#REF!</f>
        <v>#REF!</v>
      </c>
      <c r="J35" s="29" t="e">
        <f>TARDE!#REF!</f>
        <v>#REF!</v>
      </c>
      <c r="K35" s="29" t="e">
        <f>TARDE!#REF!</f>
        <v>#REF!</v>
      </c>
      <c r="L35" s="29" t="e">
        <f>TARDE!#REF!</f>
        <v>#REF!</v>
      </c>
      <c r="M35" s="29" t="e">
        <f>TARDE!#REF!</f>
        <v>#REF!</v>
      </c>
    </row>
    <row r="36" spans="1:13" x14ac:dyDescent="0.25">
      <c r="A36" s="99"/>
      <c r="B36" s="29" t="e">
        <f>TARDE!#REF!</f>
        <v>#REF!</v>
      </c>
      <c r="C36" s="29" t="e">
        <f>TARDE!#REF!</f>
        <v>#REF!</v>
      </c>
      <c r="D36" s="29" t="e">
        <f>TARDE!#REF!</f>
        <v>#REF!</v>
      </c>
      <c r="E36" s="29" t="e">
        <f>TARDE!#REF!</f>
        <v>#REF!</v>
      </c>
      <c r="F36" s="29" t="e">
        <f>TARDE!#REF!</f>
        <v>#REF!</v>
      </c>
      <c r="G36" s="29" t="e">
        <f>TARDE!#REF!</f>
        <v>#REF!</v>
      </c>
      <c r="H36" s="29" t="e">
        <f>TARDE!#REF!</f>
        <v>#REF!</v>
      </c>
      <c r="I36" s="29" t="e">
        <f>TARDE!#REF!</f>
        <v>#REF!</v>
      </c>
      <c r="J36" s="29" t="e">
        <f>TARDE!#REF!</f>
        <v>#REF!</v>
      </c>
      <c r="K36" s="29" t="e">
        <f>TARDE!#REF!</f>
        <v>#REF!</v>
      </c>
      <c r="L36" s="29" t="e">
        <f>TARDE!#REF!</f>
        <v>#REF!</v>
      </c>
      <c r="M36" s="29" t="e">
        <f>TARDE!#REF!</f>
        <v>#REF!</v>
      </c>
    </row>
    <row r="37" spans="1:13" x14ac:dyDescent="0.25">
      <c r="A37" s="99"/>
      <c r="B37" s="29" t="e">
        <f>TARDE!#REF!</f>
        <v>#REF!</v>
      </c>
      <c r="C37" s="29" t="e">
        <f>TARDE!#REF!</f>
        <v>#REF!</v>
      </c>
      <c r="D37" s="29" t="e">
        <f>TARDE!#REF!</f>
        <v>#REF!</v>
      </c>
      <c r="E37" s="29" t="e">
        <f>TARDE!#REF!</f>
        <v>#REF!</v>
      </c>
      <c r="F37" s="29" t="e">
        <f>TARDE!#REF!</f>
        <v>#REF!</v>
      </c>
      <c r="G37" s="29" t="e">
        <f>TARDE!#REF!</f>
        <v>#REF!</v>
      </c>
      <c r="H37" s="29" t="e">
        <f>TARDE!#REF!</f>
        <v>#REF!</v>
      </c>
      <c r="I37" s="29" t="e">
        <f>TARDE!#REF!</f>
        <v>#REF!</v>
      </c>
      <c r="J37" s="29" t="e">
        <f>TARDE!#REF!</f>
        <v>#REF!</v>
      </c>
      <c r="K37" s="29" t="e">
        <f>TARDE!#REF!</f>
        <v>#REF!</v>
      </c>
      <c r="L37" s="29" t="e">
        <f>TARDE!#REF!</f>
        <v>#REF!</v>
      </c>
      <c r="M37" s="29" t="e">
        <f>TARDE!#REF!</f>
        <v>#REF!</v>
      </c>
    </row>
    <row r="38" spans="1:13" x14ac:dyDescent="0.25">
      <c r="A38" s="99">
        <v>1</v>
      </c>
      <c r="B38" s="29">
        <f>TARDE!E9</f>
        <v>0</v>
      </c>
      <c r="C38" s="29">
        <f>TARDE!E8</f>
        <v>0</v>
      </c>
      <c r="D38" s="29">
        <f>TARDE!F9</f>
        <v>0</v>
      </c>
      <c r="E38" s="29">
        <f>TARDE!F8</f>
        <v>0</v>
      </c>
      <c r="F38" s="29">
        <f>TARDE!G9</f>
        <v>0</v>
      </c>
      <c r="G38" s="29">
        <f>TARDE!G8</f>
        <v>0</v>
      </c>
      <c r="H38" s="29">
        <f>TARDE!H9</f>
        <v>0</v>
      </c>
      <c r="I38" s="29">
        <f>TARDE!H8</f>
        <v>0</v>
      </c>
      <c r="J38" s="29">
        <f>TARDE!I9</f>
        <v>0</v>
      </c>
      <c r="K38" s="29">
        <f>TARDE!I8</f>
        <v>0</v>
      </c>
      <c r="L38" s="29">
        <f>TARDE!J9</f>
        <v>0</v>
      </c>
      <c r="M38" s="29">
        <f>TARDE!J8</f>
        <v>0</v>
      </c>
    </row>
    <row r="39" spans="1:13" x14ac:dyDescent="0.25">
      <c r="A39" s="99"/>
      <c r="B39" s="29" t="str">
        <f>TARDE!E11</f>
        <v>ACÁCIO LUIZ SIARKOWSKI</v>
      </c>
      <c r="C39" s="29" t="str">
        <f>TARDE!E10</f>
        <v>FUNDAMENTOS DE REDES DE COMPUTADORES</v>
      </c>
      <c r="D39" s="29" t="str">
        <f>TARDE!F11</f>
        <v>FÁBIO BRUSSOLO DE OLIVEIRA</v>
      </c>
      <c r="E39" s="29" t="str">
        <f>TARDE!F10</f>
        <v>CABEAMENTO ESTRUTURADO</v>
      </c>
      <c r="F39" s="29" t="str">
        <f>TARDE!G11</f>
        <v>ROBERVAL EDMILSON PIVA GARCIA</v>
      </c>
      <c r="G39" s="29" t="str">
        <f>TARDE!G10</f>
        <v>ALGORITMOS</v>
      </c>
      <c r="H39" s="29" t="str">
        <f>TARDE!H11</f>
        <v>MARCELO MENEZES</v>
      </c>
      <c r="I39" s="29" t="str">
        <f>TARDE!H10</f>
        <v>MATEMÁTICA DISCRETA</v>
      </c>
      <c r="J39" s="29" t="str">
        <f>TARDE!I11</f>
        <v>WILLIAN AURELIO NOGUEIRA</v>
      </c>
      <c r="K39" s="29" t="str">
        <f>TARDE!I10</f>
        <v>LABORATÓRIO DE DESENVOLVIMENTO I</v>
      </c>
      <c r="L39" s="29" t="str">
        <f>TARDE!J11</f>
        <v>LUIZ CARLOS DA SILVA</v>
      </c>
      <c r="M39" s="29" t="str">
        <f>TARDE!J10</f>
        <v>ORGANIZAÇÃO DE COMPUTADORES</v>
      </c>
    </row>
    <row r="40" spans="1:13" x14ac:dyDescent="0.25">
      <c r="A40" s="99"/>
      <c r="B40" s="29" t="str">
        <f>TARDE!E13</f>
        <v>ACÁCIO LUIZ SIARKOWSKI</v>
      </c>
      <c r="C40" s="29" t="str">
        <f>TARDE!E12</f>
        <v>FUNDAMENTOS DE REDES DE COMPUTADORES</v>
      </c>
      <c r="D40" s="29" t="str">
        <f>TARDE!F13</f>
        <v>FÁBIO BRUSSOLO DE OLIVEIRA</v>
      </c>
      <c r="E40" s="29" t="str">
        <f>TARDE!F12</f>
        <v>CABEAMENTO ESTRUTURADO</v>
      </c>
      <c r="F40" s="29" t="str">
        <f>TARDE!G13</f>
        <v>ROBERVAL EDMILSON PIVA GARCIA</v>
      </c>
      <c r="G40" s="29" t="str">
        <f>TARDE!G12</f>
        <v>ALGORITMOS</v>
      </c>
      <c r="H40" s="29" t="str">
        <f>TARDE!H13</f>
        <v>MARCELO MENEZES</v>
      </c>
      <c r="I40" s="29" t="str">
        <f>TARDE!H12</f>
        <v>MATEMÁTICA DISCRETA</v>
      </c>
      <c r="J40" s="29" t="str">
        <f>TARDE!I13</f>
        <v>WILLIAN AURELIO NOGUEIRA</v>
      </c>
      <c r="K40" s="29" t="str">
        <f>TARDE!I12</f>
        <v>LABORATÓRIO DE DESENVOLVIMENTO I</v>
      </c>
      <c r="L40" s="29" t="str">
        <f>TARDE!J13</f>
        <v>LUIZ CARLOS DA SILVA</v>
      </c>
      <c r="M40" s="29" t="str">
        <f>TARDE!J12</f>
        <v>ORGANIZAÇÃO DE COMPUTADORES</v>
      </c>
    </row>
    <row r="41" spans="1:13" x14ac:dyDescent="0.25">
      <c r="A41" s="99"/>
      <c r="B41" s="29">
        <f>TARDE!E15</f>
        <v>0</v>
      </c>
      <c r="C41" s="29">
        <f>TARDE!E14</f>
        <v>0</v>
      </c>
      <c r="D41" s="29">
        <f>TARDE!F15</f>
        <v>0</v>
      </c>
      <c r="E41" s="29" t="str">
        <f>TARDE!F14</f>
        <v>INGLÊS I</v>
      </c>
      <c r="F41" s="29" t="str">
        <f>TARDE!G15</f>
        <v>ROBERVAL EDMILSON PIVA GARCIA</v>
      </c>
      <c r="G41" s="29" t="str">
        <f>TARDE!G14</f>
        <v>ALGORITMOS</v>
      </c>
      <c r="H41" s="29" t="str">
        <f>TARDE!H15</f>
        <v>MARCELO MENEZES</v>
      </c>
      <c r="I41" s="29" t="str">
        <f>TARDE!H14</f>
        <v>MATEMÁTICA DISCRETA</v>
      </c>
      <c r="J41" s="29" t="str">
        <f>TARDE!I15</f>
        <v>JONAS REGINALDO PRADO</v>
      </c>
      <c r="K41" s="29" t="str">
        <f>TARDE!I14</f>
        <v>FUNDAMENTOS DE ADMINISTRAÇÃO GERAL</v>
      </c>
      <c r="L41" s="29" t="str">
        <f>TARDE!J15</f>
        <v>LUIZ CARLOS DA SILVA</v>
      </c>
      <c r="M41" s="29" t="str">
        <f>TARDE!J14</f>
        <v>ORGANIZAÇÃO DE COMPUTADORES</v>
      </c>
    </row>
    <row r="42" spans="1:13" x14ac:dyDescent="0.25">
      <c r="A42" s="99"/>
      <c r="B42" s="29">
        <f>TARDE!E17</f>
        <v>0</v>
      </c>
      <c r="C42" s="29">
        <f>TARDE!E16</f>
        <v>0</v>
      </c>
      <c r="D42" s="29">
        <f>TARDE!F17</f>
        <v>0</v>
      </c>
      <c r="E42" s="29" t="str">
        <f>TARDE!F16</f>
        <v>INGLÊS I</v>
      </c>
      <c r="F42" s="29" t="str">
        <f>TARDE!G17</f>
        <v>ROBERVAL EDMILSON PIVA GARCIA</v>
      </c>
      <c r="G42" s="29" t="str">
        <f>TARDE!G16</f>
        <v>ALGORITMOS</v>
      </c>
      <c r="H42" s="29" t="str">
        <f>TARDE!H17</f>
        <v>MARCELO MENEZES</v>
      </c>
      <c r="I42" s="29" t="str">
        <f>TARDE!H16</f>
        <v>MATEMÁTICA DISCRETA</v>
      </c>
      <c r="J42" s="29" t="str">
        <f>TARDE!I17</f>
        <v>JONAS REGINALDO PRADO</v>
      </c>
      <c r="K42" s="29" t="str">
        <f>TARDE!I16</f>
        <v>FUNDAMENTOS DE ADMINISTRAÇÃO GERAL</v>
      </c>
      <c r="L42" s="29" t="str">
        <f>TARDE!J17</f>
        <v>LUIZ CARLOS DA SILVA</v>
      </c>
      <c r="M42" s="29" t="str">
        <f>TARDE!J16</f>
        <v>ORGANIZAÇÃO DE COMPUTADORES</v>
      </c>
    </row>
    <row r="43" spans="1:13" x14ac:dyDescent="0.25">
      <c r="A43" s="99"/>
      <c r="B43" s="29">
        <f>TARDE!E19</f>
        <v>0</v>
      </c>
      <c r="C43" s="29">
        <f>TARDE!E18</f>
        <v>0</v>
      </c>
      <c r="D43" s="29">
        <f>TARDE!F19</f>
        <v>0</v>
      </c>
      <c r="E43" s="29">
        <f>TARDE!F18</f>
        <v>0</v>
      </c>
      <c r="F43" s="29">
        <f>TARDE!G19</f>
        <v>0</v>
      </c>
      <c r="G43" s="29">
        <f>TARDE!G18</f>
        <v>0</v>
      </c>
      <c r="H43" s="29">
        <f>TARDE!H19</f>
        <v>0</v>
      </c>
      <c r="I43" s="29">
        <f>TARDE!H18</f>
        <v>0</v>
      </c>
      <c r="J43" s="29">
        <f>TARDE!I19</f>
        <v>0</v>
      </c>
      <c r="K43" s="29">
        <f>TARDE!I18</f>
        <v>0</v>
      </c>
      <c r="L43" s="29">
        <f>TARDE!J19</f>
        <v>0</v>
      </c>
      <c r="M43" s="29">
        <f>TARDE!J18</f>
        <v>0</v>
      </c>
    </row>
    <row r="44" spans="1:13" x14ac:dyDescent="0.25">
      <c r="A44" s="99">
        <v>2</v>
      </c>
      <c r="B44" s="29">
        <f>TARDE!E24</f>
        <v>0</v>
      </c>
      <c r="C44" s="29">
        <f>TARDE!E23</f>
        <v>0</v>
      </c>
      <c r="D44" s="29">
        <f>TARDE!F24</f>
        <v>0</v>
      </c>
      <c r="E44" s="29">
        <f>TARDE!F23</f>
        <v>0</v>
      </c>
      <c r="F44" s="29">
        <f>TARDE!G24</f>
        <v>0</v>
      </c>
      <c r="G44" s="29">
        <f>TARDE!G23</f>
        <v>0</v>
      </c>
      <c r="H44" s="29">
        <f>TARDE!H24</f>
        <v>0</v>
      </c>
      <c r="I44" s="29">
        <f>TARDE!H23</f>
        <v>0</v>
      </c>
      <c r="J44" s="29">
        <f>TARDE!I24</f>
        <v>0</v>
      </c>
      <c r="K44" s="29">
        <f>TARDE!I23</f>
        <v>0</v>
      </c>
      <c r="L44" s="29">
        <f>TARDE!J24</f>
        <v>0</v>
      </c>
      <c r="M44" s="29">
        <f>TARDE!J23</f>
        <v>0</v>
      </c>
    </row>
    <row r="45" spans="1:13" x14ac:dyDescent="0.25">
      <c r="A45" s="99"/>
      <c r="B45" s="29" t="str">
        <f>TARDE!E26</f>
        <v>ELIAS CARNEIRO DE OLIVEIRA</v>
      </c>
      <c r="C45" s="29" t="str">
        <f>TARDE!E25</f>
        <v>LINGUAGEM DE PROGRAMAÇÃO I</v>
      </c>
      <c r="D45" s="29" t="str">
        <f>TARDE!F26</f>
        <v>EVERTON GRACIANO MACEDO</v>
      </c>
      <c r="E45" s="29" t="str">
        <f>TARDE!F25</f>
        <v>REQUISITOS PARA PROJETOS DE REDES DE COMPUTADORES</v>
      </c>
      <c r="F45" s="29" t="str">
        <f>TARDE!G26</f>
        <v>LEANDRO PALHA DE OLIVEIRA</v>
      </c>
      <c r="G45" s="29" t="str">
        <f>TARDE!G25</f>
        <v>LABORATÓRIO DE DESENVOLVIMENTO II</v>
      </c>
      <c r="H45" s="29" t="str">
        <f>TARDE!H26</f>
        <v>EVERTON GRACIANO MACEDO</v>
      </c>
      <c r="I45" s="29" t="str">
        <f>TARDE!H25</f>
        <v>SISTEMAS OPERACIONAIS</v>
      </c>
      <c r="J45" s="29" t="str">
        <f>TARDE!I26</f>
        <v>JOSÉ ANTONIO DO AMARAL</v>
      </c>
      <c r="K45" s="29" t="str">
        <f>TARDE!I25</f>
        <v>LABORATÓRIO DE HARDWARE E REDES</v>
      </c>
      <c r="L45" s="29" t="str">
        <f>TARDE!J26</f>
        <v>JEFFERSON CIPRIANO DE ARAUJO</v>
      </c>
      <c r="M45" s="29" t="str">
        <f>TARDE!J25</f>
        <v>INGLÊS II</v>
      </c>
    </row>
    <row r="46" spans="1:13" x14ac:dyDescent="0.25">
      <c r="A46" s="99"/>
      <c r="B46" s="29" t="str">
        <f>TARDE!E28</f>
        <v>ELIAS CARNEIRO DE OLIVEIRA</v>
      </c>
      <c r="C46" s="29" t="str">
        <f>TARDE!E27</f>
        <v>LINGUAGEM DE PROGRAMAÇÃO I</v>
      </c>
      <c r="D46" s="29" t="str">
        <f>TARDE!F28</f>
        <v>EVERTON GRACIANO MACEDO</v>
      </c>
      <c r="E46" s="29" t="str">
        <f>TARDE!F27</f>
        <v>REQUISITOS PARA PROJETOS DE REDES DE COMPUTADORES</v>
      </c>
      <c r="F46" s="29" t="str">
        <f>TARDE!G28</f>
        <v>LEANDRO PALHA DE OLIVEIRA</v>
      </c>
      <c r="G46" s="29" t="str">
        <f>TARDE!G27</f>
        <v>LABORATÓRIO DE DESENVOLVIMENTO II</v>
      </c>
      <c r="H46" s="29" t="str">
        <f>TARDE!H28</f>
        <v>EVERTON GRACIANO MACEDO</v>
      </c>
      <c r="I46" s="29" t="str">
        <f>TARDE!H27</f>
        <v>SISTEMAS OPERACIONAIS</v>
      </c>
      <c r="J46" s="29" t="str">
        <f>TARDE!I28</f>
        <v>JOSÉ ANTONIO DO AMARAL</v>
      </c>
      <c r="K46" s="29" t="str">
        <f>TARDE!I27</f>
        <v>LABORATÓRIO DE HARDWARE E REDES</v>
      </c>
      <c r="L46" s="29" t="str">
        <f>TARDE!J28</f>
        <v>JEFFERSON CIPRIANO DE ARAUJO</v>
      </c>
      <c r="M46" s="29" t="str">
        <f>TARDE!J27</f>
        <v>INGLÊS II</v>
      </c>
    </row>
    <row r="47" spans="1:13" x14ac:dyDescent="0.25">
      <c r="A47" s="99"/>
      <c r="B47" s="29" t="str">
        <f>TARDE!E30</f>
        <v>ELIAS CARNEIRO DE OLIVEIRA</v>
      </c>
      <c r="C47" s="29" t="str">
        <f>TARDE!E29</f>
        <v>LINGUAGEM DE PROGRAMAÇÃO I</v>
      </c>
      <c r="D47" s="29" t="str">
        <f>TARDE!F30</f>
        <v>EVERTON GRACIANO MACEDO</v>
      </c>
      <c r="E47" s="29" t="str">
        <f>TARDE!F29</f>
        <v>REQUISITOS PARA PROJETOS DE REDES DE COMPUTADORES</v>
      </c>
      <c r="F47" s="29" t="str">
        <f>TARDE!G30</f>
        <v>LEANDRO PALHA DE OLIVEIRA</v>
      </c>
      <c r="G47" s="29" t="str">
        <f>TARDE!G29</f>
        <v>LABORATÓRIO DE DESENVOLVIMENTO II</v>
      </c>
      <c r="H47" s="29" t="str">
        <f>TARDE!H30</f>
        <v>EVERTON GRACIANO MACEDO</v>
      </c>
      <c r="I47" s="29" t="str">
        <f>TARDE!H29</f>
        <v>SISTEMAS OPERACIONAIS</v>
      </c>
      <c r="J47" s="29" t="str">
        <f>TARDE!I30</f>
        <v>JOSÉ ANTONIO DO AMARAL</v>
      </c>
      <c r="K47" s="29" t="str">
        <f>TARDE!I29</f>
        <v>LABORATÓRIO DE HARDWARE E REDES</v>
      </c>
      <c r="L47" s="29" t="str">
        <f>TARDE!J30</f>
        <v>TOKIO HOSSOKAWA</v>
      </c>
      <c r="M47" s="29" t="str">
        <f>TARDE!J29</f>
        <v>FUNDAMENTOS DE CÁLCULO</v>
      </c>
    </row>
    <row r="48" spans="1:13" x14ac:dyDescent="0.25">
      <c r="A48" s="99"/>
      <c r="B48" s="29" t="str">
        <f>TARDE!E32</f>
        <v>ELIAS CARNEIRO DE OLIVEIRA</v>
      </c>
      <c r="C48" s="29" t="str">
        <f>TARDE!E31</f>
        <v>LINGUAGEM DE PROGRAMAÇÃO I</v>
      </c>
      <c r="D48" s="29" t="str">
        <f>TARDE!F32</f>
        <v>EVERTON GRACIANO MACEDO</v>
      </c>
      <c r="E48" s="29" t="str">
        <f>TARDE!F31</f>
        <v>REQUISITOS PARA PROJETOS DE REDES DE COMPUTADORES</v>
      </c>
      <c r="F48" s="29" t="str">
        <f>TARDE!G32</f>
        <v>LEANDRO PALHA DE OLIVEIRA</v>
      </c>
      <c r="G48" s="29" t="str">
        <f>TARDE!G31</f>
        <v>LABORATÓRIO DE DESENVOLVIMENTO II</v>
      </c>
      <c r="H48" s="29" t="str">
        <f>TARDE!H32</f>
        <v>EVERTON GRACIANO MACEDO</v>
      </c>
      <c r="I48" s="29" t="str">
        <f>TARDE!H31</f>
        <v>SISTEMAS OPERACIONAIS</v>
      </c>
      <c r="J48" s="29" t="str">
        <f>TARDE!I32</f>
        <v>JOSÉ ANTONIO DO AMARAL</v>
      </c>
      <c r="K48" s="29" t="str">
        <f>TARDE!I31</f>
        <v>LABORATÓRIO DE HARDWARE E REDES</v>
      </c>
      <c r="L48" s="29" t="str">
        <f>TARDE!J32</f>
        <v>TOKIO HOSSOKAWA</v>
      </c>
      <c r="M48" s="29" t="str">
        <f>TARDE!J31</f>
        <v>FUNDAMENTOS DE CÁLCULO</v>
      </c>
    </row>
    <row r="49" spans="1:13" x14ac:dyDescent="0.25">
      <c r="A49" s="99"/>
      <c r="B49" s="29">
        <f>TARDE!E34</f>
        <v>0</v>
      </c>
      <c r="C49" s="29">
        <f>TARDE!E33</f>
        <v>0</v>
      </c>
      <c r="D49" s="29">
        <f>TARDE!F34</f>
        <v>0</v>
      </c>
      <c r="E49" s="29">
        <f>TARDE!F33</f>
        <v>0</v>
      </c>
      <c r="F49" s="29">
        <f>TARDE!G34</f>
        <v>0</v>
      </c>
      <c r="G49" s="29">
        <f>TARDE!G33</f>
        <v>0</v>
      </c>
      <c r="H49" s="29">
        <f>TARDE!H34</f>
        <v>0</v>
      </c>
      <c r="I49" s="29">
        <f>TARDE!H33</f>
        <v>0</v>
      </c>
      <c r="J49" s="29">
        <f>TARDE!I34</f>
        <v>0</v>
      </c>
      <c r="K49" s="29">
        <f>TARDE!I33</f>
        <v>0</v>
      </c>
      <c r="L49" s="29">
        <f>TARDE!J34</f>
        <v>0</v>
      </c>
      <c r="M49" s="29">
        <f>TARDE!J33</f>
        <v>0</v>
      </c>
    </row>
    <row r="50" spans="1:13" x14ac:dyDescent="0.25">
      <c r="A50" s="99">
        <v>3</v>
      </c>
      <c r="B50" s="29">
        <f>TARDE!E47</f>
        <v>0</v>
      </c>
      <c r="C50" s="29">
        <f>TARDE!E46</f>
        <v>0</v>
      </c>
      <c r="D50" s="29">
        <f>TARDE!F47</f>
        <v>0</v>
      </c>
      <c r="E50" s="29">
        <f>TARDE!F46</f>
        <v>0</v>
      </c>
      <c r="F50" s="29">
        <f>TARDE!G47</f>
        <v>0</v>
      </c>
      <c r="G50" s="29">
        <f>TARDE!G46</f>
        <v>0</v>
      </c>
      <c r="H50" s="29">
        <f>TARDE!H47</f>
        <v>0</v>
      </c>
      <c r="I50" s="29">
        <f>TARDE!H46</f>
        <v>0</v>
      </c>
      <c r="J50" s="29">
        <f>TARDE!I47</f>
        <v>0</v>
      </c>
      <c r="K50" s="29">
        <f>TARDE!I46</f>
        <v>0</v>
      </c>
      <c r="L50" s="29">
        <f>TARDE!J47</f>
        <v>0</v>
      </c>
      <c r="M50" s="29">
        <f>TARDE!J46</f>
        <v>0</v>
      </c>
    </row>
    <row r="51" spans="1:13" x14ac:dyDescent="0.25">
      <c r="A51" s="99"/>
      <c r="B51" s="29" t="str">
        <f>TARDE!E49</f>
        <v>JOSÉ ANTONIO DO AMARAL</v>
      </c>
      <c r="C51" s="29" t="str">
        <f>TARDE!E48</f>
        <v>ADMINISTRAÇÃO DE REDES DE COMPUTADORES</v>
      </c>
      <c r="D51" s="29" t="str">
        <f>TARDE!F49</f>
        <v>ÉRICA SCHMIDT</v>
      </c>
      <c r="E51" s="29" t="str">
        <f>TARDE!F48</f>
        <v>INGLÊS III</v>
      </c>
      <c r="F51" s="29" t="str">
        <f>TARDE!G49</f>
        <v>LUCIANA DOS SANTOS</v>
      </c>
      <c r="G51" s="29" t="str">
        <f>TARDE!G48</f>
        <v>COMUNICAÇÃO E EXPRESSÃO</v>
      </c>
      <c r="H51" s="29" t="str">
        <f>TARDE!H49</f>
        <v>ULISSES RIBEIRO DA SILVA NETO</v>
      </c>
      <c r="I51" s="29" t="str">
        <f>TARDE!H48</f>
        <v>SISTEMAS OPERACIONAIS DE REDES DE COMPUTADORES</v>
      </c>
      <c r="J51" s="29" t="str">
        <f>TARDE!I49</f>
        <v>EVERTON GRACIANO MACEDO</v>
      </c>
      <c r="K51" s="29" t="str">
        <f>TARDE!I48</f>
        <v>LABORATÓRIO DE DESENVOLVIMENTO III</v>
      </c>
      <c r="L51" s="29" t="str">
        <f>TARDE!J39</f>
        <v>ALEXANDRE NAVARRO TEIXEIRA</v>
      </c>
      <c r="M51" s="29" t="str">
        <f>TARDE!J38</f>
        <v>LINGUAGEM DE PROGRAMAÇÃO PARA AMBIENTES DE REDES II</v>
      </c>
    </row>
    <row r="52" spans="1:13" x14ac:dyDescent="0.25">
      <c r="A52" s="99"/>
      <c r="B52" s="29" t="str">
        <f>TARDE!E51</f>
        <v>JOSÉ ANTONIO DO AMARAL</v>
      </c>
      <c r="C52" s="29" t="str">
        <f>TARDE!E50</f>
        <v>ADMINISTRAÇÃO DE REDES DE COMPUTADORES</v>
      </c>
      <c r="D52" s="29" t="str">
        <f>TARDE!F51</f>
        <v>ÉRICA SCHMIDT</v>
      </c>
      <c r="E52" s="29" t="str">
        <f>TARDE!F50</f>
        <v>INGLÊS III</v>
      </c>
      <c r="F52" s="29" t="str">
        <f>TARDE!G51</f>
        <v>LUCIANA DOS SANTOS</v>
      </c>
      <c r="G52" s="29" t="str">
        <f>TARDE!G50</f>
        <v>COMUNICAÇÃO E EXPRESSÃO</v>
      </c>
      <c r="H52" s="29" t="str">
        <f>TARDE!H51</f>
        <v>ULISSES RIBEIRO DA SILVA NETO</v>
      </c>
      <c r="I52" s="29" t="str">
        <f>TARDE!H50</f>
        <v>SISTEMAS OPERACIONAIS DE REDES DE COMPUTADORES</v>
      </c>
      <c r="J52" s="29" t="str">
        <f>TARDE!I51</f>
        <v>EVERTON GRACIANO MACEDO</v>
      </c>
      <c r="K52" s="29" t="str">
        <f>TARDE!I50</f>
        <v>LABORATÓRIO DE DESENVOLVIMENTO III</v>
      </c>
      <c r="L52" s="29" t="str">
        <f>TARDE!J41</f>
        <v>ALEXANDRE NAVARRO TEIXEIRA</v>
      </c>
      <c r="M52" s="29" t="str">
        <f>TARDE!J40</f>
        <v>LINGUAGEM DE PROGRAMAÇÃO PARA AMBIENTES DE REDES II</v>
      </c>
    </row>
    <row r="53" spans="1:13" x14ac:dyDescent="0.25">
      <c r="A53" s="99"/>
      <c r="B53" s="29" t="str">
        <f>TARDE!E53</f>
        <v>JOSÉ ANTONIO DO AMARAL</v>
      </c>
      <c r="C53" s="29" t="str">
        <f>TARDE!E52</f>
        <v>ADMINISTRAÇÃO DE REDES DE COMPUTADORES</v>
      </c>
      <c r="D53" s="29" t="str">
        <f>TARDE!F53</f>
        <v>GILBERTO DE PAIVA</v>
      </c>
      <c r="E53" s="29" t="str">
        <f>TARDE!F52</f>
        <v>ESTATÍSTICA DESCRITIVA</v>
      </c>
      <c r="F53" s="29" t="str">
        <f>TARDE!G53</f>
        <v>LUCIANA DOS SANTOS</v>
      </c>
      <c r="G53" s="29" t="str">
        <f>TARDE!G52</f>
        <v>COMUNICAÇÃO E EXPRESSÃO</v>
      </c>
      <c r="H53" s="29" t="str">
        <f>TARDE!H53</f>
        <v>ULISSES RIBEIRO DA SILVA NETO</v>
      </c>
      <c r="I53" s="29" t="str">
        <f>TARDE!H52</f>
        <v>SISTEMAS OPERACIONAIS DE REDES DE COMPUTADORES</v>
      </c>
      <c r="J53" s="29" t="str">
        <f>TARDE!I53</f>
        <v>EVERTON GRACIANO MACEDO</v>
      </c>
      <c r="K53" s="29" t="str">
        <f>TARDE!I52</f>
        <v>LABORATÓRIO DE DESENVOLVIMENTO III</v>
      </c>
      <c r="L53" s="29" t="str">
        <f>TARDE!J43</f>
        <v>ALEXANDRE NAVARRO TEIXEIRA</v>
      </c>
      <c r="M53" s="29" t="str">
        <f>TARDE!J42</f>
        <v>LINGUAGEM DE PROGRAMAÇÃO PARA AMBIENTES DE REDES II</v>
      </c>
    </row>
    <row r="54" spans="1:13" x14ac:dyDescent="0.25">
      <c r="A54" s="99"/>
      <c r="B54" s="29" t="str">
        <f>TARDE!E55</f>
        <v>JOSÉ ANTONIO DO AMARAL</v>
      </c>
      <c r="C54" s="29" t="str">
        <f>TARDE!E54</f>
        <v>ADMINISTRAÇÃO DE REDES DE COMPUTADORES</v>
      </c>
      <c r="D54" s="29" t="str">
        <f>TARDE!F55</f>
        <v>GILBERTO DE PAIVA</v>
      </c>
      <c r="E54" s="29" t="str">
        <f>TARDE!F54</f>
        <v>ESTATÍSTICA DESCRITIVA</v>
      </c>
      <c r="F54" s="29" t="str">
        <f>TARDE!G55</f>
        <v>LUCIANA DOS SANTOS</v>
      </c>
      <c r="G54" s="29" t="str">
        <f>TARDE!G54</f>
        <v>COMUNICAÇÃO E EXPRESSÃO</v>
      </c>
      <c r="H54" s="29" t="str">
        <f>TARDE!H55</f>
        <v>ULISSES RIBEIRO DA SILVA NETO</v>
      </c>
      <c r="I54" s="29" t="str">
        <f>TARDE!H54</f>
        <v>SISTEMAS OPERACIONAIS DE REDES DE COMPUTADORES</v>
      </c>
      <c r="J54" s="29" t="str">
        <f>TARDE!I55</f>
        <v>EVERTON GRACIANO MACEDO</v>
      </c>
      <c r="K54" s="29" t="str">
        <f>TARDE!I54</f>
        <v>LABORATÓRIO DE DESENVOLVIMENTO III</v>
      </c>
      <c r="L54" s="29" t="str">
        <f>TARDE!J45</f>
        <v>ALEXANDRE NAVARRO TEIXEIRA</v>
      </c>
      <c r="M54" s="29" t="str">
        <f>TARDE!J44</f>
        <v>LINGUAGEM DE PROGRAMAÇÃO PARA AMBIENTES DE REDES II</v>
      </c>
    </row>
    <row r="55" spans="1:13" x14ac:dyDescent="0.25">
      <c r="A55" s="99"/>
      <c r="B55" s="29">
        <f>TARDE!E57</f>
        <v>0</v>
      </c>
      <c r="C55" s="29">
        <f>TARDE!E56</f>
        <v>0</v>
      </c>
      <c r="D55" s="29">
        <f>TARDE!F57</f>
        <v>0</v>
      </c>
      <c r="E55" s="29">
        <f>TARDE!F56</f>
        <v>0</v>
      </c>
      <c r="F55" s="29">
        <f>TARDE!G57</f>
        <v>0</v>
      </c>
      <c r="G55" s="29">
        <f>TARDE!G56</f>
        <v>0</v>
      </c>
      <c r="H55" s="29">
        <f>TARDE!H57</f>
        <v>0</v>
      </c>
      <c r="I55" s="29">
        <f>TARDE!H56</f>
        <v>0</v>
      </c>
      <c r="J55" s="29">
        <f>TARDE!I57</f>
        <v>0</v>
      </c>
      <c r="K55" s="29">
        <f>TARDE!I56</f>
        <v>0</v>
      </c>
      <c r="L55" s="29">
        <f>TARDE!J57</f>
        <v>0</v>
      </c>
      <c r="M55" s="29">
        <f>TARDE!J56</f>
        <v>0</v>
      </c>
    </row>
    <row r="56" spans="1:13" x14ac:dyDescent="0.25">
      <c r="A56" s="99">
        <v>4</v>
      </c>
      <c r="B56" s="29">
        <f>TARDE!E62</f>
        <v>0</v>
      </c>
      <c r="C56" s="29">
        <f>TARDE!E61</f>
        <v>0</v>
      </c>
      <c r="D56" s="29">
        <f>TARDE!F62</f>
        <v>0</v>
      </c>
      <c r="E56" s="29">
        <f>TARDE!F61</f>
        <v>0</v>
      </c>
      <c r="F56" s="29">
        <f>TARDE!G62</f>
        <v>0</v>
      </c>
      <c r="G56" s="29">
        <f>TARDE!G61</f>
        <v>0</v>
      </c>
      <c r="H56" s="29">
        <f>TARDE!H62</f>
        <v>0</v>
      </c>
      <c r="I56" s="29">
        <f>TARDE!H61</f>
        <v>0</v>
      </c>
      <c r="J56" s="29">
        <f>TARDE!I62</f>
        <v>0</v>
      </c>
      <c r="K56" s="29">
        <f>TARDE!I61</f>
        <v>0</v>
      </c>
      <c r="L56" s="29">
        <f>TARDE!J62</f>
        <v>0</v>
      </c>
      <c r="M56" s="29">
        <f>TARDE!J61</f>
        <v>0</v>
      </c>
    </row>
    <row r="57" spans="1:13" x14ac:dyDescent="0.25">
      <c r="A57" s="99"/>
      <c r="B57" s="29" t="str">
        <f>TARDE!E64</f>
        <v>LEANDRO PALHA DE OLIVEIRA</v>
      </c>
      <c r="C57" s="29" t="str">
        <f>TARDE!E63</f>
        <v>LINGUAGEM DE PROGRAMAÇÃO PARA AMBIENTES DE REDES III</v>
      </c>
      <c r="D57" s="29" t="str">
        <f>TARDE!L64</f>
        <v>ACÁCIO LUIZ SIARKOWSKI</v>
      </c>
      <c r="E57" s="29" t="str">
        <f>TARDE!F67</f>
        <v>FUNDAMENTOS DE REDES SEM FIO</v>
      </c>
      <c r="F57" s="29" t="str">
        <f>TARDE!G64</f>
        <v>FLÁVIO SOUSA SILVA</v>
      </c>
      <c r="G57" s="29" t="str">
        <f>TARDE!G63</f>
        <v>GESTÃO DE PROJETOS</v>
      </c>
      <c r="H57" s="29" t="str">
        <f>TARDE!H64</f>
        <v>ACÁCIO LUIZ SIARKOWSKI</v>
      </c>
      <c r="I57" s="29" t="str">
        <f>TARDE!H63</f>
        <v>PROTOCOLOS DE COMUNICAÇÃO EM REDES DE COMPUTADORES</v>
      </c>
      <c r="J57" s="29" t="str">
        <f>TARDE!I64</f>
        <v>-</v>
      </c>
      <c r="K57" s="29" t="str">
        <f>TARDE!I63</f>
        <v>LABORATÓRIO DE DESENVOLVIMENTO IV</v>
      </c>
      <c r="L57" s="29" t="str">
        <f>TARDE!J64</f>
        <v>MÁRCIO BATISTA FIGUEIREDO</v>
      </c>
      <c r="M57" s="29" t="str">
        <f>TARDE!J63</f>
        <v>METODOLOGIA DA PESQUISA CIENTÍFICO-TECNOLÓGICA</v>
      </c>
    </row>
    <row r="58" spans="1:13" x14ac:dyDescent="0.25">
      <c r="A58" s="99"/>
      <c r="B58" s="29" t="str">
        <f>TARDE!E66</f>
        <v>LEANDRO PALHA DE OLIVEIRA</v>
      </c>
      <c r="C58" s="29" t="str">
        <f>TARDE!E65</f>
        <v>LINGUAGEM DE PROGRAMAÇÃO PARA AMBIENTES DE REDES III</v>
      </c>
      <c r="D58" s="29" t="str">
        <f>TARDE!F66</f>
        <v>NARJARA FERREIRA MUTSUOKA</v>
      </c>
      <c r="E58" s="29" t="str">
        <f>TARDE!F65</f>
        <v>INGLÊS IV</v>
      </c>
      <c r="F58" s="29" t="str">
        <f>TARDE!G66</f>
        <v>FLÁVIO SOUSA SILVA</v>
      </c>
      <c r="G58" s="29" t="str">
        <f>TARDE!G65</f>
        <v>GESTÃO DE PROJETOS</v>
      </c>
      <c r="H58" s="29" t="str">
        <f>TARDE!H66</f>
        <v>ACÁCIO LUIZ SIARKOWSKI</v>
      </c>
      <c r="I58" s="29" t="str">
        <f>TARDE!H65</f>
        <v>PROTOCOLOS DE COMUNICAÇÃO EM REDES DE COMPUTADORES</v>
      </c>
      <c r="J58" s="29" t="str">
        <f>TARDE!I66</f>
        <v>-</v>
      </c>
      <c r="K58" s="29" t="str">
        <f>TARDE!I65</f>
        <v>LABORATÓRIO DE DESENVOLVIMENTO IV</v>
      </c>
      <c r="L58" s="29" t="str">
        <f>TARDE!J66</f>
        <v>MÁRCIO BATISTA FIGUEIREDO</v>
      </c>
      <c r="M58" s="29" t="str">
        <f>TARDE!J65</f>
        <v>METODOLOGIA DA PESQUISA CIENTÍFICO-TECNOLÓGICA</v>
      </c>
    </row>
    <row r="59" spans="1:13" x14ac:dyDescent="0.25">
      <c r="A59" s="99"/>
      <c r="B59" s="29" t="str">
        <f>TARDE!E68</f>
        <v>LEANDRO PALHA DE OLIVEIRA</v>
      </c>
      <c r="C59" s="29" t="str">
        <f>TARDE!E67</f>
        <v>LINGUAGEM DE PROGRAMAÇÃO PARA AMBIENTES DE REDES III</v>
      </c>
      <c r="D59" s="29" t="str">
        <f>TARDE!F68</f>
        <v>ACÁCIO LUIZ SIARKOWSKI</v>
      </c>
      <c r="E59" s="29" t="str">
        <f>TARDE!F63</f>
        <v>INGLÊS IV</v>
      </c>
      <c r="F59" s="29" t="str">
        <f>TARDE!G68</f>
        <v>FLÁVIO SOUSA SILVA</v>
      </c>
      <c r="G59" s="29" t="str">
        <f>TARDE!G67</f>
        <v>GESTÃO DE PROJETOS</v>
      </c>
      <c r="H59" s="29" t="str">
        <f>TARDE!H68</f>
        <v>ACÁCIO LUIZ SIARKOWSKI</v>
      </c>
      <c r="I59" s="29" t="str">
        <f>TARDE!H67</f>
        <v>PROTOCOLOS DE COMUNICAÇÃO EM REDES DE COMPUTADORES</v>
      </c>
      <c r="J59" s="29" t="str">
        <f>TARDE!I68</f>
        <v>-</v>
      </c>
      <c r="K59" s="29" t="str">
        <f>TARDE!I67</f>
        <v>LABORATÓRIO DE DESENVOLVIMENTO IV</v>
      </c>
      <c r="L59" s="29" t="str">
        <f>TARDE!J68</f>
        <v>JEFERSON CERQUEIRA DIAS</v>
      </c>
      <c r="M59" s="29" t="str">
        <f>TARDE!J67</f>
        <v>TECNOLOGIA E AMBIENTE</v>
      </c>
    </row>
    <row r="60" spans="1:13" x14ac:dyDescent="0.25">
      <c r="A60" s="99"/>
      <c r="B60" s="29" t="str">
        <f>TARDE!E70</f>
        <v>LEANDRO PALHA DE OLIVEIRA</v>
      </c>
      <c r="C60" s="29" t="str">
        <f>TARDE!E69</f>
        <v>LINGUAGEM DE PROGRAMAÇÃO PARA AMBIENTES DE REDES III</v>
      </c>
      <c r="D60" s="29" t="str">
        <f>TARDE!F70</f>
        <v>ACÁCIO LUIZ SIARKOWSKI</v>
      </c>
      <c r="E60" s="29" t="str">
        <f>TARDE!F69</f>
        <v>FUNDAMENTOS DE REDES SEM FIO</v>
      </c>
      <c r="F60" s="29" t="str">
        <f>TARDE!G70</f>
        <v>FLÁVIO SOUSA SILVA</v>
      </c>
      <c r="G60" s="29" t="str">
        <f>TARDE!G69</f>
        <v>GESTÃO DE PROJETOS</v>
      </c>
      <c r="H60" s="29" t="str">
        <f>TARDE!H70</f>
        <v>ACÁCIO LUIZ SIARKOWSKI</v>
      </c>
      <c r="I60" s="29" t="str">
        <f>TARDE!H69</f>
        <v>PROTOCOLOS DE COMUNICAÇÃO EM REDES DE COMPUTADORES</v>
      </c>
      <c r="J60" s="29" t="str">
        <f>TARDE!I70</f>
        <v>-</v>
      </c>
      <c r="K60" s="29" t="str">
        <f>TARDE!I69</f>
        <v>LABORATÓRIO DE DESENVOLVIMENTO IV</v>
      </c>
      <c r="L60" s="29" t="str">
        <f>TARDE!J70</f>
        <v>JEFERSON CERQUEIRA DIAS</v>
      </c>
      <c r="M60" s="29" t="str">
        <f>TARDE!J69</f>
        <v>TECNOLOGIA E AMBIENTE</v>
      </c>
    </row>
    <row r="61" spans="1:13" x14ac:dyDescent="0.25">
      <c r="A61" s="99"/>
      <c r="B61" s="29">
        <f>TARDE!E72</f>
        <v>0</v>
      </c>
      <c r="C61" s="29">
        <f>TARDE!E71</f>
        <v>0</v>
      </c>
      <c r="D61" s="29">
        <f>TARDE!F72</f>
        <v>0</v>
      </c>
      <c r="E61" s="29">
        <f>TARDE!F71</f>
        <v>0</v>
      </c>
      <c r="F61" s="29">
        <f>TARDE!G72</f>
        <v>0</v>
      </c>
      <c r="G61" s="29">
        <f>TARDE!G71</f>
        <v>0</v>
      </c>
      <c r="H61" s="29">
        <f>TARDE!H72</f>
        <v>0</v>
      </c>
      <c r="I61" s="29">
        <f>TARDE!H71</f>
        <v>0</v>
      </c>
      <c r="J61" s="29">
        <f>TARDE!I72</f>
        <v>0</v>
      </c>
      <c r="K61" s="29">
        <f>TARDE!I71</f>
        <v>0</v>
      </c>
      <c r="L61" s="29">
        <f>TARDE!J72</f>
        <v>0</v>
      </c>
      <c r="M61" s="29">
        <f>TARDE!J71</f>
        <v>0</v>
      </c>
    </row>
    <row r="62" spans="1:13" x14ac:dyDescent="0.25">
      <c r="A62" s="99">
        <v>5</v>
      </c>
      <c r="B62" s="29">
        <f>TARDE!E77</f>
        <v>0</v>
      </c>
      <c r="C62" s="29">
        <f>TARDE!E76</f>
        <v>0</v>
      </c>
      <c r="D62" s="29">
        <f>TARDE!F77</f>
        <v>0</v>
      </c>
      <c r="E62" s="29">
        <f>TARDE!F76</f>
        <v>0</v>
      </c>
      <c r="F62" s="29">
        <f>TARDE!G77</f>
        <v>0</v>
      </c>
      <c r="G62" s="29">
        <f>TARDE!G76</f>
        <v>0</v>
      </c>
      <c r="H62" s="29">
        <f>TARDE!H77</f>
        <v>0</v>
      </c>
      <c r="I62" s="29">
        <f>TARDE!H76</f>
        <v>0</v>
      </c>
      <c r="J62" s="29">
        <f>TARDE!I77</f>
        <v>0</v>
      </c>
      <c r="K62" s="29">
        <f>TARDE!I76</f>
        <v>0</v>
      </c>
      <c r="L62" s="29">
        <f>TARDE!J77</f>
        <v>0</v>
      </c>
      <c r="M62" s="29">
        <f>TARDE!J76</f>
        <v>0</v>
      </c>
    </row>
    <row r="63" spans="1:13" x14ac:dyDescent="0.25">
      <c r="A63" s="99"/>
      <c r="B63" s="29" t="str">
        <f>TARDE!E79</f>
        <v>FRANCISCO EUGENIO BARRELLA</v>
      </c>
      <c r="C63" s="29" t="str">
        <f>TARDE!E78</f>
        <v>SEGURANÇA EM REDES DE COMPUTADORES</v>
      </c>
      <c r="D63" s="29">
        <f>TARDE!F79</f>
        <v>0</v>
      </c>
      <c r="E63" s="29" t="str">
        <f>TARDE!F78</f>
        <v>INGLÊS V</v>
      </c>
      <c r="F63" s="29" t="str">
        <f>TARDE!G79</f>
        <v>ANDREA FIORAVANTE SALLA</v>
      </c>
      <c r="G63" s="29" t="str">
        <f>TARDE!G78</f>
        <v>EMPREENDEDORISMO</v>
      </c>
      <c r="H63" s="29" t="str">
        <f>TARDE!H79</f>
        <v>JOSÉ ANTONIO DO AMARAL</v>
      </c>
      <c r="I63" s="29" t="str">
        <f>TARDE!H78</f>
        <v>PROJETOS DE REDES DE COMPUTADORES</v>
      </c>
      <c r="J63" s="29" t="str">
        <f>TARDE!I79</f>
        <v>JONAS REGINALDO PRADO</v>
      </c>
      <c r="K63" s="29" t="str">
        <f>TARDE!I78</f>
        <v>PLANEJAMENTO ESTRATÉGICO</v>
      </c>
      <c r="L63" s="29" t="str">
        <f>TARDE!J79</f>
        <v>JOSÉ ANTONIO DO AMARAL</v>
      </c>
      <c r="M63" s="29" t="str">
        <f>TARDE!J78</f>
        <v>LABORATÓRIO DE DESENVOLVIMENTO V</v>
      </c>
    </row>
    <row r="64" spans="1:13" x14ac:dyDescent="0.25">
      <c r="A64" s="99"/>
      <c r="B64" s="29" t="str">
        <f>TARDE!E81</f>
        <v>FRANCISCO EUGENIO BARRELLA</v>
      </c>
      <c r="C64" s="29" t="str">
        <f>TARDE!E80</f>
        <v>SEGURANÇA EM REDES DE COMPUTADORES</v>
      </c>
      <c r="D64" s="29">
        <f>TARDE!F81</f>
        <v>0</v>
      </c>
      <c r="E64" s="29" t="str">
        <f>TARDE!F80</f>
        <v>INGLÊS V</v>
      </c>
      <c r="F64" s="29" t="str">
        <f>TARDE!G81</f>
        <v>ANDREA FIORAVANTE SALLA</v>
      </c>
      <c r="G64" s="29" t="str">
        <f>TARDE!G80</f>
        <v>EMPREENDEDORISMO</v>
      </c>
      <c r="H64" s="29" t="str">
        <f>TARDE!H81</f>
        <v>JOSÉ ANTONIO DO AMARAL</v>
      </c>
      <c r="I64" s="29" t="str">
        <f>TARDE!H80</f>
        <v>PROJETOS DE REDES DE COMPUTADORES</v>
      </c>
      <c r="J64" s="29" t="str">
        <f>TARDE!I81</f>
        <v>JONAS REGINALDO PRADO</v>
      </c>
      <c r="K64" s="29" t="str">
        <f>TARDE!I80</f>
        <v>PLANEJAMENTO ESTRATÉGICO</v>
      </c>
      <c r="L64" s="29" t="str">
        <f>TARDE!J81</f>
        <v>JOSÉ ANTONIO DO AMARAL</v>
      </c>
      <c r="M64" s="29" t="str">
        <f>TARDE!J80</f>
        <v>LABORATÓRIO DE DESENVOLVIMENTO V</v>
      </c>
    </row>
    <row r="65" spans="1:13" x14ac:dyDescent="0.25">
      <c r="A65" s="99"/>
      <c r="B65" s="29" t="str">
        <f>TARDE!E83</f>
        <v>FRANCISCO EUGENIO BARRELLA</v>
      </c>
      <c r="C65" s="29" t="str">
        <f>TARDE!E82</f>
        <v>SEGURANÇA EM REDES DE COMPUTADORES</v>
      </c>
      <c r="D65" s="29" t="str">
        <f>TARDE!F83</f>
        <v>ELIAS CARNEIRO DE OLIVEIRA</v>
      </c>
      <c r="E65" s="29" t="str">
        <f>TARDE!F82</f>
        <v>SERVIÇOS EM REDES DE COMPUTADORES</v>
      </c>
      <c r="F65" s="29" t="str">
        <f>TARDE!G83</f>
        <v>FRANCISCO EUGENIO BARRELLA</v>
      </c>
      <c r="G65" s="29" t="str">
        <f>TARDE!G82</f>
        <v>TECNOLOGIAS DE INTERLIGAÇÃO DE REDES REMOTAS</v>
      </c>
      <c r="H65" s="29" t="str">
        <f>TARDE!H83</f>
        <v>JOSÉ ANTONIO DO AMARAL</v>
      </c>
      <c r="I65" s="29" t="str">
        <f>TARDE!H82</f>
        <v>PROJETOS DE REDES DE COMPUTADORES</v>
      </c>
      <c r="J65" s="29" t="str">
        <f>TARDE!I83</f>
        <v>STEFANIA FELIX DOS SANTOS</v>
      </c>
      <c r="K65" s="29" t="str">
        <f>TARDE!I82</f>
        <v>PROJETO DE TRABALHO DE GRADUAÇÃO I</v>
      </c>
      <c r="L65" s="29" t="str">
        <f>TARDE!J83</f>
        <v>JOSÉ ANTONIO DO AMARAL</v>
      </c>
      <c r="M65" s="29" t="str">
        <f>TARDE!J82</f>
        <v>LABORATÓRIO DE DESENVOLVIMENTO V</v>
      </c>
    </row>
    <row r="66" spans="1:13" x14ac:dyDescent="0.25">
      <c r="A66" s="99"/>
      <c r="B66" s="29" t="str">
        <f>TARDE!E85</f>
        <v>FRANCISCO EUGENIO BARRELLA</v>
      </c>
      <c r="C66" s="29" t="str">
        <f>TARDE!E84</f>
        <v>SEGURANÇA EM REDES DE COMPUTADORES</v>
      </c>
      <c r="D66" s="29" t="str">
        <f>TARDE!F85</f>
        <v>ELIAS CARNEIRO DE OLIVEIRA</v>
      </c>
      <c r="E66" s="29" t="str">
        <f>TARDE!F84</f>
        <v>SERVIÇOS EM REDES DE COMPUTADORES</v>
      </c>
      <c r="F66" s="29" t="str">
        <f>TARDE!G85</f>
        <v>FRANCISCO EUGENIO BARRELLA</v>
      </c>
      <c r="G66" s="29" t="str">
        <f>TARDE!G84</f>
        <v>TECNOLOGIAS DE INTERLIGAÇÃO DE REDES REMOTAS</v>
      </c>
      <c r="H66" s="29" t="str">
        <f>TARDE!H85</f>
        <v>JOSÉ ANTONIO DO AMARAL</v>
      </c>
      <c r="I66" s="29" t="str">
        <f>TARDE!H84</f>
        <v>PROJETOS DE REDES DE COMPUTADORES</v>
      </c>
      <c r="J66" s="29" t="str">
        <f>TARDE!I85</f>
        <v>STEFANIA FELIX DOS SANTOS</v>
      </c>
      <c r="K66" s="29" t="str">
        <f>TARDE!I84</f>
        <v>PROJETO DE TRABALHO DE GRADUAÇÃO I</v>
      </c>
      <c r="L66" s="29" t="str">
        <f>TARDE!J85</f>
        <v>JOSÉ ANTONIO DO AMARAL</v>
      </c>
      <c r="M66" s="29" t="str">
        <f>TARDE!J84</f>
        <v>LABORATÓRIO DE DESENVOLVIMENTO V</v>
      </c>
    </row>
    <row r="67" spans="1:13" x14ac:dyDescent="0.25">
      <c r="A67" s="99"/>
      <c r="B67" s="29">
        <f>TARDE!E87</f>
        <v>0</v>
      </c>
      <c r="C67" s="29">
        <f>TARDE!E86</f>
        <v>0</v>
      </c>
      <c r="D67" s="29">
        <f>TARDE!F87</f>
        <v>0</v>
      </c>
      <c r="E67" s="29">
        <f>TARDE!F86</f>
        <v>0</v>
      </c>
      <c r="F67" s="29">
        <f>TARDE!G87</f>
        <v>0</v>
      </c>
      <c r="G67" s="29">
        <f>TARDE!G86</f>
        <v>0</v>
      </c>
      <c r="H67" s="29">
        <f>TARDE!H87</f>
        <v>0</v>
      </c>
      <c r="I67" s="29">
        <f>TARDE!H86</f>
        <v>0</v>
      </c>
      <c r="J67" s="29">
        <f>TARDE!I87</f>
        <v>0</v>
      </c>
      <c r="K67" s="29">
        <f>TARDE!I86</f>
        <v>0</v>
      </c>
      <c r="L67" s="29">
        <f>TARDE!J87</f>
        <v>0</v>
      </c>
      <c r="M67" s="29">
        <f>TARDE!J86</f>
        <v>0</v>
      </c>
    </row>
    <row r="68" spans="1:13" x14ac:dyDescent="0.25">
      <c r="A68" s="99">
        <v>6</v>
      </c>
      <c r="B68" s="29">
        <f>TARDE!E92</f>
        <v>0</v>
      </c>
      <c r="C68" s="29">
        <f>TARDE!E91</f>
        <v>0</v>
      </c>
      <c r="D68" s="29">
        <f>TARDE!F92</f>
        <v>0</v>
      </c>
      <c r="E68" s="29">
        <f>TARDE!F91</f>
        <v>0</v>
      </c>
      <c r="F68" s="29">
        <f>TARDE!G92</f>
        <v>0</v>
      </c>
      <c r="G68" s="29">
        <f>TARDE!G91</f>
        <v>0</v>
      </c>
      <c r="H68" s="29">
        <f>TARDE!H92</f>
        <v>0</v>
      </c>
      <c r="I68" s="29">
        <f>TARDE!H91</f>
        <v>0</v>
      </c>
      <c r="J68" s="29">
        <f>TARDE!I92</f>
        <v>0</v>
      </c>
      <c r="K68" s="29">
        <f>TARDE!I91</f>
        <v>0</v>
      </c>
      <c r="L68" s="29">
        <f>TARDE!J92</f>
        <v>0</v>
      </c>
      <c r="M68" s="29">
        <f>TARDE!J91</f>
        <v>0</v>
      </c>
    </row>
    <row r="69" spans="1:13" x14ac:dyDescent="0.25">
      <c r="A69" s="99"/>
      <c r="B69" s="29" t="str">
        <f>TARDE!E94</f>
        <v>CARLOS ALBERTO DA SILVA JUNIOR</v>
      </c>
      <c r="C69" s="29" t="str">
        <f>TARDE!E93</f>
        <v>BANCO DE DADOS</v>
      </c>
      <c r="D69" s="29" t="str">
        <f>TARDE!F94</f>
        <v>MAGALI ANDREIA ROSSI</v>
      </c>
      <c r="E69" s="29" t="str">
        <f>TARDE!F93</f>
        <v>REDES APLICADAS À INDÚSTRIA</v>
      </c>
      <c r="F69" s="29" t="str">
        <f>TARDE!G94</f>
        <v>ACÁCIO LUIZ SIARKOWSKI</v>
      </c>
      <c r="G69" s="29" t="str">
        <f>TARDE!G93</f>
        <v>LABORATÓRIO DE DESENVOLVIMENTO VI</v>
      </c>
      <c r="H69" s="29" t="str">
        <f>TARDE!H94</f>
        <v>FRANCISCO EUGENIO BARRELLA</v>
      </c>
      <c r="I69" s="29" t="str">
        <f>TARDE!H93</f>
        <v>TÓPICOS AVANÇADOS EM REDES DE COMPUTADORES</v>
      </c>
      <c r="J69" s="29" t="str">
        <f>TARDE!I94</f>
        <v>STEFANIA FELIX DOS SANTOS</v>
      </c>
      <c r="K69" s="29" t="str">
        <f>TARDE!I93</f>
        <v>LEGISLAÇÃO APLICADA À TECNOLOGIA DA INFORMAÇÃO</v>
      </c>
      <c r="L69" s="29" t="str">
        <f>TARDE!J94</f>
        <v>MARCOS COSTA DE SOUSA</v>
      </c>
      <c r="M69" s="29" t="str">
        <f>TARDE!J93</f>
        <v>PROJETO DE TRABALHO DE GRADUAÇÃO II</v>
      </c>
    </row>
    <row r="70" spans="1:13" x14ac:dyDescent="0.25">
      <c r="A70" s="99"/>
      <c r="B70" s="29" t="str">
        <f>TARDE!E96</f>
        <v>CARLOS ALBERTO DA SILVA JUNIOR</v>
      </c>
      <c r="C70" s="29" t="str">
        <f>TARDE!E95</f>
        <v>BANCO DE DADOS</v>
      </c>
      <c r="D70" s="29" t="str">
        <f>TARDE!F96</f>
        <v>MAGALI ANDREIA ROSSI</v>
      </c>
      <c r="E70" s="29" t="str">
        <f>TARDE!F95</f>
        <v>REDES APLICADAS À INDÚSTRIA</v>
      </c>
      <c r="F70" s="29" t="str">
        <f>TARDE!G96</f>
        <v>ACÁCIO LUIZ SIARKOWSKI</v>
      </c>
      <c r="G70" s="29" t="str">
        <f>TARDE!G95</f>
        <v>LABORATÓRIO DE DESENVOLVIMENTO VI</v>
      </c>
      <c r="H70" s="29" t="str">
        <f>TARDE!H96</f>
        <v>FRANCISCO EUGENIO BARRELLA</v>
      </c>
      <c r="I70" s="29" t="str">
        <f>TARDE!H95</f>
        <v>TÓPICOS AVANÇADOS EM REDES DE COMPUTADORES</v>
      </c>
      <c r="J70" s="29" t="str">
        <f>TARDE!I96</f>
        <v>STEFANIA FELIX DOS SANTOS</v>
      </c>
      <c r="K70" s="29" t="str">
        <f>TARDE!I95</f>
        <v>LEGISLAÇÃO APLICADA À TECNOLOGIA DA INFORMAÇÃO</v>
      </c>
      <c r="L70" s="29" t="str">
        <f>TARDE!J96</f>
        <v>MARCOS COSTA DE SOUSA</v>
      </c>
      <c r="M70" s="29" t="str">
        <f>TARDE!J95</f>
        <v>PROJETO DE TRABALHO DE GRADUAÇÃO II</v>
      </c>
    </row>
    <row r="71" spans="1:13" x14ac:dyDescent="0.25">
      <c r="A71" s="99"/>
      <c r="B71" s="29" t="str">
        <f>TARDE!E98</f>
        <v>CARLOS ALBERTO DA SILVA JUNIOR</v>
      </c>
      <c r="C71" s="29" t="str">
        <f>TARDE!E97</f>
        <v>BANCO DE DADOS</v>
      </c>
      <c r="D71" s="29" t="str">
        <f>TARDE!F98</f>
        <v>MAGALI ANDREIA ROSSI</v>
      </c>
      <c r="E71" s="29" t="str">
        <f>TARDE!F97</f>
        <v>REDES APLICADAS À INDÚSTRIA</v>
      </c>
      <c r="F71" s="29" t="str">
        <f>TARDE!G98</f>
        <v>ACÁCIO LUIZ SIARKOWSKI</v>
      </c>
      <c r="G71" s="29" t="str">
        <f>TARDE!G97</f>
        <v>LABORATÓRIO DE DESENVOLVIMENTO VI</v>
      </c>
      <c r="H71" s="29" t="str">
        <f>TARDE!H98</f>
        <v>FRANCISCO EUGENIO BARRELLA</v>
      </c>
      <c r="I71" s="29" t="str">
        <f>TARDE!H97</f>
        <v>TÓPICOS AVANÇADOS EM REDES DE COMPUTADORES</v>
      </c>
      <c r="J71" s="29" t="str">
        <f>TARDE!I98</f>
        <v>ANDREA FIORAVANTE SALLA</v>
      </c>
      <c r="K71" s="29" t="str">
        <f>TARDE!I97</f>
        <v>FUNDAMENTOS DE GESTÃO DE PESSOAS</v>
      </c>
      <c r="L71" s="29" t="str">
        <f>TARDE!J98</f>
        <v>MOACYR DA SILVA CAMINADA</v>
      </c>
      <c r="M71" s="29" t="str">
        <f>TARDE!J97</f>
        <v>INGLÊS VI</v>
      </c>
    </row>
    <row r="72" spans="1:13" x14ac:dyDescent="0.25">
      <c r="A72" s="99"/>
      <c r="B72" s="29" t="str">
        <f>TARDE!E100</f>
        <v>CARLOS ALBERTO DA SILVA JUNIOR</v>
      </c>
      <c r="C72" s="29" t="str">
        <f>TARDE!E99</f>
        <v>BANCO DE DADOS</v>
      </c>
      <c r="D72" s="29" t="str">
        <f>TARDE!F100</f>
        <v>MAGALI ANDREIA ROSSI</v>
      </c>
      <c r="E72" s="29" t="str">
        <f>TARDE!F99</f>
        <v>REDES APLICADAS À INDÚSTRIA</v>
      </c>
      <c r="F72" s="29" t="str">
        <f>TARDE!G100</f>
        <v>ACÁCIO LUIZ SIARKOWSKI</v>
      </c>
      <c r="G72" s="29" t="str">
        <f>TARDE!G99</f>
        <v>LABORATÓRIO DE DESENVOLVIMENTO VI</v>
      </c>
      <c r="H72" s="29" t="str">
        <f>TARDE!H100</f>
        <v>FRANCISCO EUGENIO BARRELLA</v>
      </c>
      <c r="I72" s="29" t="str">
        <f>TARDE!H99</f>
        <v>TÓPICOS AVANÇADOS EM REDES DE COMPUTADORES</v>
      </c>
      <c r="J72" s="29" t="str">
        <f>TARDE!I100</f>
        <v>ANDREA FIORAVANTE SALLA</v>
      </c>
      <c r="K72" s="29" t="str">
        <f>TARDE!I99</f>
        <v>FUNDAMENTOS DE GESTÃO DE PESSOAS</v>
      </c>
      <c r="L72" s="29" t="str">
        <f>TARDE!J100</f>
        <v>MOACYR DA SILVA CAMINADA</v>
      </c>
      <c r="M72" s="29" t="str">
        <f>TARDE!J99</f>
        <v>INGLÊS VI</v>
      </c>
    </row>
    <row r="73" spans="1:13" x14ac:dyDescent="0.25">
      <c r="A73" s="99"/>
      <c r="B73" s="29">
        <f>TARDE!E102</f>
        <v>0</v>
      </c>
      <c r="C73" s="29">
        <f>TARDE!E101</f>
        <v>0</v>
      </c>
      <c r="D73" s="29">
        <f>TARDE!F102</f>
        <v>0</v>
      </c>
      <c r="E73" s="29">
        <f>TARDE!F101</f>
        <v>0</v>
      </c>
      <c r="F73" s="29">
        <f>TARDE!G102</f>
        <v>0</v>
      </c>
      <c r="G73" s="29">
        <f>TARDE!G101</f>
        <v>0</v>
      </c>
      <c r="H73" s="29">
        <f>TARDE!H102</f>
        <v>0</v>
      </c>
      <c r="I73" s="29">
        <f>TARDE!H101</f>
        <v>0</v>
      </c>
      <c r="J73" s="29">
        <f>TARDE!I102</f>
        <v>0</v>
      </c>
      <c r="K73" s="29">
        <f>TARDE!I101</f>
        <v>0</v>
      </c>
      <c r="L73" s="29">
        <f>TARDE!J102</f>
        <v>0</v>
      </c>
      <c r="M73" s="29">
        <f>TARDE!J101</f>
        <v>0</v>
      </c>
    </row>
  </sheetData>
  <sheetProtection algorithmName="SHA-512" hashValue="U63XYlRRe91vw2wjxKr5r0eqT+DcDyaqc/OSVrSzAMv3mRIHyECdbnrBq8KE3Akot7lKQCRQEKDiFtkDmJXaoA==" saltValue="nAhZrUCTnlnLQWiwEoB+pw==" spinCount="100000" sheet="1" objects="1" scenarios="1" selectLockedCells="1" selectUnlockedCells="1"/>
  <mergeCells count="12">
    <mergeCell ref="A38:A43"/>
    <mergeCell ref="A2:A7"/>
    <mergeCell ref="A8:A13"/>
    <mergeCell ref="A14:A19"/>
    <mergeCell ref="A20:A25"/>
    <mergeCell ref="A26:A31"/>
    <mergeCell ref="A32:A37"/>
    <mergeCell ref="A44:A49"/>
    <mergeCell ref="A50:A55"/>
    <mergeCell ref="A56:A61"/>
    <mergeCell ref="A62:A67"/>
    <mergeCell ref="A68:A7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2.7109375" style="29" bestFit="1" customWidth="1"/>
    <col min="3" max="3" width="7.140625" style="29" bestFit="1" customWidth="1"/>
    <col min="4" max="4" width="2.7109375" style="29" bestFit="1" customWidth="1"/>
    <col min="5" max="5" width="7.140625" style="29" bestFit="1" customWidth="1"/>
    <col min="6" max="6" width="23.5703125" style="29" bestFit="1" customWidth="1"/>
    <col min="7" max="7" width="7.140625" style="29" bestFit="1" customWidth="1"/>
    <col min="8" max="8" width="26.85546875" style="29" bestFit="1" customWidth="1"/>
    <col min="9" max="9" width="7.140625" style="29" bestFit="1" customWidth="1"/>
    <col min="10" max="10" width="18" style="29" bestFit="1" customWidth="1"/>
    <col min="11" max="11" width="7.140625" style="29" bestFit="1" customWidth="1"/>
    <col min="12" max="12" width="30" style="29" bestFit="1" customWidth="1"/>
    <col min="13" max="13" width="7.1406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</row>
    <row r="6" spans="1:13" x14ac:dyDescent="0.25">
      <c r="A6" s="99"/>
    </row>
    <row r="7" spans="1:13" x14ac:dyDescent="0.25">
      <c r="A7" s="99"/>
    </row>
    <row r="8" spans="1:13" x14ac:dyDescent="0.25">
      <c r="A8" s="99"/>
      <c r="B8" s="29" t="e">
        <f>#REF!</f>
        <v>#REF!</v>
      </c>
      <c r="C8" s="29" t="e">
        <f>IF(AND('MANHÃ (N)'!C8&lt;&gt;'MANHÃ (N)'!C7,'MANHÃ (N)'!C7='MANHÃ (N)'!C6),'MANHÃ (N)'!C8,"")</f>
        <v>#REF!</v>
      </c>
      <c r="D8" s="29" t="e">
        <f>#REF!</f>
        <v>#REF!</v>
      </c>
      <c r="E8" s="29" t="e">
        <f>IF(AND('MANHÃ (N)'!E8&lt;&gt;'MANHÃ (N)'!E7,'MANHÃ (N)'!E7='MANHÃ (N)'!E6),'MANHÃ (N)'!E8,"")</f>
        <v>#REF!</v>
      </c>
      <c r="F8" s="29" t="e">
        <f>#REF!</f>
        <v>#REF!</v>
      </c>
      <c r="G8" s="29" t="e">
        <f>IF(AND('MANHÃ (N)'!G8&lt;&gt;'MANHÃ (N)'!G7,'MANHÃ (N)'!G7='MANHÃ (N)'!G6),'MANHÃ (N)'!G8,"")</f>
        <v>#REF!</v>
      </c>
      <c r="H8" s="29" t="e">
        <f>#REF!</f>
        <v>#REF!</v>
      </c>
      <c r="I8" s="29" t="e">
        <f>IF(AND('MANHÃ (N)'!I8&lt;&gt;'MANHÃ (N)'!I7,'MANHÃ (N)'!I7='MANHÃ (N)'!I6),'MANHÃ (N)'!I8,"")</f>
        <v>#REF!</v>
      </c>
      <c r="K8" s="29" t="e">
        <f>IF(AND('MANHÃ (N)'!K8&lt;&gt;'MANHÃ (N)'!K7,'MANHÃ (N)'!K7='MANHÃ (N)'!K6),'MANHÃ (N)'!K8,"")</f>
        <v>#REF!</v>
      </c>
      <c r="L8" s="29" t="e">
        <f>#REF!</f>
        <v>#REF!</v>
      </c>
      <c r="M8" s="29" t="e">
        <f>IF(AND('MANHÃ (N)'!M8&lt;&gt;'MANHÃ (N)'!M7,'MANHÃ (N)'!M7='MANHÃ (N)'!M6),'MANHÃ (N)'!M8,"")</f>
        <v>#REF!</v>
      </c>
    </row>
    <row r="9" spans="1:13" x14ac:dyDescent="0.25">
      <c r="A9" s="99">
        <v>2</v>
      </c>
    </row>
    <row r="10" spans="1:13" x14ac:dyDescent="0.25">
      <c r="A10" s="99"/>
    </row>
    <row r="11" spans="1:13" x14ac:dyDescent="0.25">
      <c r="A11" s="99"/>
    </row>
    <row r="12" spans="1:13" x14ac:dyDescent="0.25">
      <c r="A12" s="99"/>
    </row>
    <row r="13" spans="1:13" x14ac:dyDescent="0.25">
      <c r="A13" s="99"/>
    </row>
    <row r="14" spans="1:13" x14ac:dyDescent="0.25">
      <c r="A14" s="99"/>
    </row>
    <row r="15" spans="1:13" x14ac:dyDescent="0.25">
      <c r="A15" s="99"/>
      <c r="B15" s="29" t="e">
        <f>#REF!</f>
        <v>#REF!</v>
      </c>
      <c r="C15" s="29" t="e">
        <f>IF(AND('MANHÃ (N)'!C15&lt;&gt;'MANHÃ (N)'!C14,'MANHÃ (N)'!C14='MANHÃ (N)'!C13),'MANHÃ (N)'!C15,"")</f>
        <v>#REF!</v>
      </c>
      <c r="D15" s="29" t="e">
        <f>#REF!</f>
        <v>#REF!</v>
      </c>
      <c r="E15" s="29" t="e">
        <f>IF(AND('MANHÃ (N)'!E15&lt;&gt;'MANHÃ (N)'!E14,'MANHÃ (N)'!E14='MANHÃ (N)'!E13),'MANHÃ (N)'!E15,"")</f>
        <v>#REF!</v>
      </c>
      <c r="F15" s="29" t="e">
        <f>#REF!</f>
        <v>#REF!</v>
      </c>
      <c r="G15" s="29" t="e">
        <f>IF(AND('MANHÃ (N)'!G15&lt;&gt;'MANHÃ (N)'!G14,'MANHÃ (N)'!G14='MANHÃ (N)'!G13),'MANHÃ (N)'!G15,"")</f>
        <v>#REF!</v>
      </c>
      <c r="H15" s="29" t="e">
        <f>#REF!</f>
        <v>#REF!</v>
      </c>
      <c r="I15" s="29" t="e">
        <f>IF(AND('MANHÃ (N)'!I15&lt;&gt;'MANHÃ (N)'!I14,'MANHÃ (N)'!I14='MANHÃ (N)'!I13),'MANHÃ (N)'!I15,"")</f>
        <v>#REF!</v>
      </c>
      <c r="J15" s="29" t="e">
        <f>#REF!</f>
        <v>#REF!</v>
      </c>
      <c r="K15" s="29" t="e">
        <f>IF(AND('MANHÃ (N)'!K15&lt;&gt;'MANHÃ (N)'!K14,'MANHÃ (N)'!K14='MANHÃ (N)'!K13),'MANHÃ (N)'!K15,"")</f>
        <v>#REF!</v>
      </c>
      <c r="L15" s="29" t="e">
        <f>#REF!</f>
        <v>#REF!</v>
      </c>
      <c r="M15" s="29" t="e">
        <f>IF(AND('MANHÃ (N)'!M15&lt;&gt;'MANHÃ (N)'!M14,'MANHÃ (N)'!M14='MANHÃ (N)'!M13),'MANHÃ (N)'!M15,"")</f>
        <v>#REF!</v>
      </c>
    </row>
    <row r="16" spans="1:13" x14ac:dyDescent="0.25">
      <c r="A16" s="99">
        <v>3</v>
      </c>
    </row>
    <row r="17" spans="1:13" x14ac:dyDescent="0.25">
      <c r="A17" s="99"/>
    </row>
    <row r="18" spans="1:13" x14ac:dyDescent="0.25">
      <c r="A18" s="99"/>
    </row>
    <row r="19" spans="1:13" x14ac:dyDescent="0.25">
      <c r="A19" s="99"/>
    </row>
    <row r="20" spans="1:13" x14ac:dyDescent="0.25">
      <c r="A20" s="99"/>
    </row>
    <row r="21" spans="1:13" x14ac:dyDescent="0.25">
      <c r="A21" s="99"/>
    </row>
    <row r="22" spans="1:13" x14ac:dyDescent="0.25">
      <c r="A22" s="99"/>
      <c r="B22" s="29" t="e">
        <f>#REF!</f>
        <v>#REF!</v>
      </c>
      <c r="C22" s="29" t="e">
        <f>IF(AND('MANHÃ (N)'!C22&lt;&gt;'MANHÃ (N)'!C21,'MANHÃ (N)'!C21='MANHÃ (N)'!C20),'MANHÃ (N)'!C22,"")</f>
        <v>#REF!</v>
      </c>
      <c r="D22" s="29" t="e">
        <f>#REF!</f>
        <v>#REF!</v>
      </c>
      <c r="E22" s="29" t="e">
        <f>IF(AND('MANHÃ (N)'!E22&lt;&gt;'MANHÃ (N)'!E21,'MANHÃ (N)'!E21='MANHÃ (N)'!E20),'MANHÃ (N)'!E22,"")</f>
        <v>#REF!</v>
      </c>
      <c r="F22" s="29" t="e">
        <f>#REF!</f>
        <v>#REF!</v>
      </c>
      <c r="G22" s="29" t="e">
        <f>IF(AND('MANHÃ (N)'!G22&lt;&gt;'MANHÃ (N)'!G21,'MANHÃ (N)'!G21='MANHÃ (N)'!G20),'MANHÃ (N)'!G22,"")</f>
        <v>#REF!</v>
      </c>
      <c r="H22" s="29" t="e">
        <f>#REF!</f>
        <v>#REF!</v>
      </c>
      <c r="I22" s="29" t="e">
        <f>IF(AND('MANHÃ (N)'!I22&lt;&gt;'MANHÃ (N)'!I21,'MANHÃ (N)'!I21='MANHÃ (N)'!I20),'MANHÃ (N)'!I22,"")</f>
        <v>#REF!</v>
      </c>
      <c r="J22" s="29" t="e">
        <f>#REF!</f>
        <v>#REF!</v>
      </c>
      <c r="K22" s="29" t="e">
        <f>IF(AND('MANHÃ (N)'!K22&lt;&gt;'MANHÃ (N)'!K21,'MANHÃ (N)'!K21='MANHÃ (N)'!K20),'MANHÃ (N)'!K22,"")</f>
        <v>#REF!</v>
      </c>
      <c r="L22" s="29" t="e">
        <f>#REF!</f>
        <v>#REF!</v>
      </c>
      <c r="M22" s="29" t="e">
        <f>IF(AND('MANHÃ (N)'!M22&lt;&gt;'MANHÃ (N)'!M21,'MANHÃ (N)'!M21='MANHÃ (N)'!M20),'MANHÃ (N)'!M22,"")</f>
        <v>#REF!</v>
      </c>
    </row>
    <row r="23" spans="1:13" x14ac:dyDescent="0.25">
      <c r="A23" s="99">
        <v>4</v>
      </c>
    </row>
    <row r="24" spans="1:13" x14ac:dyDescent="0.25">
      <c r="A24" s="99"/>
    </row>
    <row r="25" spans="1:13" x14ac:dyDescent="0.25">
      <c r="A25" s="99"/>
    </row>
    <row r="26" spans="1:13" x14ac:dyDescent="0.25">
      <c r="A26" s="99"/>
    </row>
    <row r="27" spans="1:13" x14ac:dyDescent="0.25">
      <c r="A27" s="99"/>
    </row>
    <row r="28" spans="1:13" x14ac:dyDescent="0.25">
      <c r="A28" s="99"/>
    </row>
    <row r="29" spans="1:13" x14ac:dyDescent="0.25">
      <c r="A29" s="99"/>
      <c r="B29" s="29" t="e">
        <f>#REF!</f>
        <v>#REF!</v>
      </c>
      <c r="C29" s="29" t="e">
        <f>IF(AND('MANHÃ (N)'!C29&lt;&gt;'MANHÃ (N)'!C28,'MANHÃ (N)'!C28='MANHÃ (N)'!C27),'MANHÃ (N)'!C29,"")</f>
        <v>#REF!</v>
      </c>
      <c r="D29" s="29" t="e">
        <f>#REF!</f>
        <v>#REF!</v>
      </c>
      <c r="E29" s="29" t="e">
        <f>IF(AND('MANHÃ (N)'!E29&lt;&gt;'MANHÃ (N)'!E28,'MANHÃ (N)'!E28='MANHÃ (N)'!E27),'MANHÃ (N)'!E29,"")</f>
        <v>#REF!</v>
      </c>
      <c r="F29" s="29" t="e">
        <f>#REF!</f>
        <v>#REF!</v>
      </c>
      <c r="G29" s="29" t="e">
        <f>IF(AND('MANHÃ (N)'!G29&lt;&gt;'MANHÃ (N)'!G28,'MANHÃ (N)'!G28='MANHÃ (N)'!G27),'MANHÃ (N)'!G29,"")</f>
        <v>#REF!</v>
      </c>
      <c r="H29" s="29" t="e">
        <f>#REF!</f>
        <v>#REF!</v>
      </c>
      <c r="I29" s="29" t="e">
        <f>IF(AND('MANHÃ (N)'!I29&lt;&gt;'MANHÃ (N)'!I28,'MANHÃ (N)'!I28='MANHÃ (N)'!I27),'MANHÃ (N)'!I29,"")</f>
        <v>#REF!</v>
      </c>
      <c r="J29" s="29" t="e">
        <f>#REF!</f>
        <v>#REF!</v>
      </c>
      <c r="K29" s="29" t="e">
        <f>IF(AND('MANHÃ (N)'!K29&lt;&gt;'MANHÃ (N)'!K28,'MANHÃ (N)'!K28='MANHÃ (N)'!K27),'MANHÃ (N)'!K29,"")</f>
        <v>#REF!</v>
      </c>
      <c r="L29" s="29" t="e">
        <f>#REF!</f>
        <v>#REF!</v>
      </c>
      <c r="M29" s="29" t="e">
        <f>IF(AND('MANHÃ (N)'!M29&lt;&gt;'MANHÃ (N)'!M28,'MANHÃ (N)'!M28='MANHÃ (N)'!M27),'MANHÃ (N)'!M29,"")</f>
        <v>#REF!</v>
      </c>
    </row>
    <row r="30" spans="1:13" x14ac:dyDescent="0.25">
      <c r="A30" s="99">
        <v>5</v>
      </c>
    </row>
    <row r="31" spans="1:13" x14ac:dyDescent="0.25">
      <c r="A31" s="99"/>
    </row>
    <row r="32" spans="1:13" x14ac:dyDescent="0.25">
      <c r="A32" s="99"/>
    </row>
    <row r="33" spans="1:13" x14ac:dyDescent="0.25">
      <c r="A33" s="99"/>
    </row>
    <row r="34" spans="1:13" x14ac:dyDescent="0.25">
      <c r="A34" s="99"/>
    </row>
    <row r="35" spans="1:13" x14ac:dyDescent="0.25">
      <c r="A35" s="99"/>
    </row>
    <row r="36" spans="1:13" x14ac:dyDescent="0.25">
      <c r="A36" s="99"/>
      <c r="B36" s="29" t="e">
        <f>#REF!</f>
        <v>#REF!</v>
      </c>
      <c r="C36" s="29" t="e">
        <f>IF(AND('MANHÃ (N)'!C36&lt;&gt;'MANHÃ (N)'!C35,'MANHÃ (N)'!C35='MANHÃ (N)'!C34),'MANHÃ (N)'!C36,"")</f>
        <v>#REF!</v>
      </c>
      <c r="D36" s="29" t="e">
        <f>#REF!</f>
        <v>#REF!</v>
      </c>
      <c r="E36" s="29" t="e">
        <f>IF(AND('MANHÃ (N)'!E36&lt;&gt;'MANHÃ (N)'!E35,'MANHÃ (N)'!E35='MANHÃ (N)'!E34),'MANHÃ (N)'!E36,"")</f>
        <v>#REF!</v>
      </c>
      <c r="F36" s="29" t="e">
        <f>#REF!</f>
        <v>#REF!</v>
      </c>
      <c r="G36" s="29" t="e">
        <f>IF(AND('MANHÃ (N)'!G36&lt;&gt;'MANHÃ (N)'!G35,'MANHÃ (N)'!G35='MANHÃ (N)'!G34),'MANHÃ (N)'!G36,"")</f>
        <v>#REF!</v>
      </c>
      <c r="H36" s="29" t="e">
        <f>#REF!</f>
        <v>#REF!</v>
      </c>
      <c r="I36" s="29" t="e">
        <f>IF(AND('MANHÃ (N)'!I36&lt;&gt;'MANHÃ (N)'!I35,'MANHÃ (N)'!I35='MANHÃ (N)'!I34),'MANHÃ (N)'!I36,"")</f>
        <v>#REF!</v>
      </c>
      <c r="J36" s="29" t="e">
        <f>#REF!</f>
        <v>#REF!</v>
      </c>
      <c r="K36" s="29" t="e">
        <f>IF(AND('MANHÃ (N)'!K36&lt;&gt;'MANHÃ (N)'!K35,'MANHÃ (N)'!K35='MANHÃ (N)'!K34),'MANHÃ (N)'!K36,"")</f>
        <v>#REF!</v>
      </c>
      <c r="L36" s="29" t="e">
        <f>#REF!</f>
        <v>#REF!</v>
      </c>
      <c r="M36" s="29" t="e">
        <f>IF(AND('MANHÃ (N)'!M36&lt;&gt;'MANHÃ (N)'!M35,'MANHÃ (N)'!M35='MANHÃ (N)'!M34),'MANHÃ (N)'!M36,"")</f>
        <v>#REF!</v>
      </c>
    </row>
    <row r="37" spans="1:13" x14ac:dyDescent="0.25">
      <c r="A37" s="99">
        <v>6</v>
      </c>
    </row>
    <row r="38" spans="1:13" x14ac:dyDescent="0.25">
      <c r="A38" s="99"/>
    </row>
    <row r="39" spans="1:13" x14ac:dyDescent="0.25">
      <c r="A39" s="99"/>
    </row>
    <row r="40" spans="1:13" x14ac:dyDescent="0.25">
      <c r="A40" s="99"/>
    </row>
    <row r="41" spans="1:13" x14ac:dyDescent="0.25">
      <c r="A41" s="99"/>
    </row>
    <row r="42" spans="1:13" x14ac:dyDescent="0.25">
      <c r="A42" s="99"/>
    </row>
    <row r="43" spans="1:13" x14ac:dyDescent="0.25">
      <c r="A43" s="99"/>
      <c r="B43" s="29" t="e">
        <f>#REF!</f>
        <v>#REF!</v>
      </c>
      <c r="C43" s="29" t="e">
        <f>IF(AND('MANHÃ (N)'!C43&lt;&gt;'MANHÃ (N)'!C42,'MANHÃ (N)'!C42='MANHÃ (N)'!C41),'MANHÃ (N)'!C43,"")</f>
        <v>#REF!</v>
      </c>
      <c r="D43" s="29" t="e">
        <f>#REF!</f>
        <v>#REF!</v>
      </c>
      <c r="E43" s="29" t="e">
        <f>IF(AND('MANHÃ (N)'!E43&lt;&gt;'MANHÃ (N)'!E42,'MANHÃ (N)'!E42='MANHÃ (N)'!E41),'MANHÃ (N)'!E43,"")</f>
        <v>#REF!</v>
      </c>
      <c r="F43" s="29" t="e">
        <f>#REF!</f>
        <v>#REF!</v>
      </c>
      <c r="G43" s="29" t="e">
        <f>IF(AND('MANHÃ (N)'!G43&lt;&gt;'MANHÃ (N)'!G42,'MANHÃ (N)'!G42='MANHÃ (N)'!G41),'MANHÃ (N)'!G43,"")</f>
        <v>#REF!</v>
      </c>
      <c r="H43" s="29" t="e">
        <f>#REF!</f>
        <v>#REF!</v>
      </c>
      <c r="I43" s="29" t="e">
        <f>IF(AND('MANHÃ (N)'!I43&lt;&gt;'MANHÃ (N)'!I42,'MANHÃ (N)'!I42='MANHÃ (N)'!I41),'MANHÃ (N)'!I43,"")</f>
        <v>#REF!</v>
      </c>
      <c r="J43" s="29" t="e">
        <f>#REF!</f>
        <v>#REF!</v>
      </c>
      <c r="K43" s="29" t="e">
        <f>IF(AND('MANHÃ (N)'!K43&lt;&gt;'MANHÃ (N)'!K42,'MANHÃ (N)'!K42='MANHÃ (N)'!K41),'MANHÃ (N)'!K43,"")</f>
        <v>#REF!</v>
      </c>
      <c r="L43" s="29" t="e">
        <f>#REF!</f>
        <v>#REF!</v>
      </c>
      <c r="M43" s="29" t="e">
        <f>IF(AND('MANHÃ (N)'!M43&lt;&gt;'MANHÃ (N)'!M42,'MANHÃ (N)'!M42='MANHÃ (N)'!M41),'MANHÃ (N)'!M43,"")</f>
        <v>#REF!</v>
      </c>
    </row>
    <row r="44" spans="1:13" x14ac:dyDescent="0.25">
      <c r="A44" s="99">
        <v>1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</row>
    <row r="48" spans="1:13" x14ac:dyDescent="0.25">
      <c r="A48" s="99"/>
    </row>
    <row r="49" spans="1:13" x14ac:dyDescent="0.25">
      <c r="A49" s="99"/>
    </row>
    <row r="50" spans="1:13" x14ac:dyDescent="0.25">
      <c r="A50" s="99"/>
      <c r="B50" s="29" t="e">
        <f>#REF!</f>
        <v>#REF!</v>
      </c>
      <c r="C50" s="29" t="e">
        <f>IF(AND('MANHÃ (N)'!C50&lt;&gt;'MANHÃ (N)'!C49,'MANHÃ (N)'!C49='MANHÃ (N)'!C48),'MANHÃ (N)'!C50,"")</f>
        <v>#REF!</v>
      </c>
      <c r="D50" s="29" t="e">
        <f>#REF!</f>
        <v>#REF!</v>
      </c>
      <c r="E50" s="29" t="e">
        <f>IF(AND('MANHÃ (N)'!E50&lt;&gt;'MANHÃ (N)'!E49,'MANHÃ (N)'!E49='MANHÃ (N)'!E48),'MANHÃ (N)'!E50,"")</f>
        <v>#REF!</v>
      </c>
      <c r="F50" s="29" t="e">
        <f>#REF!</f>
        <v>#REF!</v>
      </c>
      <c r="G50" s="29" t="e">
        <f>IF(AND('MANHÃ (N)'!G50&lt;&gt;'MANHÃ (N)'!G49,'MANHÃ (N)'!G49='MANHÃ (N)'!G48),'MANHÃ (N)'!G50,"")</f>
        <v>#REF!</v>
      </c>
      <c r="H50" s="29" t="e">
        <f>#REF!</f>
        <v>#REF!</v>
      </c>
      <c r="I50" s="29" t="e">
        <f>IF(AND('MANHÃ (N)'!I50&lt;&gt;'MANHÃ (N)'!I49,'MANHÃ (N)'!I49='MANHÃ (N)'!I48),'MANHÃ (N)'!I50,"")</f>
        <v>#REF!</v>
      </c>
      <c r="J50" s="29" t="e">
        <f>#REF!</f>
        <v>#REF!</v>
      </c>
      <c r="K50" s="29" t="e">
        <f>IF(AND('MANHÃ (N)'!K50&lt;&gt;'MANHÃ (N)'!K49,'MANHÃ (N)'!K49='MANHÃ (N)'!K48),'MANHÃ (N)'!K50,"")</f>
        <v>#REF!</v>
      </c>
      <c r="L50" s="29" t="e">
        <f>#REF!</f>
        <v>#REF!</v>
      </c>
      <c r="M50" s="29" t="e">
        <f>IF(AND('MANHÃ (N)'!M50&lt;&gt;'MANHÃ (N)'!M49,'MANHÃ (N)'!M49='MANHÃ (N)'!M48),'MANHÃ (N)'!M50,"")</f>
        <v>#REF!</v>
      </c>
    </row>
    <row r="51" spans="1:13" x14ac:dyDescent="0.25">
      <c r="A51" s="99">
        <v>2</v>
      </c>
    </row>
    <row r="52" spans="1:13" x14ac:dyDescent="0.25">
      <c r="A52" s="99"/>
    </row>
    <row r="53" spans="1:13" x14ac:dyDescent="0.25">
      <c r="A53" s="99"/>
    </row>
    <row r="54" spans="1:13" x14ac:dyDescent="0.25">
      <c r="A54" s="99"/>
    </row>
    <row r="55" spans="1:13" x14ac:dyDescent="0.25">
      <c r="A55" s="99"/>
    </row>
    <row r="56" spans="1:13" x14ac:dyDescent="0.25">
      <c r="A56" s="99"/>
    </row>
    <row r="57" spans="1:13" x14ac:dyDescent="0.25">
      <c r="A57" s="99"/>
      <c r="B57" s="29" t="e">
        <f>#REF!</f>
        <v>#REF!</v>
      </c>
      <c r="C57" s="29" t="e">
        <f>IF(AND('MANHÃ (N)'!C57&lt;&gt;'MANHÃ (N)'!C56,'MANHÃ (N)'!C56='MANHÃ (N)'!C55),'MANHÃ (N)'!C57,"")</f>
        <v>#REF!</v>
      </c>
      <c r="D57" s="29" t="e">
        <f>#REF!</f>
        <v>#REF!</v>
      </c>
      <c r="E57" s="29" t="e">
        <f>IF(AND('MANHÃ (N)'!E57&lt;&gt;'MANHÃ (N)'!E56,'MANHÃ (N)'!E56='MANHÃ (N)'!E55),'MANHÃ (N)'!E57,"")</f>
        <v>#REF!</v>
      </c>
      <c r="F57" s="29" t="e">
        <f>#REF!</f>
        <v>#REF!</v>
      </c>
      <c r="G57" s="29" t="e">
        <f>IF(AND('MANHÃ (N)'!G57&lt;&gt;'MANHÃ (N)'!G56,'MANHÃ (N)'!G56='MANHÃ (N)'!G55),'MANHÃ (N)'!G57,"")</f>
        <v>#REF!</v>
      </c>
      <c r="H57" s="29" t="e">
        <f>#REF!</f>
        <v>#REF!</v>
      </c>
      <c r="I57" s="29" t="e">
        <f>IF(AND('MANHÃ (N)'!I57&lt;&gt;'MANHÃ (N)'!I56,'MANHÃ (N)'!I56='MANHÃ (N)'!I55),'MANHÃ (N)'!I57,"")</f>
        <v>#REF!</v>
      </c>
      <c r="J57" s="29" t="e">
        <f>#REF!</f>
        <v>#REF!</v>
      </c>
      <c r="K57" s="29" t="e">
        <f>IF(AND('MANHÃ (N)'!K57&lt;&gt;'MANHÃ (N)'!K56,'MANHÃ (N)'!K56='MANHÃ (N)'!K55),'MANHÃ (N)'!K57,"")</f>
        <v>#REF!</v>
      </c>
      <c r="L57" s="29" t="e">
        <f>#REF!</f>
        <v>#REF!</v>
      </c>
      <c r="M57" s="29" t="e">
        <f>IF(AND('MANHÃ (N)'!M57&lt;&gt;'MANHÃ (N)'!M56,'MANHÃ (N)'!M56='MANHÃ (N)'!M55),'MANHÃ (N)'!M57,"")</f>
        <v>#REF!</v>
      </c>
    </row>
    <row r="58" spans="1:13" x14ac:dyDescent="0.25">
      <c r="A58" s="99">
        <v>3</v>
      </c>
    </row>
    <row r="59" spans="1:13" x14ac:dyDescent="0.25">
      <c r="A59" s="99"/>
    </row>
    <row r="60" spans="1:13" x14ac:dyDescent="0.25">
      <c r="A60" s="99"/>
    </row>
    <row r="61" spans="1:13" x14ac:dyDescent="0.25">
      <c r="A61" s="99"/>
    </row>
    <row r="62" spans="1:13" x14ac:dyDescent="0.25">
      <c r="A62" s="99"/>
    </row>
    <row r="63" spans="1:13" x14ac:dyDescent="0.25">
      <c r="A63" s="99"/>
    </row>
    <row r="64" spans="1:13" x14ac:dyDescent="0.25">
      <c r="A64" s="99"/>
      <c r="B64" s="29" t="e">
        <f>#REF!</f>
        <v>#REF!</v>
      </c>
      <c r="C64" s="29" t="e">
        <f>IF(AND('MANHÃ (N)'!C64&lt;&gt;'MANHÃ (N)'!C63,'MANHÃ (N)'!C63='MANHÃ (N)'!C62),'MANHÃ (N)'!C64,"")</f>
        <v>#REF!</v>
      </c>
      <c r="D64" s="29" t="e">
        <f>#REF!</f>
        <v>#REF!</v>
      </c>
      <c r="E64" s="29" t="e">
        <f>IF(AND('MANHÃ (N)'!E64&lt;&gt;'MANHÃ (N)'!E63,'MANHÃ (N)'!E63='MANHÃ (N)'!E62),'MANHÃ (N)'!E64,"")</f>
        <v>#REF!</v>
      </c>
      <c r="F64" s="29" t="e">
        <f>#REF!</f>
        <v>#REF!</v>
      </c>
      <c r="G64" s="29" t="e">
        <f>IF(AND('MANHÃ (N)'!G64&lt;&gt;'MANHÃ (N)'!G63,'MANHÃ (N)'!G63='MANHÃ (N)'!G62),'MANHÃ (N)'!G64,"")</f>
        <v>#REF!</v>
      </c>
      <c r="H64" s="29" t="e">
        <f>#REF!</f>
        <v>#REF!</v>
      </c>
      <c r="I64" s="29" t="e">
        <f>IF(AND('MANHÃ (N)'!I64&lt;&gt;'MANHÃ (N)'!I63,'MANHÃ (N)'!I63='MANHÃ (N)'!I62),'MANHÃ (N)'!I64,"")</f>
        <v>#REF!</v>
      </c>
      <c r="J64" s="29" t="e">
        <f>#REF!</f>
        <v>#REF!</v>
      </c>
      <c r="K64" s="29" t="e">
        <f>IF(AND('MANHÃ (N)'!K64&lt;&gt;'MANHÃ (N)'!K63,'MANHÃ (N)'!K63='MANHÃ (N)'!K62),'MANHÃ (N)'!K64,"")</f>
        <v>#REF!</v>
      </c>
      <c r="L64" s="29" t="e">
        <f>#REF!</f>
        <v>#REF!</v>
      </c>
      <c r="M64" s="29" t="e">
        <f>IF(AND('MANHÃ (N)'!M64&lt;&gt;'MANHÃ (N)'!M63,'MANHÃ (N)'!M63='MANHÃ (N)'!M62),'MANHÃ (N)'!M64,"")</f>
        <v>#REF!</v>
      </c>
    </row>
    <row r="65" spans="1:13" x14ac:dyDescent="0.25">
      <c r="A65" s="99">
        <v>4</v>
      </c>
    </row>
    <row r="66" spans="1:13" x14ac:dyDescent="0.25">
      <c r="A66" s="99"/>
    </row>
    <row r="67" spans="1:13" x14ac:dyDescent="0.25">
      <c r="A67" s="99"/>
    </row>
    <row r="68" spans="1:13" x14ac:dyDescent="0.25">
      <c r="A68" s="99"/>
    </row>
    <row r="69" spans="1:13" x14ac:dyDescent="0.25">
      <c r="A69" s="99"/>
    </row>
    <row r="70" spans="1:13" x14ac:dyDescent="0.25">
      <c r="A70" s="99"/>
    </row>
    <row r="71" spans="1:13" x14ac:dyDescent="0.25">
      <c r="A71" s="99"/>
      <c r="B71" s="29" t="e">
        <f>#REF!</f>
        <v>#REF!</v>
      </c>
      <c r="C71" s="29" t="e">
        <f>IF(AND('MANHÃ (N)'!C71&lt;&gt;'MANHÃ (N)'!C70,'MANHÃ (N)'!C70='MANHÃ (N)'!C69),'MANHÃ (N)'!C71,"")</f>
        <v>#REF!</v>
      </c>
      <c r="D71" s="29" t="e">
        <f>#REF!</f>
        <v>#REF!</v>
      </c>
      <c r="E71" s="29" t="e">
        <f>IF(AND('MANHÃ (N)'!E71&lt;&gt;'MANHÃ (N)'!E70,'MANHÃ (N)'!E70='MANHÃ (N)'!E69),'MANHÃ (N)'!E71,"")</f>
        <v>#REF!</v>
      </c>
      <c r="F71" s="29" t="e">
        <f>#REF!</f>
        <v>#REF!</v>
      </c>
      <c r="G71" s="29" t="e">
        <f>IF(AND('MANHÃ (N)'!G71&lt;&gt;'MANHÃ (N)'!G70,'MANHÃ (N)'!G70='MANHÃ (N)'!G69),'MANHÃ (N)'!G71,"")</f>
        <v>#REF!</v>
      </c>
      <c r="H71" s="29" t="e">
        <f>#REF!</f>
        <v>#REF!</v>
      </c>
      <c r="I71" s="29" t="e">
        <f>IF(AND('MANHÃ (N)'!I71&lt;&gt;'MANHÃ (N)'!I70,'MANHÃ (N)'!I70='MANHÃ (N)'!I69),'MANHÃ (N)'!I71,"")</f>
        <v>#REF!</v>
      </c>
      <c r="J71" s="29" t="e">
        <f>#REF!</f>
        <v>#REF!</v>
      </c>
      <c r="K71" s="29" t="e">
        <f>IF(AND('MANHÃ (N)'!K71&lt;&gt;'MANHÃ (N)'!K70,'MANHÃ (N)'!K70='MANHÃ (N)'!K69),'MANHÃ (N)'!K71,"")</f>
        <v>#REF!</v>
      </c>
      <c r="L71" s="29" t="e">
        <f>#REF!</f>
        <v>#REF!</v>
      </c>
      <c r="M71" s="29" t="e">
        <f>IF(AND('MANHÃ (N)'!M71&lt;&gt;'MANHÃ (N)'!M70,'MANHÃ (N)'!M70='MANHÃ (N)'!M69),'MANHÃ (N)'!M71,"")</f>
        <v>#REF!</v>
      </c>
    </row>
    <row r="72" spans="1:13" x14ac:dyDescent="0.25">
      <c r="A72" s="99">
        <v>5</v>
      </c>
    </row>
    <row r="73" spans="1:13" x14ac:dyDescent="0.25">
      <c r="A73" s="99"/>
    </row>
    <row r="74" spans="1:13" x14ac:dyDescent="0.25">
      <c r="A74" s="99"/>
    </row>
    <row r="75" spans="1:13" x14ac:dyDescent="0.25">
      <c r="A75" s="99"/>
    </row>
    <row r="76" spans="1:13" x14ac:dyDescent="0.25">
      <c r="A76" s="99"/>
    </row>
    <row r="77" spans="1:13" x14ac:dyDescent="0.25">
      <c r="A77" s="99"/>
    </row>
    <row r="78" spans="1:13" x14ac:dyDescent="0.25">
      <c r="A78" s="99"/>
      <c r="B78" s="29" t="e">
        <f>#REF!</f>
        <v>#REF!</v>
      </c>
      <c r="C78" s="29" t="e">
        <f>IF(AND('MANHÃ (N)'!C78&lt;&gt;'MANHÃ (N)'!C77,'MANHÃ (N)'!C77='MANHÃ (N)'!C76),'MANHÃ (N)'!C78,"")</f>
        <v>#REF!</v>
      </c>
      <c r="D78" s="29" t="e">
        <f>#REF!</f>
        <v>#REF!</v>
      </c>
      <c r="E78" s="29" t="e">
        <f>IF(AND('MANHÃ (N)'!E78&lt;&gt;'MANHÃ (N)'!E77,'MANHÃ (N)'!E77='MANHÃ (N)'!E76),'MANHÃ (N)'!E78,"")</f>
        <v>#REF!</v>
      </c>
      <c r="F78" s="29" t="e">
        <f>#REF!</f>
        <v>#REF!</v>
      </c>
      <c r="G78" s="29" t="e">
        <f>IF(AND('MANHÃ (N)'!G78&lt;&gt;'MANHÃ (N)'!G77,'MANHÃ (N)'!G77='MANHÃ (N)'!G76),'MANHÃ (N)'!G78,"")</f>
        <v>#REF!</v>
      </c>
      <c r="H78" s="29" t="e">
        <f>#REF!</f>
        <v>#REF!</v>
      </c>
      <c r="I78" s="29" t="e">
        <f>IF(AND('MANHÃ (N)'!I78&lt;&gt;'MANHÃ (N)'!I77,'MANHÃ (N)'!I77='MANHÃ (N)'!I76),'MANHÃ (N)'!I78,"")</f>
        <v>#REF!</v>
      </c>
      <c r="J78" s="29" t="e">
        <f>#REF!</f>
        <v>#REF!</v>
      </c>
      <c r="K78" s="29" t="e">
        <f>IF(AND('MANHÃ (N)'!K78&lt;&gt;'MANHÃ (N)'!K77,'MANHÃ (N)'!K77='MANHÃ (N)'!K76),'MANHÃ (N)'!K78,"")</f>
        <v>#REF!</v>
      </c>
      <c r="L78" s="29" t="e">
        <f>#REF!</f>
        <v>#REF!</v>
      </c>
      <c r="M78" s="29" t="e">
        <f>IF(AND('MANHÃ (N)'!M78&lt;&gt;'MANHÃ (N)'!M77,'MANHÃ (N)'!M77='MANHÃ (N)'!M76),'MANHÃ (N)'!M78,"")</f>
        <v>#REF!</v>
      </c>
    </row>
    <row r="79" spans="1:13" x14ac:dyDescent="0.25">
      <c r="A79" s="99">
        <v>6</v>
      </c>
    </row>
    <row r="80" spans="1:13" x14ac:dyDescent="0.25">
      <c r="A80" s="99"/>
    </row>
    <row r="81" spans="1:13" x14ac:dyDescent="0.25">
      <c r="A81" s="99"/>
    </row>
    <row r="82" spans="1:13" x14ac:dyDescent="0.25">
      <c r="A82" s="99"/>
    </row>
    <row r="83" spans="1:13" x14ac:dyDescent="0.25">
      <c r="A83" s="99"/>
    </row>
    <row r="84" spans="1:13" x14ac:dyDescent="0.25">
      <c r="A84" s="99"/>
    </row>
    <row r="85" spans="1:13" x14ac:dyDescent="0.25">
      <c r="A85" s="99"/>
      <c r="B85" s="29" t="e">
        <f>#REF!</f>
        <v>#REF!</v>
      </c>
      <c r="C85" s="29" t="e">
        <f>IF(AND('MANHÃ (N)'!C85&lt;&gt;'MANHÃ (N)'!C84,'MANHÃ (N)'!C84='MANHÃ (N)'!C83),'MANHÃ (N)'!C85,"")</f>
        <v>#REF!</v>
      </c>
      <c r="D85" s="29" t="e">
        <f>#REF!</f>
        <v>#REF!</v>
      </c>
      <c r="E85" s="29" t="e">
        <f>IF(AND('MANHÃ (N)'!E85&lt;&gt;'MANHÃ (N)'!E84,'MANHÃ (N)'!E84='MANHÃ (N)'!E83),'MANHÃ (N)'!E85,"")</f>
        <v>#REF!</v>
      </c>
      <c r="F85" s="29" t="e">
        <f>#REF!</f>
        <v>#REF!</v>
      </c>
      <c r="G85" s="29" t="e">
        <f>IF(AND('MANHÃ (N)'!G85&lt;&gt;'MANHÃ (N)'!G84,'MANHÃ (N)'!G84='MANHÃ (N)'!G83),'MANHÃ (N)'!G85,"")</f>
        <v>#REF!</v>
      </c>
      <c r="H85" s="29" t="e">
        <f>#REF!</f>
        <v>#REF!</v>
      </c>
      <c r="I85" s="29" t="e">
        <f>IF(AND('MANHÃ (N)'!I85&lt;&gt;'MANHÃ (N)'!I84,'MANHÃ (N)'!I84='MANHÃ (N)'!I83),'MANHÃ (N)'!I85,"")</f>
        <v>#REF!</v>
      </c>
      <c r="J85" s="29" t="e">
        <f>#REF!</f>
        <v>#REF!</v>
      </c>
      <c r="K85" s="29" t="e">
        <f>IF(AND('MANHÃ (N)'!K85&lt;&gt;'MANHÃ (N)'!K84,'MANHÃ (N)'!K84='MANHÃ (N)'!K83),'MANHÃ (N)'!K85,"")</f>
        <v>#REF!</v>
      </c>
      <c r="L85" s="29" t="e">
        <f>#REF!</f>
        <v>#REF!</v>
      </c>
      <c r="M85" s="29" t="e">
        <f>IF(AND('MANHÃ (N)'!M85&lt;&gt;'MANHÃ (N)'!M84,'MANHÃ (N)'!M84='MANHÃ (N)'!M83),'MANHÃ (N)'!M85,"")</f>
        <v>#REF!</v>
      </c>
    </row>
    <row r="86" spans="1:13" x14ac:dyDescent="0.25">
      <c r="A86" s="99">
        <v>1</v>
      </c>
    </row>
    <row r="87" spans="1:13" x14ac:dyDescent="0.25">
      <c r="A87" s="99"/>
    </row>
    <row r="88" spans="1:13" x14ac:dyDescent="0.25">
      <c r="A88" s="99"/>
    </row>
    <row r="89" spans="1:13" x14ac:dyDescent="0.25">
      <c r="A89" s="99"/>
    </row>
    <row r="90" spans="1:13" x14ac:dyDescent="0.25">
      <c r="A90" s="99"/>
    </row>
    <row r="91" spans="1:13" x14ac:dyDescent="0.25">
      <c r="A91" s="99"/>
    </row>
    <row r="92" spans="1:13" x14ac:dyDescent="0.25">
      <c r="A92" s="99"/>
      <c r="B92" s="29" t="e">
        <f>#REF!</f>
        <v>#REF!</v>
      </c>
      <c r="C92" s="29" t="e">
        <f>IF(AND('MANHÃ (N)'!C92&lt;&gt;'MANHÃ (N)'!C91,'MANHÃ (N)'!C91='MANHÃ (N)'!C90),'MANHÃ (N)'!C92,"")</f>
        <v>#REF!</v>
      </c>
      <c r="D92" s="29" t="e">
        <f>#REF!</f>
        <v>#REF!</v>
      </c>
      <c r="E92" s="29" t="e">
        <f>IF(AND('MANHÃ (N)'!E92&lt;&gt;'MANHÃ (N)'!E91,'MANHÃ (N)'!E91='MANHÃ (N)'!E90),'MANHÃ (N)'!E92,"")</f>
        <v>#REF!</v>
      </c>
      <c r="F92" s="29" t="e">
        <f>#REF!</f>
        <v>#REF!</v>
      </c>
      <c r="G92" s="29" t="e">
        <f>IF(AND('MANHÃ (N)'!G92&lt;&gt;'MANHÃ (N)'!G91,'MANHÃ (N)'!G91='MANHÃ (N)'!G90),'MANHÃ (N)'!G92,"")</f>
        <v>#REF!</v>
      </c>
      <c r="H92" s="29" t="e">
        <f>#REF!</f>
        <v>#REF!</v>
      </c>
      <c r="I92" s="29" t="e">
        <f>IF(AND('MANHÃ (N)'!I92&lt;&gt;'MANHÃ (N)'!I91,'MANHÃ (N)'!I91='MANHÃ (N)'!I90),'MANHÃ (N)'!I92,"")</f>
        <v>#REF!</v>
      </c>
      <c r="J92" s="29" t="e">
        <f>#REF!</f>
        <v>#REF!</v>
      </c>
      <c r="K92" s="29" t="e">
        <f>IF(AND('MANHÃ (N)'!K92&lt;&gt;'MANHÃ (N)'!K91,'MANHÃ (N)'!K91='MANHÃ (N)'!K90),'MANHÃ (N)'!K92,"")</f>
        <v>#REF!</v>
      </c>
      <c r="L92" s="29" t="e">
        <f>#REF!</f>
        <v>#REF!</v>
      </c>
      <c r="M92" s="29" t="e">
        <f>IF(AND('MANHÃ (N)'!M92&lt;&gt;'MANHÃ (N)'!M91,'MANHÃ (N)'!M91='MANHÃ (N)'!M90),'MANHÃ (N)'!M92,"")</f>
        <v>#REF!</v>
      </c>
    </row>
    <row r="93" spans="1:13" x14ac:dyDescent="0.25">
      <c r="A93" s="99">
        <v>2</v>
      </c>
    </row>
    <row r="94" spans="1:13" x14ac:dyDescent="0.25">
      <c r="A94" s="99"/>
    </row>
    <row r="95" spans="1:13" x14ac:dyDescent="0.25">
      <c r="A95" s="99"/>
    </row>
    <row r="96" spans="1:13" x14ac:dyDescent="0.25">
      <c r="A96" s="99"/>
    </row>
    <row r="97" spans="1:13" x14ac:dyDescent="0.25">
      <c r="A97" s="99"/>
    </row>
    <row r="98" spans="1:13" x14ac:dyDescent="0.25">
      <c r="A98" s="99"/>
    </row>
    <row r="99" spans="1:13" x14ac:dyDescent="0.25">
      <c r="A99" s="99"/>
      <c r="B99" s="29" t="e">
        <f>#REF!</f>
        <v>#REF!</v>
      </c>
      <c r="C99" s="29" t="e">
        <f>IF(AND('MANHÃ (N)'!C99&lt;&gt;'MANHÃ (N)'!C98,'MANHÃ (N)'!C98='MANHÃ (N)'!C97),'MANHÃ (N)'!C99,"")</f>
        <v>#REF!</v>
      </c>
      <c r="D99" s="29" t="e">
        <f>#REF!</f>
        <v>#REF!</v>
      </c>
      <c r="E99" s="29" t="e">
        <f>IF(AND('MANHÃ (N)'!E99&lt;&gt;'MANHÃ (N)'!E98,'MANHÃ (N)'!E98='MANHÃ (N)'!E97),'MANHÃ (N)'!E99,"")</f>
        <v>#REF!</v>
      </c>
      <c r="F99" s="29" t="e">
        <f>#REF!</f>
        <v>#REF!</v>
      </c>
      <c r="G99" s="29" t="e">
        <f>IF(AND('MANHÃ (N)'!G99&lt;&gt;'MANHÃ (N)'!G98,'MANHÃ (N)'!G98='MANHÃ (N)'!G97),'MANHÃ (N)'!G99,"")</f>
        <v>#REF!</v>
      </c>
      <c r="H99" s="29" t="e">
        <f>#REF!</f>
        <v>#REF!</v>
      </c>
      <c r="I99" s="29" t="e">
        <f>IF(AND('MANHÃ (N)'!I99&lt;&gt;'MANHÃ (N)'!I98,'MANHÃ (N)'!I98='MANHÃ (N)'!I97),'MANHÃ (N)'!I99,"")</f>
        <v>#REF!</v>
      </c>
      <c r="J99" s="29" t="e">
        <f>#REF!</f>
        <v>#REF!</v>
      </c>
      <c r="K99" s="29" t="e">
        <f>IF(AND('MANHÃ (N)'!K99&lt;&gt;'MANHÃ (N)'!K98,'MANHÃ (N)'!K98='MANHÃ (N)'!K97),'MANHÃ (N)'!K99,"")</f>
        <v>#REF!</v>
      </c>
      <c r="L99" s="29" t="e">
        <f>#REF!</f>
        <v>#REF!</v>
      </c>
      <c r="M99" s="29" t="e">
        <f>IF(AND('MANHÃ (N)'!M99&lt;&gt;'MANHÃ (N)'!M98,'MANHÃ (N)'!M98='MANHÃ (N)'!M97),'MANHÃ (N)'!M99,"")</f>
        <v>#REF!</v>
      </c>
    </row>
    <row r="100" spans="1:13" x14ac:dyDescent="0.25">
      <c r="A100" s="99">
        <v>3</v>
      </c>
    </row>
    <row r="101" spans="1:13" x14ac:dyDescent="0.25">
      <c r="A101" s="99"/>
    </row>
    <row r="102" spans="1:13" x14ac:dyDescent="0.25">
      <c r="A102" s="99"/>
    </row>
    <row r="103" spans="1:13" x14ac:dyDescent="0.25">
      <c r="A103" s="99"/>
    </row>
    <row r="104" spans="1:13" x14ac:dyDescent="0.25">
      <c r="A104" s="99"/>
    </row>
    <row r="105" spans="1:13" x14ac:dyDescent="0.25">
      <c r="A105" s="99"/>
    </row>
    <row r="106" spans="1:13" x14ac:dyDescent="0.25">
      <c r="A106" s="99"/>
      <c r="B106" s="29" t="e">
        <f>#REF!</f>
        <v>#REF!</v>
      </c>
      <c r="C106" s="29" t="e">
        <f>IF(AND('MANHÃ (N)'!C106&lt;&gt;'MANHÃ (N)'!C105,'MANHÃ (N)'!C105='MANHÃ (N)'!C104),'MANHÃ (N)'!C106,"")</f>
        <v>#REF!</v>
      </c>
      <c r="D106" s="29" t="e">
        <f>#REF!</f>
        <v>#REF!</v>
      </c>
      <c r="E106" s="29" t="e">
        <f>IF(AND('MANHÃ (N)'!E106&lt;&gt;'MANHÃ (N)'!E105,'MANHÃ (N)'!E105='MANHÃ (N)'!E104),'MANHÃ (N)'!E106,"")</f>
        <v>#REF!</v>
      </c>
      <c r="F106" s="29" t="e">
        <f>#REF!</f>
        <v>#REF!</v>
      </c>
      <c r="G106" s="29" t="e">
        <f>IF(AND('MANHÃ (N)'!G106&lt;&gt;'MANHÃ (N)'!G105,'MANHÃ (N)'!G105='MANHÃ (N)'!G104),'MANHÃ (N)'!G106,"")</f>
        <v>#REF!</v>
      </c>
      <c r="H106" s="29" t="e">
        <f>#REF!</f>
        <v>#REF!</v>
      </c>
      <c r="I106" s="29" t="e">
        <f>IF(AND('MANHÃ (N)'!I106&lt;&gt;'MANHÃ (N)'!I105,'MANHÃ (N)'!I105='MANHÃ (N)'!I104),'MANHÃ (N)'!I106,"")</f>
        <v>#REF!</v>
      </c>
      <c r="J106" s="29" t="e">
        <f>#REF!</f>
        <v>#REF!</v>
      </c>
      <c r="K106" s="29" t="e">
        <f>IF(AND('MANHÃ (N)'!K106&lt;&gt;'MANHÃ (N)'!K105,'MANHÃ (N)'!K105='MANHÃ (N)'!K104),'MANHÃ (N)'!K106,"")</f>
        <v>#REF!</v>
      </c>
      <c r="L106" s="29" t="e">
        <f>#REF!</f>
        <v>#REF!</v>
      </c>
      <c r="M106" s="29" t="e">
        <f>IF(AND('MANHÃ (N)'!M106&lt;&gt;'MANHÃ (N)'!M105,'MANHÃ (N)'!M105='MANHÃ (N)'!M104),'MANHÃ (N)'!M106,"")</f>
        <v>#REF!</v>
      </c>
    </row>
    <row r="107" spans="1:13" x14ac:dyDescent="0.25">
      <c r="A107" s="99">
        <v>4</v>
      </c>
    </row>
    <row r="108" spans="1:13" x14ac:dyDescent="0.25">
      <c r="A108" s="99"/>
    </row>
    <row r="109" spans="1:13" x14ac:dyDescent="0.25">
      <c r="A109" s="99"/>
    </row>
    <row r="110" spans="1:13" x14ac:dyDescent="0.25">
      <c r="A110" s="99"/>
    </row>
    <row r="111" spans="1:13" x14ac:dyDescent="0.25">
      <c r="A111" s="99"/>
    </row>
    <row r="112" spans="1:13" x14ac:dyDescent="0.25">
      <c r="A112" s="99"/>
    </row>
    <row r="113" spans="1:13" x14ac:dyDescent="0.25">
      <c r="A113" s="99"/>
      <c r="B113" s="29" t="e">
        <f>#REF!</f>
        <v>#REF!</v>
      </c>
      <c r="C113" s="29" t="e">
        <f>IF(AND('MANHÃ (N)'!C113&lt;&gt;'MANHÃ (N)'!C112,'MANHÃ (N)'!C112='MANHÃ (N)'!C111),'MANHÃ (N)'!C113,"")</f>
        <v>#REF!</v>
      </c>
      <c r="D113" s="29" t="e">
        <f>#REF!</f>
        <v>#REF!</v>
      </c>
      <c r="E113" s="29" t="e">
        <f>IF(AND('MANHÃ (N)'!E113&lt;&gt;'MANHÃ (N)'!E112,'MANHÃ (N)'!E112='MANHÃ (N)'!E111),'MANHÃ (N)'!E113,"")</f>
        <v>#REF!</v>
      </c>
      <c r="F113" s="29" t="e">
        <f>#REF!</f>
        <v>#REF!</v>
      </c>
      <c r="G113" s="29" t="e">
        <f>IF(AND('MANHÃ (N)'!G113&lt;&gt;'MANHÃ (N)'!G112,'MANHÃ (N)'!G112='MANHÃ (N)'!G111),'MANHÃ (N)'!G113,"")</f>
        <v>#REF!</v>
      </c>
      <c r="H113" s="29" t="e">
        <f>#REF!</f>
        <v>#REF!</v>
      </c>
      <c r="I113" s="29" t="e">
        <f>IF(AND('MANHÃ (N)'!I113&lt;&gt;'MANHÃ (N)'!I112,'MANHÃ (N)'!I112='MANHÃ (N)'!I111),'MANHÃ (N)'!I113,"")</f>
        <v>#REF!</v>
      </c>
      <c r="J113" s="29" t="e">
        <f>#REF!</f>
        <v>#REF!</v>
      </c>
      <c r="K113" s="29" t="e">
        <f>IF(AND('MANHÃ (N)'!K113&lt;&gt;'MANHÃ (N)'!K112,'MANHÃ (N)'!K112='MANHÃ (N)'!K111),'MANHÃ (N)'!K113,"")</f>
        <v>#REF!</v>
      </c>
      <c r="L113" s="29" t="e">
        <f>#REF!</f>
        <v>#REF!</v>
      </c>
      <c r="M113" s="29" t="e">
        <f>IF(AND('MANHÃ (N)'!M113&lt;&gt;'MANHÃ (N)'!M112,'MANHÃ (N)'!M112='MANHÃ (N)'!M111),'MANHÃ (N)'!M113,"")</f>
        <v>#REF!</v>
      </c>
    </row>
    <row r="114" spans="1:13" x14ac:dyDescent="0.25">
      <c r="A114" s="99">
        <v>5</v>
      </c>
    </row>
    <row r="115" spans="1:13" x14ac:dyDescent="0.25">
      <c r="A115" s="99"/>
    </row>
    <row r="116" spans="1:13" x14ac:dyDescent="0.25">
      <c r="A116" s="99"/>
    </row>
    <row r="117" spans="1:13" x14ac:dyDescent="0.25">
      <c r="A117" s="99"/>
    </row>
    <row r="118" spans="1:13" x14ac:dyDescent="0.25">
      <c r="A118" s="99"/>
    </row>
    <row r="119" spans="1:13" x14ac:dyDescent="0.25">
      <c r="A119" s="99"/>
    </row>
    <row r="120" spans="1:13" x14ac:dyDescent="0.25">
      <c r="A120" s="99"/>
      <c r="B120" s="29" t="e">
        <f>#REF!</f>
        <v>#REF!</v>
      </c>
      <c r="C120" s="29" t="e">
        <f>IF(AND('MANHÃ (N)'!C120&lt;&gt;'MANHÃ (N)'!C119,'MANHÃ (N)'!C119='MANHÃ (N)'!C118),'MANHÃ (N)'!C120,"")</f>
        <v>#REF!</v>
      </c>
      <c r="D120" s="29" t="e">
        <f>#REF!</f>
        <v>#REF!</v>
      </c>
      <c r="E120" s="29" t="e">
        <f>IF(AND('MANHÃ (N)'!E120&lt;&gt;'MANHÃ (N)'!E119,'MANHÃ (N)'!E119='MANHÃ (N)'!E118),'MANHÃ (N)'!E120,"")</f>
        <v>#REF!</v>
      </c>
      <c r="F120" s="29" t="e">
        <f>#REF!</f>
        <v>#REF!</v>
      </c>
      <c r="G120" s="29" t="e">
        <f>IF(AND('MANHÃ (N)'!G120&lt;&gt;'MANHÃ (N)'!G119,'MANHÃ (N)'!G119='MANHÃ (N)'!G118),'MANHÃ (N)'!G120,"")</f>
        <v>#REF!</v>
      </c>
      <c r="H120" s="29" t="e">
        <f>#REF!</f>
        <v>#REF!</v>
      </c>
      <c r="I120" s="29" t="e">
        <f>IF(AND('MANHÃ (N)'!I120&lt;&gt;'MANHÃ (N)'!I119,'MANHÃ (N)'!I119='MANHÃ (N)'!I118),'MANHÃ (N)'!I120,"")</f>
        <v>#REF!</v>
      </c>
      <c r="J120" s="29" t="e">
        <f>#REF!</f>
        <v>#REF!</v>
      </c>
      <c r="K120" s="29" t="e">
        <f>IF(AND('MANHÃ (N)'!K120&lt;&gt;'MANHÃ (N)'!K119,'MANHÃ (N)'!K119='MANHÃ (N)'!K118),'MANHÃ (N)'!K120,"")</f>
        <v>#REF!</v>
      </c>
      <c r="L120" s="29" t="e">
        <f>#REF!</f>
        <v>#REF!</v>
      </c>
      <c r="M120" s="29" t="e">
        <f>IF(AND('MANHÃ (N)'!M120&lt;&gt;'MANHÃ (N)'!M119,'MANHÃ (N)'!M119='MANHÃ (N)'!M118),'MANHÃ (N)'!M120,"")</f>
        <v>#REF!</v>
      </c>
    </row>
    <row r="121" spans="1:13" x14ac:dyDescent="0.25">
      <c r="A121" s="99">
        <v>6</v>
      </c>
    </row>
    <row r="122" spans="1:13" x14ac:dyDescent="0.25">
      <c r="A122" s="99"/>
    </row>
    <row r="123" spans="1:13" x14ac:dyDescent="0.25">
      <c r="A123" s="99"/>
    </row>
    <row r="124" spans="1:13" x14ac:dyDescent="0.25">
      <c r="A124" s="99"/>
    </row>
    <row r="125" spans="1:13" x14ac:dyDescent="0.25">
      <c r="A125" s="99"/>
    </row>
    <row r="126" spans="1:13" x14ac:dyDescent="0.25">
      <c r="A126" s="99"/>
    </row>
    <row r="127" spans="1:13" x14ac:dyDescent="0.25">
      <c r="A127" s="99"/>
      <c r="B127" s="29" t="e">
        <f>#REF!</f>
        <v>#REF!</v>
      </c>
      <c r="C127" s="29" t="e">
        <f>IF(AND('MANHÃ (N)'!C127&lt;&gt;'MANHÃ (N)'!C126,'MANHÃ (N)'!C126='MANHÃ (N)'!C125),'MANHÃ (N)'!C127,"")</f>
        <v>#REF!</v>
      </c>
      <c r="D127" s="29" t="e">
        <f>#REF!</f>
        <v>#REF!</v>
      </c>
      <c r="E127" s="29" t="e">
        <f>IF(AND('MANHÃ (N)'!E127&lt;&gt;'MANHÃ (N)'!E126,'MANHÃ (N)'!E126='MANHÃ (N)'!E125),'MANHÃ (N)'!E127,"")</f>
        <v>#REF!</v>
      </c>
      <c r="F127" s="29" t="e">
        <f>#REF!</f>
        <v>#REF!</v>
      </c>
      <c r="G127" s="29" t="e">
        <f>IF(AND('MANHÃ (N)'!G127&lt;&gt;'MANHÃ (N)'!G126,'MANHÃ (N)'!G126='MANHÃ (N)'!G125),'MANHÃ (N)'!G127,"")</f>
        <v>#REF!</v>
      </c>
      <c r="H127" s="29" t="e">
        <f>#REF!</f>
        <v>#REF!</v>
      </c>
      <c r="I127" s="29" t="e">
        <f>IF(AND('MANHÃ (N)'!I127&lt;&gt;'MANHÃ (N)'!I126,'MANHÃ (N)'!I126='MANHÃ (N)'!I125),'MANHÃ (N)'!I127,"")</f>
        <v>#REF!</v>
      </c>
      <c r="J127" s="29" t="e">
        <f>#REF!</f>
        <v>#REF!</v>
      </c>
      <c r="K127" s="29" t="e">
        <f>IF(AND('MANHÃ (N)'!K127&lt;&gt;'MANHÃ (N)'!K126,'MANHÃ (N)'!K126='MANHÃ (N)'!K125),'MANHÃ (N)'!K127,"")</f>
        <v>#REF!</v>
      </c>
      <c r="L127" s="29" t="e">
        <f>#REF!</f>
        <v>#REF!</v>
      </c>
      <c r="M127" s="29" t="e">
        <f>IF(AND('MANHÃ (N)'!M127&lt;&gt;'MANHÃ (N)'!M126,'MANHÃ (N)'!M126='MANHÃ (N)'!M125),'MANHÃ (N)'!M127,"")</f>
        <v>#REF!</v>
      </c>
    </row>
  </sheetData>
  <sheetProtection algorithmName="SHA-512" hashValue="HCxBj7csh5Zfxb00KFfr/bOkuqvF0yCPgOquNbER2BWstPh6EQ+I14+h5nU+1Aqh6jf1ud21bET8SNPZwChj1g==" saltValue="n91NQ0CAqfiUvOY03mlNYA==" spinCount="100000" sheet="1" objects="1" scenarios="1" selectLockedCells="1" selectUnlockedCells="1"/>
  <mergeCells count="18">
    <mergeCell ref="A37:A43"/>
    <mergeCell ref="A2:A8"/>
    <mergeCell ref="A9:A15"/>
    <mergeCell ref="A16:A22"/>
    <mergeCell ref="A23:A29"/>
    <mergeCell ref="A30:A36"/>
    <mergeCell ref="A121:A127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31.140625" style="29" bestFit="1" customWidth="1"/>
    <col min="3" max="3" width="7.140625" style="29" bestFit="1" customWidth="1"/>
    <col min="4" max="4" width="27.42578125" style="29" bestFit="1" customWidth="1"/>
    <col min="5" max="5" width="7.140625" style="29" bestFit="1" customWidth="1"/>
    <col min="6" max="6" width="28" style="29" bestFit="1" customWidth="1"/>
    <col min="7" max="7" width="7.140625" style="29" bestFit="1" customWidth="1"/>
    <col min="8" max="8" width="31.5703125" style="29" bestFit="1" customWidth="1"/>
    <col min="9" max="9" width="7.140625" style="29" bestFit="1" customWidth="1"/>
    <col min="10" max="10" width="36.42578125" style="29" bestFit="1" customWidth="1"/>
    <col min="11" max="11" width="7.140625" style="29" bestFit="1" customWidth="1"/>
    <col min="12" max="12" width="30" style="29" bestFit="1" customWidth="1"/>
    <col min="13" max="13" width="7.1406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</row>
    <row r="6" spans="1:13" x14ac:dyDescent="0.25">
      <c r="A6" s="99"/>
    </row>
    <row r="7" spans="1:13" x14ac:dyDescent="0.25">
      <c r="A7" s="99"/>
      <c r="B7" s="29" t="e">
        <f>#REF!</f>
        <v>#REF!</v>
      </c>
      <c r="C7" s="29" t="e">
        <f>IF(AND('MANHÃ (N)'!C7&lt;&gt;'MANHÃ (N)'!C6,'MANHÃ (N)'!C6='MANHÃ (N)'!C5),'MANHÃ (N)'!C7,"")</f>
        <v>#REF!</v>
      </c>
      <c r="D7" s="29" t="e">
        <f>#REF!</f>
        <v>#REF!</v>
      </c>
      <c r="E7" s="29" t="e">
        <f>IF(AND('MANHÃ (N)'!E7&lt;&gt;'MANHÃ (N)'!E6,'MANHÃ (N)'!E6='MANHÃ (N)'!E5),'MANHÃ (N)'!E7,"")</f>
        <v>#REF!</v>
      </c>
      <c r="F7" s="29" t="e">
        <f>#REF!</f>
        <v>#REF!</v>
      </c>
      <c r="G7" s="29" t="e">
        <f>IF(AND('MANHÃ (N)'!G7&lt;&gt;'MANHÃ (N)'!G6,'MANHÃ (N)'!G6='MANHÃ (N)'!G5),'MANHÃ (N)'!G7,"")</f>
        <v>#REF!</v>
      </c>
      <c r="H7" s="29" t="e">
        <f>#REF!</f>
        <v>#REF!</v>
      </c>
      <c r="I7" s="29" t="e">
        <f>IF(AND('MANHÃ (N)'!I7&lt;&gt;'MANHÃ (N)'!I6,'MANHÃ (N)'!I6='MANHÃ (N)'!I5),'MANHÃ (N)'!I7,"")</f>
        <v>#REF!</v>
      </c>
      <c r="J7" s="29" t="e">
        <f>#REF!</f>
        <v>#REF!</v>
      </c>
      <c r="K7" s="29" t="e">
        <f>IF(AND('MANHÃ (N)'!K7&lt;&gt;'MANHÃ (N)'!K6,'MANHÃ (N)'!K6='MANHÃ (N)'!K5),'MANHÃ (N)'!K7,"")</f>
        <v>#REF!</v>
      </c>
      <c r="L7" s="29" t="e">
        <f>#REF!</f>
        <v>#REF!</v>
      </c>
      <c r="M7" s="29" t="e">
        <f>IF(AND('MANHÃ (N)'!M7&lt;&gt;'MANHÃ (N)'!M6,'MANHÃ (N)'!M6='MANHÃ (N)'!M5),'MANHÃ (N)'!M7,"")</f>
        <v>#REF!</v>
      </c>
    </row>
    <row r="8" spans="1:13" x14ac:dyDescent="0.25">
      <c r="A8" s="99"/>
    </row>
    <row r="9" spans="1:13" x14ac:dyDescent="0.25">
      <c r="A9" s="99">
        <v>2</v>
      </c>
    </row>
    <row r="10" spans="1:13" x14ac:dyDescent="0.25">
      <c r="A10" s="99"/>
    </row>
    <row r="11" spans="1:13" x14ac:dyDescent="0.25">
      <c r="A11" s="99"/>
    </row>
    <row r="12" spans="1:13" x14ac:dyDescent="0.25">
      <c r="A12" s="99"/>
    </row>
    <row r="13" spans="1:13" x14ac:dyDescent="0.25">
      <c r="A13" s="99"/>
    </row>
    <row r="14" spans="1:13" x14ac:dyDescent="0.25">
      <c r="A14" s="99"/>
      <c r="B14" s="29" t="e">
        <f>#REF!</f>
        <v>#REF!</v>
      </c>
      <c r="C14" s="29" t="e">
        <f>IF(AND('MANHÃ (N)'!C14&lt;&gt;'MANHÃ (N)'!C13,'MANHÃ (N)'!C13='MANHÃ (N)'!C12),'MANHÃ (N)'!C14,"")</f>
        <v>#REF!</v>
      </c>
      <c r="D14" s="29" t="e">
        <f>#REF!</f>
        <v>#REF!</v>
      </c>
      <c r="E14" s="29" t="e">
        <f>IF(AND('MANHÃ (N)'!E14&lt;&gt;'MANHÃ (N)'!E13,'MANHÃ (N)'!E13='MANHÃ (N)'!E12),'MANHÃ (N)'!E14,"")</f>
        <v>#REF!</v>
      </c>
      <c r="F14" s="29" t="e">
        <f>#REF!</f>
        <v>#REF!</v>
      </c>
      <c r="G14" s="29" t="e">
        <f>IF(AND('MANHÃ (N)'!G14&lt;&gt;'MANHÃ (N)'!G13,'MANHÃ (N)'!G13='MANHÃ (N)'!G12),'MANHÃ (N)'!G14,"")</f>
        <v>#REF!</v>
      </c>
      <c r="H14" s="29" t="e">
        <f>#REF!</f>
        <v>#REF!</v>
      </c>
      <c r="I14" s="29" t="e">
        <f>IF(AND('MANHÃ (N)'!I14&lt;&gt;'MANHÃ (N)'!I13,'MANHÃ (N)'!I13='MANHÃ (N)'!I12),'MANHÃ (N)'!I14,"")</f>
        <v>#REF!</v>
      </c>
      <c r="J14" s="29" t="e">
        <f>#REF!</f>
        <v>#REF!</v>
      </c>
      <c r="K14" s="29" t="e">
        <f>IF(AND('MANHÃ (N)'!K14&lt;&gt;'MANHÃ (N)'!K13,'MANHÃ (N)'!K13='MANHÃ (N)'!K12),'MANHÃ (N)'!K14,"")</f>
        <v>#REF!</v>
      </c>
      <c r="L14" s="29" t="e">
        <f>#REF!</f>
        <v>#REF!</v>
      </c>
      <c r="M14" s="29" t="e">
        <f>IF(AND('MANHÃ (N)'!M14&lt;&gt;'MANHÃ (N)'!M13,'MANHÃ (N)'!M13='MANHÃ (N)'!M12),'MANHÃ (N)'!M14,"")</f>
        <v>#REF!</v>
      </c>
    </row>
    <row r="15" spans="1:13" x14ac:dyDescent="0.25">
      <c r="A15" s="99"/>
    </row>
    <row r="16" spans="1:13" x14ac:dyDescent="0.25">
      <c r="A16" s="99">
        <v>3</v>
      </c>
    </row>
    <row r="17" spans="1:13" x14ac:dyDescent="0.25">
      <c r="A17" s="99"/>
    </row>
    <row r="18" spans="1:13" x14ac:dyDescent="0.25">
      <c r="A18" s="99"/>
    </row>
    <row r="19" spans="1:13" x14ac:dyDescent="0.25">
      <c r="A19" s="99"/>
    </row>
    <row r="20" spans="1:13" x14ac:dyDescent="0.25">
      <c r="A20" s="99"/>
    </row>
    <row r="21" spans="1:13" x14ac:dyDescent="0.25">
      <c r="A21" s="99"/>
      <c r="B21" s="29" t="e">
        <f>#REF!</f>
        <v>#REF!</v>
      </c>
      <c r="C21" s="29" t="e">
        <f>IF(AND('MANHÃ (N)'!C21&lt;&gt;'MANHÃ (N)'!C20,'MANHÃ (N)'!C20='MANHÃ (N)'!C19),'MANHÃ (N)'!C21,"")</f>
        <v>#REF!</v>
      </c>
      <c r="D21" s="29" t="e">
        <f>#REF!</f>
        <v>#REF!</v>
      </c>
      <c r="E21" s="29" t="e">
        <f>IF(AND('MANHÃ (N)'!E21&lt;&gt;'MANHÃ (N)'!E20,'MANHÃ (N)'!E20='MANHÃ (N)'!E19),'MANHÃ (N)'!E21,"")</f>
        <v>#REF!</v>
      </c>
      <c r="F21" s="29" t="e">
        <f>#REF!</f>
        <v>#REF!</v>
      </c>
      <c r="G21" s="29" t="e">
        <f>IF(AND('MANHÃ (N)'!G21&lt;&gt;'MANHÃ (N)'!G20,'MANHÃ (N)'!G20='MANHÃ (N)'!G19),'MANHÃ (N)'!G21,"")</f>
        <v>#REF!</v>
      </c>
      <c r="H21" s="29" t="e">
        <f>#REF!</f>
        <v>#REF!</v>
      </c>
      <c r="I21" s="29" t="e">
        <f>IF(AND('MANHÃ (N)'!I21&lt;&gt;'MANHÃ (N)'!I20,'MANHÃ (N)'!I20='MANHÃ (N)'!I19),'MANHÃ (N)'!I21,"")</f>
        <v>#REF!</v>
      </c>
      <c r="J21" s="29" t="e">
        <f>#REF!</f>
        <v>#REF!</v>
      </c>
      <c r="K21" s="29" t="e">
        <f>IF(AND('MANHÃ (N)'!K21&lt;&gt;'MANHÃ (N)'!K20,'MANHÃ (N)'!K20='MANHÃ (N)'!K19),'MANHÃ (N)'!K21,"")</f>
        <v>#REF!</v>
      </c>
      <c r="L21" s="29" t="e">
        <f>#REF!</f>
        <v>#REF!</v>
      </c>
      <c r="M21" s="29" t="e">
        <f>IF(AND('MANHÃ (N)'!M21&lt;&gt;'MANHÃ (N)'!M20,'MANHÃ (N)'!M20='MANHÃ (N)'!M19),'MANHÃ (N)'!M21,"")</f>
        <v>#REF!</v>
      </c>
    </row>
    <row r="22" spans="1:13" x14ac:dyDescent="0.25">
      <c r="A22" s="99"/>
    </row>
    <row r="23" spans="1:13" x14ac:dyDescent="0.25">
      <c r="A23" s="99">
        <v>4</v>
      </c>
    </row>
    <row r="24" spans="1:13" x14ac:dyDescent="0.25">
      <c r="A24" s="99"/>
    </row>
    <row r="25" spans="1:13" x14ac:dyDescent="0.25">
      <c r="A25" s="99"/>
    </row>
    <row r="26" spans="1:13" x14ac:dyDescent="0.25">
      <c r="A26" s="99"/>
    </row>
    <row r="27" spans="1:13" x14ac:dyDescent="0.25">
      <c r="A27" s="99"/>
    </row>
    <row r="28" spans="1:13" x14ac:dyDescent="0.25">
      <c r="A28" s="99"/>
      <c r="B28" s="29" t="e">
        <f>#REF!</f>
        <v>#REF!</v>
      </c>
      <c r="C28" s="29" t="e">
        <f>IF(AND('MANHÃ (N)'!C28&lt;&gt;'MANHÃ (N)'!C27,'MANHÃ (N)'!C27='MANHÃ (N)'!C26),'MANHÃ (N)'!C28,"")</f>
        <v>#REF!</v>
      </c>
      <c r="D28" s="29" t="e">
        <f>#REF!</f>
        <v>#REF!</v>
      </c>
      <c r="E28" s="29" t="e">
        <f>IF(AND('MANHÃ (N)'!E28&lt;&gt;'MANHÃ (N)'!E27,'MANHÃ (N)'!E27='MANHÃ (N)'!E26),'MANHÃ (N)'!E28,"")</f>
        <v>#REF!</v>
      </c>
      <c r="F28" s="29" t="e">
        <f>#REF!</f>
        <v>#REF!</v>
      </c>
      <c r="G28" s="29" t="e">
        <f>IF(AND('MANHÃ (N)'!G28&lt;&gt;'MANHÃ (N)'!G27,'MANHÃ (N)'!G27='MANHÃ (N)'!G26),'MANHÃ (N)'!G28,"")</f>
        <v>#REF!</v>
      </c>
      <c r="H28" s="29" t="e">
        <f>#REF!</f>
        <v>#REF!</v>
      </c>
      <c r="I28" s="29" t="e">
        <f>IF(AND('MANHÃ (N)'!I28&lt;&gt;'MANHÃ (N)'!I27,'MANHÃ (N)'!I27='MANHÃ (N)'!I26),'MANHÃ (N)'!I28,"")</f>
        <v>#REF!</v>
      </c>
      <c r="J28" s="29" t="e">
        <f>#REF!</f>
        <v>#REF!</v>
      </c>
      <c r="K28" s="29" t="e">
        <f>IF(AND('MANHÃ (N)'!K28&lt;&gt;'MANHÃ (N)'!K27,'MANHÃ (N)'!K27='MANHÃ (N)'!K26),'MANHÃ (N)'!K28,"")</f>
        <v>#REF!</v>
      </c>
      <c r="L28" s="29" t="e">
        <f>#REF!</f>
        <v>#REF!</v>
      </c>
      <c r="M28" s="29" t="e">
        <f>IF(AND('MANHÃ (N)'!M28&lt;&gt;'MANHÃ (N)'!M27,'MANHÃ (N)'!M27='MANHÃ (N)'!M26),'MANHÃ (N)'!M28,"")</f>
        <v>#REF!</v>
      </c>
    </row>
    <row r="29" spans="1:13" x14ac:dyDescent="0.25">
      <c r="A29" s="99"/>
    </row>
    <row r="30" spans="1:13" x14ac:dyDescent="0.25">
      <c r="A30" s="99">
        <v>5</v>
      </c>
    </row>
    <row r="31" spans="1:13" x14ac:dyDescent="0.25">
      <c r="A31" s="99"/>
    </row>
    <row r="32" spans="1:13" x14ac:dyDescent="0.25">
      <c r="A32" s="99"/>
    </row>
    <row r="33" spans="1:13" x14ac:dyDescent="0.25">
      <c r="A33" s="99"/>
    </row>
    <row r="34" spans="1:13" x14ac:dyDescent="0.25">
      <c r="A34" s="99"/>
    </row>
    <row r="35" spans="1:13" x14ac:dyDescent="0.25">
      <c r="A35" s="99"/>
      <c r="B35" s="29" t="e">
        <f>#REF!</f>
        <v>#REF!</v>
      </c>
      <c r="C35" s="29" t="e">
        <f>IF(AND('MANHÃ (N)'!C35&lt;&gt;'MANHÃ (N)'!C34,'MANHÃ (N)'!C34='MANHÃ (N)'!C33),'MANHÃ (N)'!C35,"")</f>
        <v>#REF!</v>
      </c>
      <c r="D35" s="29" t="e">
        <f>#REF!</f>
        <v>#REF!</v>
      </c>
      <c r="E35" s="29" t="e">
        <f>IF(AND('MANHÃ (N)'!E35&lt;&gt;'MANHÃ (N)'!E34,'MANHÃ (N)'!E34='MANHÃ (N)'!E33),'MANHÃ (N)'!E35,"")</f>
        <v>#REF!</v>
      </c>
      <c r="F35" s="29" t="e">
        <f>#REF!</f>
        <v>#REF!</v>
      </c>
      <c r="G35" s="29" t="e">
        <f>IF(AND('MANHÃ (N)'!G35&lt;&gt;'MANHÃ (N)'!G34,'MANHÃ (N)'!G34='MANHÃ (N)'!G33),'MANHÃ (N)'!G35,"")</f>
        <v>#REF!</v>
      </c>
      <c r="H35" s="29" t="e">
        <f>#REF!</f>
        <v>#REF!</v>
      </c>
      <c r="I35" s="29" t="e">
        <f>IF(AND('MANHÃ (N)'!I35&lt;&gt;'MANHÃ (N)'!I34,'MANHÃ (N)'!I34='MANHÃ (N)'!I33),'MANHÃ (N)'!I35,"")</f>
        <v>#REF!</v>
      </c>
      <c r="J35" s="29" t="e">
        <f>#REF!</f>
        <v>#REF!</v>
      </c>
      <c r="K35" s="29" t="e">
        <f>IF(AND('MANHÃ (N)'!K35&lt;&gt;'MANHÃ (N)'!K34,'MANHÃ (N)'!K34='MANHÃ (N)'!K33),'MANHÃ (N)'!K35,"")</f>
        <v>#REF!</v>
      </c>
      <c r="L35" s="29" t="e">
        <f>#REF!</f>
        <v>#REF!</v>
      </c>
      <c r="M35" s="29" t="e">
        <f>IF(AND('MANHÃ (N)'!M35&lt;&gt;'MANHÃ (N)'!M34,'MANHÃ (N)'!M34='MANHÃ (N)'!M33),'MANHÃ (N)'!M35,"")</f>
        <v>#REF!</v>
      </c>
    </row>
    <row r="36" spans="1:13" x14ac:dyDescent="0.25">
      <c r="A36" s="99"/>
    </row>
    <row r="37" spans="1:13" x14ac:dyDescent="0.25">
      <c r="A37" s="99">
        <v>6</v>
      </c>
    </row>
    <row r="38" spans="1:13" x14ac:dyDescent="0.25">
      <c r="A38" s="99"/>
    </row>
    <row r="39" spans="1:13" x14ac:dyDescent="0.25">
      <c r="A39" s="99"/>
    </row>
    <row r="40" spans="1:13" x14ac:dyDescent="0.25">
      <c r="A40" s="99"/>
    </row>
    <row r="41" spans="1:13" x14ac:dyDescent="0.25">
      <c r="A41" s="99"/>
    </row>
    <row r="42" spans="1:13" x14ac:dyDescent="0.25">
      <c r="A42" s="99"/>
      <c r="B42" s="29" t="e">
        <f>#REF!</f>
        <v>#REF!</v>
      </c>
      <c r="C42" s="29" t="e">
        <f>IF(AND('MANHÃ (N)'!C42&lt;&gt;'MANHÃ (N)'!C41,'MANHÃ (N)'!C41='MANHÃ (N)'!C40),'MANHÃ (N)'!C42,"")</f>
        <v>#REF!</v>
      </c>
      <c r="D42" s="29" t="e">
        <f>#REF!</f>
        <v>#REF!</v>
      </c>
      <c r="E42" s="29" t="e">
        <f>IF(AND('MANHÃ (N)'!E42&lt;&gt;'MANHÃ (N)'!E41,'MANHÃ (N)'!E41='MANHÃ (N)'!E40),'MANHÃ (N)'!E42,"")</f>
        <v>#REF!</v>
      </c>
      <c r="F42" s="29" t="e">
        <f>#REF!</f>
        <v>#REF!</v>
      </c>
      <c r="G42" s="29" t="e">
        <f>IF(AND('MANHÃ (N)'!G42&lt;&gt;'MANHÃ (N)'!G41,'MANHÃ (N)'!G41='MANHÃ (N)'!G40),'MANHÃ (N)'!G42,"")</f>
        <v>#REF!</v>
      </c>
      <c r="H42" s="29" t="e">
        <f>#REF!</f>
        <v>#REF!</v>
      </c>
      <c r="I42" s="29" t="e">
        <f>IF(AND('MANHÃ (N)'!I42&lt;&gt;'MANHÃ (N)'!I41,'MANHÃ (N)'!I41='MANHÃ (N)'!I40),'MANHÃ (N)'!I42,"")</f>
        <v>#REF!</v>
      </c>
      <c r="J42" s="29" t="e">
        <f>#REF!</f>
        <v>#REF!</v>
      </c>
      <c r="K42" s="29" t="e">
        <f>IF(AND('MANHÃ (N)'!K42&lt;&gt;'MANHÃ (N)'!K41,'MANHÃ (N)'!K41='MANHÃ (N)'!K40),'MANHÃ (N)'!K42,"")</f>
        <v>#REF!</v>
      </c>
      <c r="L42" s="29" t="e">
        <f>#REF!</f>
        <v>#REF!</v>
      </c>
      <c r="M42" s="29" t="e">
        <f>IF(AND('MANHÃ (N)'!M42&lt;&gt;'MANHÃ (N)'!M41,'MANHÃ (N)'!M41='MANHÃ (N)'!M40),'MANHÃ (N)'!M42,"")</f>
        <v>#REF!</v>
      </c>
    </row>
    <row r="43" spans="1:13" x14ac:dyDescent="0.25">
      <c r="A43" s="99"/>
    </row>
    <row r="44" spans="1:13" x14ac:dyDescent="0.25">
      <c r="A44" s="99">
        <v>1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</row>
    <row r="48" spans="1:13" x14ac:dyDescent="0.25">
      <c r="A48" s="99"/>
    </row>
    <row r="49" spans="1:13" x14ac:dyDescent="0.25">
      <c r="A49" s="99"/>
      <c r="B49" s="29" t="e">
        <f>#REF!</f>
        <v>#REF!</v>
      </c>
      <c r="C49" s="29" t="e">
        <f>IF(AND('MANHÃ (N)'!C49&lt;&gt;'MANHÃ (N)'!C48,'MANHÃ (N)'!C48='MANHÃ (N)'!C47),'MANHÃ (N)'!C49,"")</f>
        <v>#REF!</v>
      </c>
      <c r="D49" s="29" t="e">
        <f>#REF!</f>
        <v>#REF!</v>
      </c>
      <c r="E49" s="29" t="e">
        <f>IF(AND('MANHÃ (N)'!E49&lt;&gt;'MANHÃ (N)'!E48,'MANHÃ (N)'!E48='MANHÃ (N)'!E47),'MANHÃ (N)'!E49,"")</f>
        <v>#REF!</v>
      </c>
      <c r="F49" s="29" t="e">
        <f>#REF!</f>
        <v>#REF!</v>
      </c>
      <c r="G49" s="29" t="e">
        <f>IF(AND('MANHÃ (N)'!G49&lt;&gt;'MANHÃ (N)'!G48,'MANHÃ (N)'!G48='MANHÃ (N)'!G47),'MANHÃ (N)'!G49,"")</f>
        <v>#REF!</v>
      </c>
      <c r="H49" s="29" t="e">
        <f>#REF!</f>
        <v>#REF!</v>
      </c>
      <c r="I49" s="29" t="e">
        <f>IF(AND('MANHÃ (N)'!I49&lt;&gt;'MANHÃ (N)'!I48,'MANHÃ (N)'!I48='MANHÃ (N)'!I47),'MANHÃ (N)'!I49,"")</f>
        <v>#REF!</v>
      </c>
      <c r="J49" s="29" t="e">
        <f>#REF!</f>
        <v>#REF!</v>
      </c>
      <c r="K49" s="29" t="e">
        <f>IF(AND('MANHÃ (N)'!K49&lt;&gt;'MANHÃ (N)'!K48,'MANHÃ (N)'!K48='MANHÃ (N)'!K47),'MANHÃ (N)'!K49,"")</f>
        <v>#REF!</v>
      </c>
      <c r="L49" s="29" t="e">
        <f>#REF!</f>
        <v>#REF!</v>
      </c>
      <c r="M49" s="29" t="e">
        <f>IF(AND('MANHÃ (N)'!M49&lt;&gt;'MANHÃ (N)'!M48,'MANHÃ (N)'!M48='MANHÃ (N)'!M47),'MANHÃ (N)'!M49,"")</f>
        <v>#REF!</v>
      </c>
    </row>
    <row r="50" spans="1:13" x14ac:dyDescent="0.25">
      <c r="A50" s="99"/>
    </row>
    <row r="51" spans="1:13" x14ac:dyDescent="0.25">
      <c r="A51" s="99">
        <v>2</v>
      </c>
    </row>
    <row r="52" spans="1:13" x14ac:dyDescent="0.25">
      <c r="A52" s="99"/>
    </row>
    <row r="53" spans="1:13" x14ac:dyDescent="0.25">
      <c r="A53" s="99"/>
    </row>
    <row r="54" spans="1:13" x14ac:dyDescent="0.25">
      <c r="A54" s="99"/>
    </row>
    <row r="55" spans="1:13" x14ac:dyDescent="0.25">
      <c r="A55" s="99"/>
    </row>
    <row r="56" spans="1:13" x14ac:dyDescent="0.25">
      <c r="A56" s="99"/>
      <c r="B56" s="29" t="e">
        <f>#REF!</f>
        <v>#REF!</v>
      </c>
      <c r="C56" s="29" t="e">
        <f>IF(AND('MANHÃ (N)'!C56&lt;&gt;'MANHÃ (N)'!C55,'MANHÃ (N)'!C55='MANHÃ (N)'!C54),'MANHÃ (N)'!C56,"")</f>
        <v>#REF!</v>
      </c>
      <c r="D56" s="29" t="e">
        <f>#REF!</f>
        <v>#REF!</v>
      </c>
      <c r="E56" s="29" t="e">
        <f>IF(AND('MANHÃ (N)'!E56&lt;&gt;'MANHÃ (N)'!E55,'MANHÃ (N)'!E55='MANHÃ (N)'!E54),'MANHÃ (N)'!E56,"")</f>
        <v>#REF!</v>
      </c>
      <c r="F56" s="29" t="e">
        <f>#REF!</f>
        <v>#REF!</v>
      </c>
      <c r="G56" s="29" t="e">
        <f>IF(AND('MANHÃ (N)'!G56&lt;&gt;'MANHÃ (N)'!G55,'MANHÃ (N)'!G55='MANHÃ (N)'!G54),'MANHÃ (N)'!G56,"")</f>
        <v>#REF!</v>
      </c>
      <c r="H56" s="29" t="e">
        <f>#REF!</f>
        <v>#REF!</v>
      </c>
      <c r="I56" s="29" t="e">
        <f>IF(AND('MANHÃ (N)'!I56&lt;&gt;'MANHÃ (N)'!I55,'MANHÃ (N)'!I55='MANHÃ (N)'!I54),'MANHÃ (N)'!I56,"")</f>
        <v>#REF!</v>
      </c>
      <c r="J56" s="29" t="e">
        <f>#REF!</f>
        <v>#REF!</v>
      </c>
      <c r="K56" s="29" t="e">
        <f>IF(AND('MANHÃ (N)'!K56&lt;&gt;'MANHÃ (N)'!K55,'MANHÃ (N)'!K55='MANHÃ (N)'!K54),'MANHÃ (N)'!K56,"")</f>
        <v>#REF!</v>
      </c>
      <c r="L56" s="29" t="e">
        <f>#REF!</f>
        <v>#REF!</v>
      </c>
      <c r="M56" s="29" t="e">
        <f>IF(AND('MANHÃ (N)'!M56&lt;&gt;'MANHÃ (N)'!M55,'MANHÃ (N)'!M55='MANHÃ (N)'!M54),'MANHÃ (N)'!M56,"")</f>
        <v>#REF!</v>
      </c>
    </row>
    <row r="57" spans="1:13" x14ac:dyDescent="0.25">
      <c r="A57" s="99"/>
    </row>
    <row r="58" spans="1:13" x14ac:dyDescent="0.25">
      <c r="A58" s="99">
        <v>3</v>
      </c>
    </row>
    <row r="59" spans="1:13" x14ac:dyDescent="0.25">
      <c r="A59" s="99"/>
    </row>
    <row r="60" spans="1:13" x14ac:dyDescent="0.25">
      <c r="A60" s="99"/>
    </row>
    <row r="61" spans="1:13" x14ac:dyDescent="0.25">
      <c r="A61" s="99"/>
    </row>
    <row r="62" spans="1:13" x14ac:dyDescent="0.25">
      <c r="A62" s="99"/>
    </row>
    <row r="63" spans="1:13" x14ac:dyDescent="0.25">
      <c r="A63" s="99"/>
      <c r="B63" s="29" t="e">
        <f>#REF!</f>
        <v>#REF!</v>
      </c>
      <c r="C63" s="29" t="e">
        <f>IF(AND('MANHÃ (N)'!C63&lt;&gt;'MANHÃ (N)'!C62,'MANHÃ (N)'!C62='MANHÃ (N)'!C61),'MANHÃ (N)'!C63,"")</f>
        <v>#REF!</v>
      </c>
      <c r="D63" s="29" t="e">
        <f>#REF!</f>
        <v>#REF!</v>
      </c>
      <c r="E63" s="29" t="e">
        <f>IF(AND('MANHÃ (N)'!E63&lt;&gt;'MANHÃ (N)'!E62,'MANHÃ (N)'!E62='MANHÃ (N)'!E61),'MANHÃ (N)'!E63,"")</f>
        <v>#REF!</v>
      </c>
      <c r="F63" s="29" t="e">
        <f>#REF!</f>
        <v>#REF!</v>
      </c>
      <c r="G63" s="29" t="e">
        <f>IF(AND('MANHÃ (N)'!G63&lt;&gt;'MANHÃ (N)'!G62,'MANHÃ (N)'!G62='MANHÃ (N)'!G61),'MANHÃ (N)'!G63,"")</f>
        <v>#REF!</v>
      </c>
      <c r="H63" s="29" t="e">
        <f>#REF!</f>
        <v>#REF!</v>
      </c>
      <c r="I63" s="29" t="e">
        <f>IF(AND('MANHÃ (N)'!I63&lt;&gt;'MANHÃ (N)'!I62,'MANHÃ (N)'!I62='MANHÃ (N)'!I61),'MANHÃ (N)'!I63,"")</f>
        <v>#REF!</v>
      </c>
      <c r="J63" s="29" t="e">
        <f>#REF!</f>
        <v>#REF!</v>
      </c>
      <c r="K63" s="29" t="e">
        <f>IF(AND('MANHÃ (N)'!K63&lt;&gt;'MANHÃ (N)'!K62,'MANHÃ (N)'!K62='MANHÃ (N)'!K61),'MANHÃ (N)'!K63,"")</f>
        <v>#REF!</v>
      </c>
      <c r="L63" s="29" t="e">
        <f>#REF!</f>
        <v>#REF!</v>
      </c>
      <c r="M63" s="29" t="e">
        <f>IF(AND('MANHÃ (N)'!M63&lt;&gt;'MANHÃ (N)'!M62,'MANHÃ (N)'!M62='MANHÃ (N)'!M61),'MANHÃ (N)'!M63,"")</f>
        <v>#REF!</v>
      </c>
    </row>
    <row r="64" spans="1:13" x14ac:dyDescent="0.25">
      <c r="A64" s="99"/>
    </row>
    <row r="65" spans="1:13" x14ac:dyDescent="0.25">
      <c r="A65" s="99">
        <v>4</v>
      </c>
    </row>
    <row r="66" spans="1:13" x14ac:dyDescent="0.25">
      <c r="A66" s="99"/>
    </row>
    <row r="67" spans="1:13" x14ac:dyDescent="0.25">
      <c r="A67" s="99"/>
    </row>
    <row r="68" spans="1:13" x14ac:dyDescent="0.25">
      <c r="A68" s="99"/>
    </row>
    <row r="69" spans="1:13" x14ac:dyDescent="0.25">
      <c r="A69" s="99"/>
    </row>
    <row r="70" spans="1:13" x14ac:dyDescent="0.25">
      <c r="A70" s="99"/>
      <c r="B70" s="29" t="e">
        <f>#REF!</f>
        <v>#REF!</v>
      </c>
      <c r="C70" s="29" t="e">
        <f>IF(AND('MANHÃ (N)'!C70&lt;&gt;'MANHÃ (N)'!C69,'MANHÃ (N)'!C69='MANHÃ (N)'!C68),'MANHÃ (N)'!C70,"")</f>
        <v>#REF!</v>
      </c>
      <c r="D70" s="29" t="e">
        <f>#REF!</f>
        <v>#REF!</v>
      </c>
      <c r="E70" s="29" t="e">
        <f>IF(AND('MANHÃ (N)'!E70&lt;&gt;'MANHÃ (N)'!E69,'MANHÃ (N)'!E69='MANHÃ (N)'!E68),'MANHÃ (N)'!E70,"")</f>
        <v>#REF!</v>
      </c>
      <c r="F70" s="29" t="e">
        <f>#REF!</f>
        <v>#REF!</v>
      </c>
      <c r="G70" s="29" t="e">
        <f>IF(AND('MANHÃ (N)'!G70&lt;&gt;'MANHÃ (N)'!G69,'MANHÃ (N)'!G69='MANHÃ (N)'!G68),'MANHÃ (N)'!G70,"")</f>
        <v>#REF!</v>
      </c>
      <c r="H70" s="29" t="e">
        <f>#REF!</f>
        <v>#REF!</v>
      </c>
      <c r="I70" s="29" t="e">
        <f>IF(AND('MANHÃ (N)'!I70&lt;&gt;'MANHÃ (N)'!I69,'MANHÃ (N)'!I69='MANHÃ (N)'!I68),'MANHÃ (N)'!I70,"")</f>
        <v>#REF!</v>
      </c>
      <c r="J70" s="29" t="e">
        <f>#REF!</f>
        <v>#REF!</v>
      </c>
      <c r="K70" s="29" t="e">
        <f>IF(AND('MANHÃ (N)'!K70&lt;&gt;'MANHÃ (N)'!K69,'MANHÃ (N)'!K69='MANHÃ (N)'!K68),'MANHÃ (N)'!K70,"")</f>
        <v>#REF!</v>
      </c>
      <c r="L70" s="29" t="e">
        <f>#REF!</f>
        <v>#REF!</v>
      </c>
      <c r="M70" s="29" t="e">
        <f>IF(AND('MANHÃ (N)'!M70&lt;&gt;'MANHÃ (N)'!M69,'MANHÃ (N)'!M69='MANHÃ (N)'!M68),'MANHÃ (N)'!M70,"")</f>
        <v>#REF!</v>
      </c>
    </row>
    <row r="71" spans="1:13" x14ac:dyDescent="0.25">
      <c r="A71" s="99"/>
    </row>
    <row r="72" spans="1:13" x14ac:dyDescent="0.25">
      <c r="A72" s="99">
        <v>5</v>
      </c>
    </row>
    <row r="73" spans="1:13" x14ac:dyDescent="0.25">
      <c r="A73" s="99"/>
    </row>
    <row r="74" spans="1:13" x14ac:dyDescent="0.25">
      <c r="A74" s="99"/>
    </row>
    <row r="75" spans="1:13" x14ac:dyDescent="0.25">
      <c r="A75" s="99"/>
    </row>
    <row r="76" spans="1:13" x14ac:dyDescent="0.25">
      <c r="A76" s="99"/>
    </row>
    <row r="77" spans="1:13" x14ac:dyDescent="0.25">
      <c r="A77" s="99"/>
      <c r="B77" s="29" t="e">
        <f>#REF!</f>
        <v>#REF!</v>
      </c>
      <c r="C77" s="29" t="e">
        <f>IF(AND('MANHÃ (N)'!C77&lt;&gt;'MANHÃ (N)'!C76,'MANHÃ (N)'!C76='MANHÃ (N)'!C75),'MANHÃ (N)'!C77,"")</f>
        <v>#REF!</v>
      </c>
      <c r="D77" s="29" t="e">
        <f>#REF!</f>
        <v>#REF!</v>
      </c>
      <c r="E77" s="29" t="e">
        <f>IF(AND('MANHÃ (N)'!E77&lt;&gt;'MANHÃ (N)'!E76,'MANHÃ (N)'!E76='MANHÃ (N)'!E75),'MANHÃ (N)'!E77,"")</f>
        <v>#REF!</v>
      </c>
      <c r="F77" s="29" t="e">
        <f>#REF!</f>
        <v>#REF!</v>
      </c>
      <c r="G77" s="29" t="e">
        <f>IF(AND('MANHÃ (N)'!G77&lt;&gt;'MANHÃ (N)'!G76,'MANHÃ (N)'!G76='MANHÃ (N)'!G75),'MANHÃ (N)'!G77,"")</f>
        <v>#REF!</v>
      </c>
      <c r="H77" s="29" t="e">
        <f>#REF!</f>
        <v>#REF!</v>
      </c>
      <c r="I77" s="29" t="e">
        <f>IF(AND('MANHÃ (N)'!I77&lt;&gt;'MANHÃ (N)'!I76,'MANHÃ (N)'!I76='MANHÃ (N)'!I75),'MANHÃ (N)'!I77,"")</f>
        <v>#REF!</v>
      </c>
      <c r="J77" s="29" t="e">
        <f>#REF!</f>
        <v>#REF!</v>
      </c>
      <c r="K77" s="29" t="e">
        <f>IF(AND('MANHÃ (N)'!K77&lt;&gt;'MANHÃ (N)'!K76,'MANHÃ (N)'!K76='MANHÃ (N)'!K75),'MANHÃ (N)'!K77,"")</f>
        <v>#REF!</v>
      </c>
      <c r="L77" s="29" t="e">
        <f>#REF!</f>
        <v>#REF!</v>
      </c>
      <c r="M77" s="29" t="e">
        <f>IF(AND('MANHÃ (N)'!M77&lt;&gt;'MANHÃ (N)'!M76,'MANHÃ (N)'!M76='MANHÃ (N)'!M75),'MANHÃ (N)'!M77,"")</f>
        <v>#REF!</v>
      </c>
    </row>
    <row r="78" spans="1:13" x14ac:dyDescent="0.25">
      <c r="A78" s="99"/>
    </row>
    <row r="79" spans="1:13" x14ac:dyDescent="0.25">
      <c r="A79" s="99">
        <v>6</v>
      </c>
    </row>
    <row r="80" spans="1:13" x14ac:dyDescent="0.25">
      <c r="A80" s="99"/>
    </row>
    <row r="81" spans="1:13" x14ac:dyDescent="0.25">
      <c r="A81" s="99"/>
    </row>
    <row r="82" spans="1:13" x14ac:dyDescent="0.25">
      <c r="A82" s="99"/>
    </row>
    <row r="83" spans="1:13" x14ac:dyDescent="0.25">
      <c r="A83" s="99"/>
    </row>
    <row r="84" spans="1:13" x14ac:dyDescent="0.25">
      <c r="A84" s="99"/>
      <c r="B84" s="29" t="e">
        <f>#REF!</f>
        <v>#REF!</v>
      </c>
      <c r="C84" s="29" t="e">
        <f>IF(AND('MANHÃ (N)'!C84&lt;&gt;'MANHÃ (N)'!C83,'MANHÃ (N)'!C83='MANHÃ (N)'!C82),'MANHÃ (N)'!C84,"")</f>
        <v>#REF!</v>
      </c>
      <c r="D84" s="29" t="e">
        <f>#REF!</f>
        <v>#REF!</v>
      </c>
      <c r="E84" s="29" t="e">
        <f>IF(AND('MANHÃ (N)'!E84&lt;&gt;'MANHÃ (N)'!E83,'MANHÃ (N)'!E83='MANHÃ (N)'!E82),'MANHÃ (N)'!E84,"")</f>
        <v>#REF!</v>
      </c>
      <c r="F84" s="29" t="e">
        <f>#REF!</f>
        <v>#REF!</v>
      </c>
      <c r="G84" s="29" t="e">
        <f>IF(AND('MANHÃ (N)'!G84&lt;&gt;'MANHÃ (N)'!G83,'MANHÃ (N)'!G83='MANHÃ (N)'!G82),'MANHÃ (N)'!G84,"")</f>
        <v>#REF!</v>
      </c>
      <c r="H84" s="29" t="e">
        <f>#REF!</f>
        <v>#REF!</v>
      </c>
      <c r="I84" s="29" t="e">
        <f>IF(AND('MANHÃ (N)'!I84&lt;&gt;'MANHÃ (N)'!I83,'MANHÃ (N)'!I83='MANHÃ (N)'!I82),'MANHÃ (N)'!I84,"")</f>
        <v>#REF!</v>
      </c>
      <c r="J84" s="29" t="e">
        <f>#REF!</f>
        <v>#REF!</v>
      </c>
      <c r="K84" s="29" t="e">
        <f>IF(AND('MANHÃ (N)'!K84&lt;&gt;'MANHÃ (N)'!K83,'MANHÃ (N)'!K83='MANHÃ (N)'!K82),'MANHÃ (N)'!K84,"")</f>
        <v>#REF!</v>
      </c>
      <c r="L84" s="29" t="e">
        <f>#REF!</f>
        <v>#REF!</v>
      </c>
      <c r="M84" s="29" t="e">
        <f>IF(AND('MANHÃ (N)'!M84&lt;&gt;'MANHÃ (N)'!M83,'MANHÃ (N)'!M83='MANHÃ (N)'!M82),'MANHÃ (N)'!M84,"")</f>
        <v>#REF!</v>
      </c>
    </row>
    <row r="85" spans="1:13" x14ac:dyDescent="0.25">
      <c r="A85" s="99"/>
    </row>
    <row r="86" spans="1:13" x14ac:dyDescent="0.25">
      <c r="A86" s="99">
        <v>1</v>
      </c>
    </row>
    <row r="87" spans="1:13" x14ac:dyDescent="0.25">
      <c r="A87" s="99"/>
    </row>
    <row r="88" spans="1:13" x14ac:dyDescent="0.25">
      <c r="A88" s="99"/>
    </row>
    <row r="89" spans="1:13" x14ac:dyDescent="0.25">
      <c r="A89" s="99"/>
    </row>
    <row r="90" spans="1:13" x14ac:dyDescent="0.25">
      <c r="A90" s="99"/>
    </row>
    <row r="91" spans="1:13" x14ac:dyDescent="0.25">
      <c r="A91" s="99"/>
      <c r="B91" s="29" t="e">
        <f>#REF!</f>
        <v>#REF!</v>
      </c>
      <c r="C91" s="29" t="e">
        <f>IF(AND('MANHÃ (N)'!C91&lt;&gt;'MANHÃ (N)'!C90,'MANHÃ (N)'!C90='MANHÃ (N)'!C89),'MANHÃ (N)'!C91,"")</f>
        <v>#REF!</v>
      </c>
      <c r="D91" s="29" t="e">
        <f>#REF!</f>
        <v>#REF!</v>
      </c>
      <c r="E91" s="29" t="e">
        <f>IF(AND('MANHÃ (N)'!E91&lt;&gt;'MANHÃ (N)'!E90,'MANHÃ (N)'!E90='MANHÃ (N)'!E89),'MANHÃ (N)'!E91,"")</f>
        <v>#REF!</v>
      </c>
      <c r="F91" s="29" t="e">
        <f>#REF!</f>
        <v>#REF!</v>
      </c>
      <c r="G91" s="29" t="e">
        <f>IF(AND('MANHÃ (N)'!G91&lt;&gt;'MANHÃ (N)'!G90,'MANHÃ (N)'!G90='MANHÃ (N)'!G89),'MANHÃ (N)'!G91,"")</f>
        <v>#REF!</v>
      </c>
      <c r="H91" s="29" t="e">
        <f>#REF!</f>
        <v>#REF!</v>
      </c>
      <c r="I91" s="29" t="e">
        <f>IF(AND('MANHÃ (N)'!I91&lt;&gt;'MANHÃ (N)'!I90,'MANHÃ (N)'!I90='MANHÃ (N)'!I89),'MANHÃ (N)'!I91,"")</f>
        <v>#REF!</v>
      </c>
      <c r="J91" s="29" t="e">
        <f>#REF!</f>
        <v>#REF!</v>
      </c>
      <c r="K91" s="29" t="e">
        <f>IF(AND('MANHÃ (N)'!K91&lt;&gt;'MANHÃ (N)'!K90,'MANHÃ (N)'!K90='MANHÃ (N)'!K89),'MANHÃ (N)'!K91,"")</f>
        <v>#REF!</v>
      </c>
      <c r="L91" s="29" t="e">
        <f>#REF!</f>
        <v>#REF!</v>
      </c>
      <c r="M91" s="29" t="e">
        <f>IF(AND('MANHÃ (N)'!M91&lt;&gt;'MANHÃ (N)'!M90,'MANHÃ (N)'!M90='MANHÃ (N)'!M89),'MANHÃ (N)'!M91,"")</f>
        <v>#REF!</v>
      </c>
    </row>
    <row r="92" spans="1:13" x14ac:dyDescent="0.25">
      <c r="A92" s="99"/>
    </row>
    <row r="93" spans="1:13" x14ac:dyDescent="0.25">
      <c r="A93" s="99">
        <v>2</v>
      </c>
    </row>
    <row r="94" spans="1:13" x14ac:dyDescent="0.25">
      <c r="A94" s="99"/>
    </row>
    <row r="95" spans="1:13" x14ac:dyDescent="0.25">
      <c r="A95" s="99"/>
    </row>
    <row r="96" spans="1:13" x14ac:dyDescent="0.25">
      <c r="A96" s="99"/>
    </row>
    <row r="97" spans="1:13" x14ac:dyDescent="0.25">
      <c r="A97" s="99"/>
    </row>
    <row r="98" spans="1:13" x14ac:dyDescent="0.25">
      <c r="A98" s="99"/>
      <c r="B98" s="29" t="e">
        <f>#REF!</f>
        <v>#REF!</v>
      </c>
      <c r="C98" s="29" t="e">
        <f>IF(AND('MANHÃ (N)'!C98&lt;&gt;'MANHÃ (N)'!C97,'MANHÃ (N)'!C97='MANHÃ (N)'!C96),'MANHÃ (N)'!C98,"")</f>
        <v>#REF!</v>
      </c>
      <c r="D98" s="29" t="e">
        <f>#REF!</f>
        <v>#REF!</v>
      </c>
      <c r="E98" s="29" t="e">
        <f>IF(AND('MANHÃ (N)'!E98&lt;&gt;'MANHÃ (N)'!E97,'MANHÃ (N)'!E97='MANHÃ (N)'!E96),'MANHÃ (N)'!E98,"")</f>
        <v>#REF!</v>
      </c>
      <c r="F98" s="29" t="e">
        <f>#REF!</f>
        <v>#REF!</v>
      </c>
      <c r="G98" s="29" t="e">
        <f>IF(AND('MANHÃ (N)'!G98&lt;&gt;'MANHÃ (N)'!G97,'MANHÃ (N)'!G97='MANHÃ (N)'!G96),'MANHÃ (N)'!G98,"")</f>
        <v>#REF!</v>
      </c>
      <c r="H98" s="29" t="e">
        <f>#REF!</f>
        <v>#REF!</v>
      </c>
      <c r="I98" s="29" t="e">
        <f>IF(AND('MANHÃ (N)'!I98&lt;&gt;'MANHÃ (N)'!I97,'MANHÃ (N)'!I97='MANHÃ (N)'!I96),'MANHÃ (N)'!I98,"")</f>
        <v>#REF!</v>
      </c>
      <c r="J98" s="29" t="e">
        <f>#REF!</f>
        <v>#REF!</v>
      </c>
      <c r="K98" s="29" t="e">
        <f>IF(AND('MANHÃ (N)'!K98&lt;&gt;'MANHÃ (N)'!K97,'MANHÃ (N)'!K97='MANHÃ (N)'!K96),'MANHÃ (N)'!K98,"")</f>
        <v>#REF!</v>
      </c>
      <c r="L98" s="29" t="e">
        <f>#REF!</f>
        <v>#REF!</v>
      </c>
      <c r="M98" s="29" t="e">
        <f>IF(AND('MANHÃ (N)'!M98&lt;&gt;'MANHÃ (N)'!M97,'MANHÃ (N)'!M97='MANHÃ (N)'!M96),'MANHÃ (N)'!M98,"")</f>
        <v>#REF!</v>
      </c>
    </row>
    <row r="99" spans="1:13" x14ac:dyDescent="0.25">
      <c r="A99" s="99"/>
    </row>
    <row r="100" spans="1:13" x14ac:dyDescent="0.25">
      <c r="A100" s="99">
        <v>3</v>
      </c>
    </row>
    <row r="101" spans="1:13" x14ac:dyDescent="0.25">
      <c r="A101" s="99"/>
    </row>
    <row r="102" spans="1:13" x14ac:dyDescent="0.25">
      <c r="A102" s="99"/>
    </row>
    <row r="103" spans="1:13" x14ac:dyDescent="0.25">
      <c r="A103" s="99"/>
    </row>
    <row r="104" spans="1:13" x14ac:dyDescent="0.25">
      <c r="A104" s="99"/>
    </row>
    <row r="105" spans="1:13" x14ac:dyDescent="0.25">
      <c r="A105" s="99"/>
      <c r="B105" s="29" t="e">
        <f>#REF!</f>
        <v>#REF!</v>
      </c>
      <c r="C105" s="29" t="e">
        <f>IF(AND('MANHÃ (N)'!C105&lt;&gt;'MANHÃ (N)'!C104,'MANHÃ (N)'!C104='MANHÃ (N)'!C103),'MANHÃ (N)'!C105,"")</f>
        <v>#REF!</v>
      </c>
      <c r="D105" s="29" t="e">
        <f>#REF!</f>
        <v>#REF!</v>
      </c>
      <c r="E105" s="29" t="e">
        <f>IF(AND('MANHÃ (N)'!E105&lt;&gt;'MANHÃ (N)'!E104,'MANHÃ (N)'!E104='MANHÃ (N)'!E103),'MANHÃ (N)'!E105,"")</f>
        <v>#REF!</v>
      </c>
      <c r="F105" s="29" t="e">
        <f>#REF!</f>
        <v>#REF!</v>
      </c>
      <c r="G105" s="29" t="e">
        <f>IF(AND('MANHÃ (N)'!G105&lt;&gt;'MANHÃ (N)'!G104,'MANHÃ (N)'!G104='MANHÃ (N)'!G103),'MANHÃ (N)'!G105,"")</f>
        <v>#REF!</v>
      </c>
      <c r="H105" s="29" t="e">
        <f>#REF!</f>
        <v>#REF!</v>
      </c>
      <c r="I105" s="29" t="e">
        <f>IF(AND('MANHÃ (N)'!I105&lt;&gt;'MANHÃ (N)'!I104,'MANHÃ (N)'!I104='MANHÃ (N)'!I103),'MANHÃ (N)'!I105,"")</f>
        <v>#REF!</v>
      </c>
      <c r="J105" s="29" t="e">
        <f>#REF!</f>
        <v>#REF!</v>
      </c>
      <c r="K105" s="29" t="e">
        <f>IF(AND('MANHÃ (N)'!K105&lt;&gt;'MANHÃ (N)'!K104,'MANHÃ (N)'!K104='MANHÃ (N)'!K103),'MANHÃ (N)'!K105,"")</f>
        <v>#REF!</v>
      </c>
      <c r="L105" s="29" t="e">
        <f>#REF!</f>
        <v>#REF!</v>
      </c>
      <c r="M105" s="29" t="e">
        <f>IF(AND('MANHÃ (N)'!M105&lt;&gt;'MANHÃ (N)'!M104,'MANHÃ (N)'!M104='MANHÃ (N)'!M103),'MANHÃ (N)'!M105,"")</f>
        <v>#REF!</v>
      </c>
    </row>
    <row r="106" spans="1:13" x14ac:dyDescent="0.25">
      <c r="A106" s="99"/>
    </row>
    <row r="107" spans="1:13" x14ac:dyDescent="0.25">
      <c r="A107" s="99">
        <v>4</v>
      </c>
    </row>
    <row r="108" spans="1:13" x14ac:dyDescent="0.25">
      <c r="A108" s="99"/>
    </row>
    <row r="109" spans="1:13" x14ac:dyDescent="0.25">
      <c r="A109" s="99"/>
    </row>
    <row r="110" spans="1:13" x14ac:dyDescent="0.25">
      <c r="A110" s="99"/>
    </row>
    <row r="111" spans="1:13" x14ac:dyDescent="0.25">
      <c r="A111" s="99"/>
    </row>
    <row r="112" spans="1:13" x14ac:dyDescent="0.25">
      <c r="A112" s="99"/>
      <c r="B112" s="29" t="e">
        <f>#REF!</f>
        <v>#REF!</v>
      </c>
      <c r="C112" s="29" t="e">
        <f>IF(AND('MANHÃ (N)'!C112&lt;&gt;'MANHÃ (N)'!C111,'MANHÃ (N)'!C111='MANHÃ (N)'!C110),'MANHÃ (N)'!C112,"")</f>
        <v>#REF!</v>
      </c>
      <c r="D112" s="29" t="e">
        <f>#REF!</f>
        <v>#REF!</v>
      </c>
      <c r="E112" s="29" t="e">
        <f>IF(AND('MANHÃ (N)'!E112&lt;&gt;'MANHÃ (N)'!E111,'MANHÃ (N)'!E111='MANHÃ (N)'!E110),'MANHÃ (N)'!E112,"")</f>
        <v>#REF!</v>
      </c>
      <c r="F112" s="29" t="e">
        <f>#REF!</f>
        <v>#REF!</v>
      </c>
      <c r="G112" s="29" t="e">
        <f>IF(AND('MANHÃ (N)'!G112&lt;&gt;'MANHÃ (N)'!G111,'MANHÃ (N)'!G111='MANHÃ (N)'!G110),'MANHÃ (N)'!G112,"")</f>
        <v>#REF!</v>
      </c>
      <c r="H112" s="29" t="e">
        <f>#REF!</f>
        <v>#REF!</v>
      </c>
      <c r="I112" s="29" t="e">
        <f>IF(AND('MANHÃ (N)'!I112&lt;&gt;'MANHÃ (N)'!I111,'MANHÃ (N)'!I111='MANHÃ (N)'!I110),'MANHÃ (N)'!I112,"")</f>
        <v>#REF!</v>
      </c>
      <c r="J112" s="29" t="e">
        <f>#REF!</f>
        <v>#REF!</v>
      </c>
      <c r="K112" s="29" t="e">
        <f>IF(AND('MANHÃ (N)'!K112&lt;&gt;'MANHÃ (N)'!K111,'MANHÃ (N)'!K111='MANHÃ (N)'!K110),'MANHÃ (N)'!K112,"")</f>
        <v>#REF!</v>
      </c>
      <c r="L112" s="29" t="e">
        <f>#REF!</f>
        <v>#REF!</v>
      </c>
      <c r="M112" s="29" t="e">
        <f>IF(AND('MANHÃ (N)'!M112&lt;&gt;'MANHÃ (N)'!M111,'MANHÃ (N)'!M111='MANHÃ (N)'!M110),'MANHÃ (N)'!M112,"")</f>
        <v>#REF!</v>
      </c>
    </row>
    <row r="113" spans="1:13" x14ac:dyDescent="0.25">
      <c r="A113" s="99"/>
    </row>
    <row r="114" spans="1:13" x14ac:dyDescent="0.25">
      <c r="A114" s="99">
        <v>5</v>
      </c>
    </row>
    <row r="115" spans="1:13" x14ac:dyDescent="0.25">
      <c r="A115" s="99"/>
    </row>
    <row r="116" spans="1:13" x14ac:dyDescent="0.25">
      <c r="A116" s="99"/>
    </row>
    <row r="117" spans="1:13" x14ac:dyDescent="0.25">
      <c r="A117" s="99"/>
    </row>
    <row r="118" spans="1:13" x14ac:dyDescent="0.25">
      <c r="A118" s="99"/>
    </row>
    <row r="119" spans="1:13" x14ac:dyDescent="0.25">
      <c r="A119" s="99"/>
      <c r="B119" s="29" t="e">
        <f>#REF!</f>
        <v>#REF!</v>
      </c>
      <c r="C119" s="29" t="e">
        <f>IF(AND('MANHÃ (N)'!C119&lt;&gt;'MANHÃ (N)'!C118,'MANHÃ (N)'!C118='MANHÃ (N)'!C117),'MANHÃ (N)'!C119,"")</f>
        <v>#REF!</v>
      </c>
      <c r="D119" s="29" t="e">
        <f>#REF!</f>
        <v>#REF!</v>
      </c>
      <c r="E119" s="29" t="e">
        <f>IF(AND('MANHÃ (N)'!E119&lt;&gt;'MANHÃ (N)'!E118,'MANHÃ (N)'!E118='MANHÃ (N)'!E117),'MANHÃ (N)'!E119,"")</f>
        <v>#REF!</v>
      </c>
      <c r="F119" s="29" t="e">
        <f>#REF!</f>
        <v>#REF!</v>
      </c>
      <c r="G119" s="29" t="e">
        <f>IF(AND('MANHÃ (N)'!G119&lt;&gt;'MANHÃ (N)'!G118,'MANHÃ (N)'!G118='MANHÃ (N)'!G117),'MANHÃ (N)'!G119,"")</f>
        <v>#REF!</v>
      </c>
      <c r="H119" s="29" t="e">
        <f>#REF!</f>
        <v>#REF!</v>
      </c>
      <c r="I119" s="29" t="e">
        <f>IF(AND('MANHÃ (N)'!I119&lt;&gt;'MANHÃ (N)'!I118,'MANHÃ (N)'!I118='MANHÃ (N)'!I117),'MANHÃ (N)'!I119,"")</f>
        <v>#REF!</v>
      </c>
      <c r="J119" s="29" t="e">
        <f>#REF!</f>
        <v>#REF!</v>
      </c>
      <c r="K119" s="29" t="e">
        <f>IF(AND('MANHÃ (N)'!K119&lt;&gt;'MANHÃ (N)'!K118,'MANHÃ (N)'!K118='MANHÃ (N)'!K117),'MANHÃ (N)'!K119,"")</f>
        <v>#REF!</v>
      </c>
      <c r="L119" s="29" t="e">
        <f>#REF!</f>
        <v>#REF!</v>
      </c>
      <c r="M119" s="29" t="e">
        <f>IF(AND('MANHÃ (N)'!M119&lt;&gt;'MANHÃ (N)'!M118,'MANHÃ (N)'!M118='MANHÃ (N)'!M117),'MANHÃ (N)'!M119,"")</f>
        <v>#REF!</v>
      </c>
    </row>
    <row r="120" spans="1:13" x14ac:dyDescent="0.25">
      <c r="A120" s="99"/>
    </row>
    <row r="121" spans="1:13" x14ac:dyDescent="0.25">
      <c r="A121" s="99">
        <v>6</v>
      </c>
    </row>
    <row r="122" spans="1:13" x14ac:dyDescent="0.25">
      <c r="A122" s="99"/>
    </row>
    <row r="123" spans="1:13" x14ac:dyDescent="0.25">
      <c r="A123" s="99"/>
    </row>
    <row r="124" spans="1:13" x14ac:dyDescent="0.25">
      <c r="A124" s="99"/>
    </row>
    <row r="125" spans="1:13" x14ac:dyDescent="0.25">
      <c r="A125" s="99"/>
    </row>
    <row r="126" spans="1:13" x14ac:dyDescent="0.25">
      <c r="A126" s="99"/>
      <c r="B126" s="29" t="e">
        <f>#REF!</f>
        <v>#REF!</v>
      </c>
      <c r="C126" s="29" t="e">
        <f>IF(AND('MANHÃ (N)'!C126&lt;&gt;'MANHÃ (N)'!C125,'MANHÃ (N)'!C125='MANHÃ (N)'!C124),'MANHÃ (N)'!C126,"")</f>
        <v>#REF!</v>
      </c>
      <c r="D126" s="29" t="e">
        <f>#REF!</f>
        <v>#REF!</v>
      </c>
      <c r="E126" s="29" t="e">
        <f>IF(AND('MANHÃ (N)'!E126&lt;&gt;'MANHÃ (N)'!E125,'MANHÃ (N)'!E125='MANHÃ (N)'!E124),'MANHÃ (N)'!E126,"")</f>
        <v>#REF!</v>
      </c>
      <c r="F126" s="29" t="e">
        <f>#REF!</f>
        <v>#REF!</v>
      </c>
      <c r="G126" s="29" t="e">
        <f>IF(AND('MANHÃ (N)'!G126&lt;&gt;'MANHÃ (N)'!G125,'MANHÃ (N)'!G125='MANHÃ (N)'!G124),'MANHÃ (N)'!G126,"")</f>
        <v>#REF!</v>
      </c>
      <c r="H126" s="29" t="e">
        <f>#REF!</f>
        <v>#REF!</v>
      </c>
      <c r="I126" s="29" t="e">
        <f>IF(AND('MANHÃ (N)'!I126&lt;&gt;'MANHÃ (N)'!I125,'MANHÃ (N)'!I125='MANHÃ (N)'!I124),'MANHÃ (N)'!I126,"")</f>
        <v>#REF!</v>
      </c>
      <c r="J126" s="29" t="e">
        <f>#REF!</f>
        <v>#REF!</v>
      </c>
      <c r="K126" s="29" t="e">
        <f>IF(AND('MANHÃ (N)'!K126&lt;&gt;'MANHÃ (N)'!K125,'MANHÃ (N)'!K125='MANHÃ (N)'!K124),'MANHÃ (N)'!K126,"")</f>
        <v>#REF!</v>
      </c>
      <c r="L126" s="29" t="e">
        <f>#REF!</f>
        <v>#REF!</v>
      </c>
      <c r="M126" s="29" t="e">
        <f>IF(AND('MANHÃ (N)'!M126&lt;&gt;'MANHÃ (N)'!M125,'MANHÃ (N)'!M125='MANHÃ (N)'!M124),'MANHÃ (N)'!M126,"")</f>
        <v>#REF!</v>
      </c>
    </row>
    <row r="127" spans="1:13" x14ac:dyDescent="0.25">
      <c r="A127" s="99"/>
    </row>
  </sheetData>
  <sheetProtection algorithmName="SHA-512" hashValue="rBpKIwRQrTvN61o5pu7Rvgu4UWOnVtcndO4JZACwA0XxRlCadz5nIlBrAq4udSfI7mG/kOxP+m2qg0Gyww9Xqg==" saltValue="LyN95jn2rgOF3y8dgTQDdA==" spinCount="100000" sheet="1" objects="1" scenarios="1" selectLockedCells="1" selectUnlockedCells="1"/>
  <mergeCells count="18">
    <mergeCell ref="A37:A43"/>
    <mergeCell ref="A2:A8"/>
    <mergeCell ref="A9:A15"/>
    <mergeCell ref="A16:A22"/>
    <mergeCell ref="A23:A29"/>
    <mergeCell ref="A30:A36"/>
    <mergeCell ref="A121:A127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31.140625" style="29" bestFit="1" customWidth="1"/>
    <col min="3" max="3" width="7.140625" style="29" bestFit="1" customWidth="1"/>
    <col min="4" max="4" width="30.42578125" style="29" bestFit="1" customWidth="1"/>
    <col min="5" max="5" width="26.42578125" style="29" bestFit="1" customWidth="1"/>
    <col min="6" max="6" width="31" style="29" bestFit="1" customWidth="1"/>
    <col min="7" max="7" width="39.140625" style="29" bestFit="1" customWidth="1"/>
    <col min="8" max="8" width="31.5703125" style="29" bestFit="1" customWidth="1"/>
    <col min="9" max="9" width="13.42578125" style="29" bestFit="1" customWidth="1"/>
    <col min="10" max="10" width="36.42578125" style="29" bestFit="1" customWidth="1"/>
    <col min="11" max="11" width="20.7109375" style="29" bestFit="1" customWidth="1"/>
    <col min="12" max="12" width="30" style="29" bestFit="1" customWidth="1"/>
    <col min="13" max="13" width="24.57031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</row>
    <row r="6" spans="1:13" x14ac:dyDescent="0.25">
      <c r="A6" s="99"/>
      <c r="B6" s="29" t="e">
        <f>#REF!</f>
        <v>#REF!</v>
      </c>
      <c r="C6" s="29" t="e">
        <f>IF(AND('MANHÃ (N)'!C6&lt;&gt;'MANHÃ (N)'!C5,'MANHÃ (N)'!C5='MANHÃ (N)'!C4),'MANHÃ (N)'!C6,"")</f>
        <v>#REF!</v>
      </c>
      <c r="D6" s="29" t="e">
        <f>#REF!</f>
        <v>#REF!</v>
      </c>
      <c r="E6" s="29" t="e">
        <f>IF(AND('MANHÃ (N)'!E6&lt;&gt;'MANHÃ (N)'!E5,'MANHÃ (N)'!E5='MANHÃ (N)'!E4),'MANHÃ (N)'!E6,"")</f>
        <v>#REF!</v>
      </c>
      <c r="F6" s="29" t="e">
        <f>#REF!</f>
        <v>#REF!</v>
      </c>
      <c r="G6" s="29" t="e">
        <f>IF(AND('MANHÃ (N)'!G6&lt;&gt;'MANHÃ (N)'!G5,'MANHÃ (N)'!G5='MANHÃ (N)'!G4),'MANHÃ (N)'!G6,"")</f>
        <v>#REF!</v>
      </c>
      <c r="H6" s="29" t="e">
        <f>#REF!</f>
        <v>#REF!</v>
      </c>
      <c r="I6" s="29" t="e">
        <f>IF(AND('MANHÃ (N)'!I6&lt;&gt;'MANHÃ (N)'!I5,'MANHÃ (N)'!I5='MANHÃ (N)'!I4),'MANHÃ (N)'!I6,"")</f>
        <v>#REF!</v>
      </c>
      <c r="J6" s="29" t="e">
        <f>#REF!</f>
        <v>#REF!</v>
      </c>
      <c r="K6" s="29" t="e">
        <f>IF(AND('MANHÃ (N)'!K6&lt;&gt;'MANHÃ (N)'!K5,'MANHÃ (N)'!K5='MANHÃ (N)'!K4),'MANHÃ (N)'!K6,"")</f>
        <v>#REF!</v>
      </c>
      <c r="L6" s="29" t="e">
        <f>#REF!</f>
        <v>#REF!</v>
      </c>
      <c r="M6" s="29" t="e">
        <f>IF(AND('MANHÃ (N)'!M6&lt;&gt;'MANHÃ (N)'!M5,'MANHÃ (N)'!M5='MANHÃ (N)'!M4),'MANHÃ (N)'!M6,"")</f>
        <v>#REF!</v>
      </c>
    </row>
    <row r="7" spans="1:13" x14ac:dyDescent="0.25">
      <c r="A7" s="99"/>
    </row>
    <row r="8" spans="1:13" x14ac:dyDescent="0.25">
      <c r="A8" s="99"/>
    </row>
    <row r="9" spans="1:13" x14ac:dyDescent="0.25">
      <c r="A9" s="99">
        <v>2</v>
      </c>
    </row>
    <row r="10" spans="1:13" x14ac:dyDescent="0.25">
      <c r="A10" s="99"/>
    </row>
    <row r="11" spans="1:13" x14ac:dyDescent="0.25">
      <c r="A11" s="99"/>
    </row>
    <row r="12" spans="1:13" x14ac:dyDescent="0.25">
      <c r="A12" s="99"/>
    </row>
    <row r="13" spans="1:13" x14ac:dyDescent="0.25">
      <c r="A13" s="99"/>
      <c r="B13" s="29" t="e">
        <f>#REF!</f>
        <v>#REF!</v>
      </c>
      <c r="C13" s="29" t="e">
        <f>IF(AND('MANHÃ (N)'!C13&lt;&gt;'MANHÃ (N)'!C12,'MANHÃ (N)'!C12='MANHÃ (N)'!C11),'MANHÃ (N)'!C13,"")</f>
        <v>#REF!</v>
      </c>
      <c r="D13" s="29" t="e">
        <f>#REF!</f>
        <v>#REF!</v>
      </c>
      <c r="E13" s="29" t="e">
        <f>IF(AND('MANHÃ (N)'!E13&lt;&gt;'MANHÃ (N)'!E12,'MANHÃ (N)'!E12='MANHÃ (N)'!E11),'MANHÃ (N)'!E13,"")</f>
        <v>#REF!</v>
      </c>
      <c r="F13" s="29" t="e">
        <f>#REF!</f>
        <v>#REF!</v>
      </c>
      <c r="G13" s="29" t="e">
        <f>IF(AND('MANHÃ (N)'!G13&lt;&gt;'MANHÃ (N)'!G12,'MANHÃ (N)'!G12='MANHÃ (N)'!G11),'MANHÃ (N)'!G13,"")</f>
        <v>#REF!</v>
      </c>
      <c r="H13" s="29" t="e">
        <f>#REF!</f>
        <v>#REF!</v>
      </c>
      <c r="I13" s="29" t="e">
        <f>IF(AND('MANHÃ (N)'!I13&lt;&gt;'MANHÃ (N)'!I12,'MANHÃ (N)'!I12='MANHÃ (N)'!I11),'MANHÃ (N)'!I13,"")</f>
        <v>#REF!</v>
      </c>
      <c r="J13" s="29" t="e">
        <f>#REF!</f>
        <v>#REF!</v>
      </c>
      <c r="K13" s="29" t="e">
        <f>IF(AND('MANHÃ (N)'!K13&lt;&gt;'MANHÃ (N)'!K12,'MANHÃ (N)'!K12='MANHÃ (N)'!K11),'MANHÃ (N)'!K13,"")</f>
        <v>#REF!</v>
      </c>
      <c r="L13" s="29" t="e">
        <f>#REF!</f>
        <v>#REF!</v>
      </c>
      <c r="M13" s="29" t="e">
        <f>IF(AND('MANHÃ (N)'!M13&lt;&gt;'MANHÃ (N)'!M12,'MANHÃ (N)'!M12='MANHÃ (N)'!M11),'MANHÃ (N)'!M13,"")</f>
        <v>#REF!</v>
      </c>
    </row>
    <row r="14" spans="1:13" x14ac:dyDescent="0.25">
      <c r="A14" s="99"/>
    </row>
    <row r="15" spans="1:13" x14ac:dyDescent="0.25">
      <c r="A15" s="99"/>
    </row>
    <row r="16" spans="1:13" x14ac:dyDescent="0.25">
      <c r="A16" s="99">
        <v>3</v>
      </c>
    </row>
    <row r="17" spans="1:13" x14ac:dyDescent="0.25">
      <c r="A17" s="99"/>
    </row>
    <row r="18" spans="1:13" x14ac:dyDescent="0.25">
      <c r="A18" s="99"/>
    </row>
    <row r="19" spans="1:13" x14ac:dyDescent="0.25">
      <c r="A19" s="99"/>
    </row>
    <row r="20" spans="1:13" x14ac:dyDescent="0.25">
      <c r="A20" s="99"/>
      <c r="B20" s="29" t="e">
        <f>#REF!</f>
        <v>#REF!</v>
      </c>
      <c r="C20" s="29" t="e">
        <f>IF(AND('MANHÃ (N)'!C20&lt;&gt;'MANHÃ (N)'!C19,'MANHÃ (N)'!C19='MANHÃ (N)'!C18),'MANHÃ (N)'!C20,"")</f>
        <v>#REF!</v>
      </c>
      <c r="D20" s="29" t="e">
        <f>#REF!</f>
        <v>#REF!</v>
      </c>
      <c r="E20" s="29" t="e">
        <f>IF(AND('MANHÃ (N)'!E20&lt;&gt;'MANHÃ (N)'!E19,'MANHÃ (N)'!E19='MANHÃ (N)'!E18),'MANHÃ (N)'!E20,"")</f>
        <v>#REF!</v>
      </c>
      <c r="F20" s="29" t="e">
        <f>#REF!</f>
        <v>#REF!</v>
      </c>
      <c r="G20" s="29" t="e">
        <f>IF(AND('MANHÃ (N)'!G20&lt;&gt;'MANHÃ (N)'!G19,'MANHÃ (N)'!G19='MANHÃ (N)'!G18),'MANHÃ (N)'!G20,"")</f>
        <v>#REF!</v>
      </c>
      <c r="H20" s="29" t="e">
        <f>#REF!</f>
        <v>#REF!</v>
      </c>
      <c r="I20" s="29" t="e">
        <f>IF(AND('MANHÃ (N)'!I20&lt;&gt;'MANHÃ (N)'!I19,'MANHÃ (N)'!I19='MANHÃ (N)'!I18),'MANHÃ (N)'!I20,"")</f>
        <v>#REF!</v>
      </c>
      <c r="J20" s="29" t="e">
        <f>#REF!</f>
        <v>#REF!</v>
      </c>
      <c r="K20" s="29" t="e">
        <f>IF(AND('MANHÃ (N)'!K20&lt;&gt;'MANHÃ (N)'!K19,'MANHÃ (N)'!K19='MANHÃ (N)'!K18),'MANHÃ (N)'!K20,"")</f>
        <v>#REF!</v>
      </c>
      <c r="L20" s="29" t="e">
        <f>#REF!</f>
        <v>#REF!</v>
      </c>
      <c r="M20" s="29" t="e">
        <f>IF(AND('MANHÃ (N)'!M20&lt;&gt;'MANHÃ (N)'!M19,'MANHÃ (N)'!M19='MANHÃ (N)'!M18),'MANHÃ (N)'!M20,"")</f>
        <v>#REF!</v>
      </c>
    </row>
    <row r="21" spans="1:13" x14ac:dyDescent="0.25">
      <c r="A21" s="99"/>
    </row>
    <row r="22" spans="1:13" x14ac:dyDescent="0.25">
      <c r="A22" s="99"/>
    </row>
    <row r="23" spans="1:13" x14ac:dyDescent="0.25">
      <c r="A23" s="99">
        <v>4</v>
      </c>
    </row>
    <row r="24" spans="1:13" x14ac:dyDescent="0.25">
      <c r="A24" s="99"/>
    </row>
    <row r="25" spans="1:13" x14ac:dyDescent="0.25">
      <c r="A25" s="99"/>
    </row>
    <row r="26" spans="1:13" x14ac:dyDescent="0.25">
      <c r="A26" s="99"/>
    </row>
    <row r="27" spans="1:13" x14ac:dyDescent="0.25">
      <c r="A27" s="99"/>
      <c r="B27" s="29" t="e">
        <f>#REF!</f>
        <v>#REF!</v>
      </c>
      <c r="C27" s="29" t="e">
        <f>IF(AND('MANHÃ (N)'!C27&lt;&gt;'MANHÃ (N)'!C26,'MANHÃ (N)'!C26='MANHÃ (N)'!C25),'MANHÃ (N)'!C27,"")</f>
        <v>#REF!</v>
      </c>
      <c r="D27" s="29" t="e">
        <f>#REF!</f>
        <v>#REF!</v>
      </c>
      <c r="E27" s="29" t="e">
        <f>IF(AND('MANHÃ (N)'!E27&lt;&gt;'MANHÃ (N)'!E26,'MANHÃ (N)'!E26='MANHÃ (N)'!E25),'MANHÃ (N)'!E27,"")</f>
        <v>#REF!</v>
      </c>
      <c r="F27" s="29" t="e">
        <f>#REF!</f>
        <v>#REF!</v>
      </c>
      <c r="G27" s="29" t="e">
        <f>IF(AND('MANHÃ (N)'!G27&lt;&gt;'MANHÃ (N)'!G26,'MANHÃ (N)'!G26='MANHÃ (N)'!G25),'MANHÃ (N)'!G27,"")</f>
        <v>#REF!</v>
      </c>
      <c r="H27" s="29" t="e">
        <f>#REF!</f>
        <v>#REF!</v>
      </c>
      <c r="I27" s="29" t="e">
        <f>IF(AND('MANHÃ (N)'!I27&lt;&gt;'MANHÃ (N)'!I26,'MANHÃ (N)'!I26='MANHÃ (N)'!I25),'MANHÃ (N)'!I27,"")</f>
        <v>#REF!</v>
      </c>
      <c r="J27" s="29" t="e">
        <f>#REF!</f>
        <v>#REF!</v>
      </c>
      <c r="K27" s="29" t="e">
        <f>IF(AND('MANHÃ (N)'!K27&lt;&gt;'MANHÃ (N)'!K26,'MANHÃ (N)'!K26='MANHÃ (N)'!K25),'MANHÃ (N)'!K27,"")</f>
        <v>#REF!</v>
      </c>
      <c r="L27" s="29" t="e">
        <f>#REF!</f>
        <v>#REF!</v>
      </c>
      <c r="M27" s="29" t="e">
        <f>IF(AND('MANHÃ (N)'!M27&lt;&gt;'MANHÃ (N)'!M26,'MANHÃ (N)'!M26='MANHÃ (N)'!M25),'MANHÃ (N)'!M27,"")</f>
        <v>#REF!</v>
      </c>
    </row>
    <row r="28" spans="1:13" x14ac:dyDescent="0.25">
      <c r="A28" s="99"/>
    </row>
    <row r="29" spans="1:13" x14ac:dyDescent="0.25">
      <c r="A29" s="99"/>
    </row>
    <row r="30" spans="1:13" x14ac:dyDescent="0.25">
      <c r="A30" s="99">
        <v>5</v>
      </c>
    </row>
    <row r="31" spans="1:13" x14ac:dyDescent="0.25">
      <c r="A31" s="99"/>
    </row>
    <row r="32" spans="1:13" x14ac:dyDescent="0.25">
      <c r="A32" s="99"/>
    </row>
    <row r="33" spans="1:13" x14ac:dyDescent="0.25">
      <c r="A33" s="99"/>
    </row>
    <row r="34" spans="1:13" x14ac:dyDescent="0.25">
      <c r="A34" s="99"/>
      <c r="B34" s="29" t="e">
        <f>#REF!</f>
        <v>#REF!</v>
      </c>
      <c r="C34" s="29" t="e">
        <f>IF(AND('MANHÃ (N)'!C34&lt;&gt;'MANHÃ (N)'!C33,'MANHÃ (N)'!C33='MANHÃ (N)'!C32),'MANHÃ (N)'!C34,"")</f>
        <v>#REF!</v>
      </c>
      <c r="D34" s="29" t="e">
        <f>#REF!</f>
        <v>#REF!</v>
      </c>
      <c r="E34" s="29" t="e">
        <f>IF(AND('MANHÃ (N)'!E34&lt;&gt;'MANHÃ (N)'!E33,'MANHÃ (N)'!E33='MANHÃ (N)'!E32),'MANHÃ (N)'!E34,"")</f>
        <v>#REF!</v>
      </c>
      <c r="F34" s="29" t="e">
        <f>#REF!</f>
        <v>#REF!</v>
      </c>
      <c r="G34" s="29" t="e">
        <f>IF(AND('MANHÃ (N)'!G34&lt;&gt;'MANHÃ (N)'!G33,'MANHÃ (N)'!G33='MANHÃ (N)'!G32),'MANHÃ (N)'!G34,"")</f>
        <v>#REF!</v>
      </c>
      <c r="H34" s="29" t="e">
        <f>#REF!</f>
        <v>#REF!</v>
      </c>
      <c r="I34" s="29" t="e">
        <f>IF(AND('MANHÃ (N)'!I34&lt;&gt;'MANHÃ (N)'!I33,'MANHÃ (N)'!I33='MANHÃ (N)'!I32),'MANHÃ (N)'!I34,"")</f>
        <v>#REF!</v>
      </c>
      <c r="J34" s="29" t="e">
        <f>#REF!</f>
        <v>#REF!</v>
      </c>
      <c r="K34" s="29" t="e">
        <f>IF(AND('MANHÃ (N)'!K34&lt;&gt;'MANHÃ (N)'!K33,'MANHÃ (N)'!K33='MANHÃ (N)'!K32),'MANHÃ (N)'!K34,"")</f>
        <v>#REF!</v>
      </c>
      <c r="L34" s="29" t="e">
        <f>#REF!</f>
        <v>#REF!</v>
      </c>
      <c r="M34" s="29" t="e">
        <f>IF(AND('MANHÃ (N)'!M34&lt;&gt;'MANHÃ (N)'!M33,'MANHÃ (N)'!M33='MANHÃ (N)'!M32),'MANHÃ (N)'!M34,"")</f>
        <v>#REF!</v>
      </c>
    </row>
    <row r="35" spans="1:13" x14ac:dyDescent="0.25">
      <c r="A35" s="99"/>
    </row>
    <row r="36" spans="1:13" x14ac:dyDescent="0.25">
      <c r="A36" s="99"/>
    </row>
    <row r="37" spans="1:13" x14ac:dyDescent="0.25">
      <c r="A37" s="99">
        <v>6</v>
      </c>
    </row>
    <row r="38" spans="1:13" x14ac:dyDescent="0.25">
      <c r="A38" s="99"/>
    </row>
    <row r="39" spans="1:13" x14ac:dyDescent="0.25">
      <c r="A39" s="99"/>
    </row>
    <row r="40" spans="1:13" x14ac:dyDescent="0.25">
      <c r="A40" s="99"/>
    </row>
    <row r="41" spans="1:13" x14ac:dyDescent="0.25">
      <c r="A41" s="99"/>
      <c r="B41" s="29" t="e">
        <f>#REF!</f>
        <v>#REF!</v>
      </c>
      <c r="C41" s="29" t="e">
        <f>IF(AND('MANHÃ (N)'!C41&lt;&gt;'MANHÃ (N)'!C40,'MANHÃ (N)'!C40='MANHÃ (N)'!C39),'MANHÃ (N)'!C41,"")</f>
        <v>#REF!</v>
      </c>
      <c r="D41" s="29" t="e">
        <f>#REF!</f>
        <v>#REF!</v>
      </c>
      <c r="E41" s="29" t="e">
        <f>IF(AND('MANHÃ (N)'!E41&lt;&gt;'MANHÃ (N)'!E40,'MANHÃ (N)'!E40='MANHÃ (N)'!E39),'MANHÃ (N)'!E41,"")</f>
        <v>#REF!</v>
      </c>
      <c r="F41" s="29" t="e">
        <f>#REF!</f>
        <v>#REF!</v>
      </c>
      <c r="G41" s="29" t="e">
        <f>IF(AND('MANHÃ (N)'!G41&lt;&gt;'MANHÃ (N)'!G40,'MANHÃ (N)'!G40='MANHÃ (N)'!G39),'MANHÃ (N)'!G41,"")</f>
        <v>#REF!</v>
      </c>
      <c r="H41" s="29" t="e">
        <f>#REF!</f>
        <v>#REF!</v>
      </c>
      <c r="I41" s="29" t="e">
        <f>IF(AND('MANHÃ (N)'!I41&lt;&gt;'MANHÃ (N)'!I40,'MANHÃ (N)'!I40='MANHÃ (N)'!I39),'MANHÃ (N)'!I41,"")</f>
        <v>#REF!</v>
      </c>
      <c r="J41" s="29" t="e">
        <f>#REF!</f>
        <v>#REF!</v>
      </c>
      <c r="K41" s="29" t="e">
        <f>IF(AND('MANHÃ (N)'!K41&lt;&gt;'MANHÃ (N)'!K40,'MANHÃ (N)'!K40='MANHÃ (N)'!K39),'MANHÃ (N)'!K41,"")</f>
        <v>#REF!</v>
      </c>
      <c r="L41" s="29" t="e">
        <f>#REF!</f>
        <v>#REF!</v>
      </c>
      <c r="M41" s="29" t="e">
        <f>IF(AND('MANHÃ (N)'!M41&lt;&gt;'MANHÃ (N)'!M40,'MANHÃ (N)'!M40='MANHÃ (N)'!M39),'MANHÃ (N)'!M41,"")</f>
        <v>#REF!</v>
      </c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1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</row>
    <row r="48" spans="1:13" x14ac:dyDescent="0.25">
      <c r="A48" s="99"/>
      <c r="B48" s="29" t="e">
        <f>#REF!</f>
        <v>#REF!</v>
      </c>
      <c r="C48" s="29" t="e">
        <f>IF(AND('MANHÃ (N)'!C48&lt;&gt;'MANHÃ (N)'!C47,'MANHÃ (N)'!C47='MANHÃ (N)'!C46),'MANHÃ (N)'!C48,"")</f>
        <v>#REF!</v>
      </c>
      <c r="D48" s="29" t="e">
        <f>#REF!</f>
        <v>#REF!</v>
      </c>
      <c r="E48" s="29" t="e">
        <f>IF(AND('MANHÃ (N)'!E48&lt;&gt;'MANHÃ (N)'!E47,'MANHÃ (N)'!E47='MANHÃ (N)'!E46),'MANHÃ (N)'!E48,"")</f>
        <v>#REF!</v>
      </c>
      <c r="F48" s="29" t="e">
        <f>#REF!</f>
        <v>#REF!</v>
      </c>
      <c r="G48" s="29" t="e">
        <f>IF(AND('MANHÃ (N)'!G48&lt;&gt;'MANHÃ (N)'!G47,'MANHÃ (N)'!G47='MANHÃ (N)'!G46),'MANHÃ (N)'!G48,"")</f>
        <v>#REF!</v>
      </c>
      <c r="H48" s="29" t="e">
        <f>#REF!</f>
        <v>#REF!</v>
      </c>
      <c r="I48" s="29" t="e">
        <f>IF(AND('MANHÃ (N)'!I48&lt;&gt;'MANHÃ (N)'!I47,'MANHÃ (N)'!I47='MANHÃ (N)'!I46),'MANHÃ (N)'!I48,"")</f>
        <v>#REF!</v>
      </c>
      <c r="J48" s="29" t="e">
        <f>#REF!</f>
        <v>#REF!</v>
      </c>
      <c r="K48" s="29" t="e">
        <f>IF(AND('MANHÃ (N)'!K48&lt;&gt;'MANHÃ (N)'!K47,'MANHÃ (N)'!K47='MANHÃ (N)'!K46),'MANHÃ (N)'!K48,"")</f>
        <v>#REF!</v>
      </c>
      <c r="L48" s="29" t="e">
        <f>#REF!</f>
        <v>#REF!</v>
      </c>
      <c r="M48" s="29" t="e">
        <f>IF(AND('MANHÃ (N)'!M48&lt;&gt;'MANHÃ (N)'!M47,'MANHÃ (N)'!M47='MANHÃ (N)'!M46),'MANHÃ (N)'!M48,"")</f>
        <v>#REF!</v>
      </c>
    </row>
    <row r="49" spans="1:13" x14ac:dyDescent="0.25">
      <c r="A49" s="99"/>
    </row>
    <row r="50" spans="1:13" x14ac:dyDescent="0.25">
      <c r="A50" s="99"/>
    </row>
    <row r="51" spans="1:13" x14ac:dyDescent="0.25">
      <c r="A51" s="99">
        <v>2</v>
      </c>
    </row>
    <row r="52" spans="1:13" x14ac:dyDescent="0.25">
      <c r="A52" s="99"/>
    </row>
    <row r="53" spans="1:13" x14ac:dyDescent="0.25">
      <c r="A53" s="99"/>
    </row>
    <row r="54" spans="1:13" x14ac:dyDescent="0.25">
      <c r="A54" s="99"/>
    </row>
    <row r="55" spans="1:13" x14ac:dyDescent="0.25">
      <c r="A55" s="99"/>
      <c r="B55" s="29" t="e">
        <f>#REF!</f>
        <v>#REF!</v>
      </c>
      <c r="C55" s="29" t="e">
        <f>IF(AND('MANHÃ (N)'!C55&lt;&gt;'MANHÃ (N)'!C54,'MANHÃ (N)'!C54='MANHÃ (N)'!C53),'MANHÃ (N)'!C55,"")</f>
        <v>#REF!</v>
      </c>
      <c r="D55" s="29" t="e">
        <f>#REF!</f>
        <v>#REF!</v>
      </c>
      <c r="E55" s="29" t="e">
        <f>IF(AND('MANHÃ (N)'!E55&lt;&gt;'MANHÃ (N)'!E54,'MANHÃ (N)'!E54='MANHÃ (N)'!E53),'MANHÃ (N)'!E55,"")</f>
        <v>#REF!</v>
      </c>
      <c r="F55" s="29" t="e">
        <f>#REF!</f>
        <v>#REF!</v>
      </c>
      <c r="G55" s="29" t="e">
        <f>IF(AND('MANHÃ (N)'!G55&lt;&gt;'MANHÃ (N)'!G54,'MANHÃ (N)'!G54='MANHÃ (N)'!G53),'MANHÃ (N)'!G55,"")</f>
        <v>#REF!</v>
      </c>
      <c r="H55" s="29" t="e">
        <f>#REF!</f>
        <v>#REF!</v>
      </c>
      <c r="I55" s="29" t="e">
        <f>IF(AND('MANHÃ (N)'!I55&lt;&gt;'MANHÃ (N)'!I54,'MANHÃ (N)'!I54='MANHÃ (N)'!I53),'MANHÃ (N)'!I55,"")</f>
        <v>#REF!</v>
      </c>
      <c r="J55" s="29" t="e">
        <f>#REF!</f>
        <v>#REF!</v>
      </c>
      <c r="K55" s="29" t="e">
        <f>IF(AND('MANHÃ (N)'!K55&lt;&gt;'MANHÃ (N)'!K54,'MANHÃ (N)'!K54='MANHÃ (N)'!K53),'MANHÃ (N)'!K55,"")</f>
        <v>#REF!</v>
      </c>
      <c r="L55" s="29" t="e">
        <f>#REF!</f>
        <v>#REF!</v>
      </c>
      <c r="M55" s="29" t="e">
        <f>IF(AND('MANHÃ (N)'!M55&lt;&gt;'MANHÃ (N)'!M54,'MANHÃ (N)'!M54='MANHÃ (N)'!M53),'MANHÃ (N)'!M55,"")</f>
        <v>#REF!</v>
      </c>
    </row>
    <row r="56" spans="1:13" x14ac:dyDescent="0.25">
      <c r="A56" s="99"/>
    </row>
    <row r="57" spans="1:13" x14ac:dyDescent="0.25">
      <c r="A57" s="99"/>
    </row>
    <row r="58" spans="1:13" x14ac:dyDescent="0.25">
      <c r="A58" s="99">
        <v>3</v>
      </c>
    </row>
    <row r="59" spans="1:13" x14ac:dyDescent="0.25">
      <c r="A59" s="99"/>
    </row>
    <row r="60" spans="1:13" x14ac:dyDescent="0.25">
      <c r="A60" s="99"/>
    </row>
    <row r="61" spans="1:13" x14ac:dyDescent="0.25">
      <c r="A61" s="99"/>
    </row>
    <row r="62" spans="1:13" x14ac:dyDescent="0.25">
      <c r="A62" s="99"/>
      <c r="B62" s="29" t="e">
        <f>#REF!</f>
        <v>#REF!</v>
      </c>
      <c r="C62" s="29" t="e">
        <f>IF(AND('MANHÃ (N)'!C62&lt;&gt;'MANHÃ (N)'!C61,'MANHÃ (N)'!C61='MANHÃ (N)'!C60),'MANHÃ (N)'!C62,"")</f>
        <v>#REF!</v>
      </c>
      <c r="D62" s="29" t="e">
        <f>#REF!</f>
        <v>#REF!</v>
      </c>
      <c r="E62" s="29" t="e">
        <f>IF(AND('MANHÃ (N)'!E62&lt;&gt;'MANHÃ (N)'!E61,'MANHÃ (N)'!E61='MANHÃ (N)'!E60),'MANHÃ (N)'!E62,"")</f>
        <v>#REF!</v>
      </c>
      <c r="F62" s="29" t="e">
        <f>#REF!</f>
        <v>#REF!</v>
      </c>
      <c r="G62" s="29" t="e">
        <f>IF(AND('MANHÃ (N)'!G62&lt;&gt;'MANHÃ (N)'!G61,'MANHÃ (N)'!G61='MANHÃ (N)'!G60),'MANHÃ (N)'!G62,"")</f>
        <v>#REF!</v>
      </c>
      <c r="H62" s="29" t="e">
        <f>#REF!</f>
        <v>#REF!</v>
      </c>
      <c r="I62" s="29" t="e">
        <f>IF(AND('MANHÃ (N)'!I62&lt;&gt;'MANHÃ (N)'!I61,'MANHÃ (N)'!I61='MANHÃ (N)'!I60),'MANHÃ (N)'!I62,"")</f>
        <v>#REF!</v>
      </c>
      <c r="J62" s="29" t="e">
        <f>#REF!</f>
        <v>#REF!</v>
      </c>
      <c r="K62" s="29" t="e">
        <f>IF(AND('MANHÃ (N)'!K62&lt;&gt;'MANHÃ (N)'!K61,'MANHÃ (N)'!K61='MANHÃ (N)'!K60),'MANHÃ (N)'!K62,"")</f>
        <v>#REF!</v>
      </c>
      <c r="L62" s="29" t="e">
        <f>#REF!</f>
        <v>#REF!</v>
      </c>
      <c r="M62" s="29" t="e">
        <f>IF(AND('MANHÃ (N)'!M62&lt;&gt;'MANHÃ (N)'!M61,'MANHÃ (N)'!M61='MANHÃ (N)'!M60),'MANHÃ (N)'!M62,"")</f>
        <v>#REF!</v>
      </c>
    </row>
    <row r="63" spans="1:13" x14ac:dyDescent="0.25">
      <c r="A63" s="99"/>
    </row>
    <row r="64" spans="1:13" x14ac:dyDescent="0.25">
      <c r="A64" s="99"/>
    </row>
    <row r="65" spans="1:13" x14ac:dyDescent="0.25">
      <c r="A65" s="99">
        <v>4</v>
      </c>
    </row>
    <row r="66" spans="1:13" x14ac:dyDescent="0.25">
      <c r="A66" s="99"/>
    </row>
    <row r="67" spans="1:13" x14ac:dyDescent="0.25">
      <c r="A67" s="99"/>
    </row>
    <row r="68" spans="1:13" x14ac:dyDescent="0.25">
      <c r="A68" s="99"/>
    </row>
    <row r="69" spans="1:13" x14ac:dyDescent="0.25">
      <c r="A69" s="99"/>
      <c r="B69" s="29" t="e">
        <f>#REF!</f>
        <v>#REF!</v>
      </c>
      <c r="C69" s="29" t="e">
        <f>IF(AND('MANHÃ (N)'!C69&lt;&gt;'MANHÃ (N)'!C68,'MANHÃ (N)'!C68='MANHÃ (N)'!C67),'MANHÃ (N)'!C69,"")</f>
        <v>#REF!</v>
      </c>
      <c r="D69" s="29" t="e">
        <f>#REF!</f>
        <v>#REF!</v>
      </c>
      <c r="E69" s="29" t="e">
        <f>IF(AND('MANHÃ (N)'!E69&lt;&gt;'MANHÃ (N)'!E68,'MANHÃ (N)'!E68='MANHÃ (N)'!E67),'MANHÃ (N)'!E69,"")</f>
        <v>#REF!</v>
      </c>
      <c r="F69" s="29" t="e">
        <f>#REF!</f>
        <v>#REF!</v>
      </c>
      <c r="G69" s="29" t="e">
        <f>IF(AND('MANHÃ (N)'!G69&lt;&gt;'MANHÃ (N)'!G68,'MANHÃ (N)'!G68='MANHÃ (N)'!G67),'MANHÃ (N)'!G69,"")</f>
        <v>#REF!</v>
      </c>
      <c r="H69" s="29" t="e">
        <f>#REF!</f>
        <v>#REF!</v>
      </c>
      <c r="I69" s="29" t="e">
        <f>IF(AND('MANHÃ (N)'!I69&lt;&gt;'MANHÃ (N)'!I68,'MANHÃ (N)'!I68='MANHÃ (N)'!I67),'MANHÃ (N)'!I69,"")</f>
        <v>#REF!</v>
      </c>
      <c r="J69" s="29" t="e">
        <f>#REF!</f>
        <v>#REF!</v>
      </c>
      <c r="K69" s="29" t="e">
        <f>IF(AND('MANHÃ (N)'!K69&lt;&gt;'MANHÃ (N)'!K68,'MANHÃ (N)'!K68='MANHÃ (N)'!K67),'MANHÃ (N)'!K69,"")</f>
        <v>#REF!</v>
      </c>
      <c r="L69" s="29" t="e">
        <f>#REF!</f>
        <v>#REF!</v>
      </c>
      <c r="M69" s="29" t="e">
        <f>IF(AND('MANHÃ (N)'!M69&lt;&gt;'MANHÃ (N)'!M68,'MANHÃ (N)'!M68='MANHÃ (N)'!M67),'MANHÃ (N)'!M69,"")</f>
        <v>#REF!</v>
      </c>
    </row>
    <row r="70" spans="1:13" x14ac:dyDescent="0.25">
      <c r="A70" s="99"/>
    </row>
    <row r="71" spans="1:13" x14ac:dyDescent="0.25">
      <c r="A71" s="99"/>
    </row>
    <row r="72" spans="1:13" x14ac:dyDescent="0.25">
      <c r="A72" s="99">
        <v>5</v>
      </c>
    </row>
    <row r="73" spans="1:13" x14ac:dyDescent="0.25">
      <c r="A73" s="99"/>
    </row>
    <row r="74" spans="1:13" x14ac:dyDescent="0.25">
      <c r="A74" s="99"/>
    </row>
    <row r="75" spans="1:13" x14ac:dyDescent="0.25">
      <c r="A75" s="99"/>
    </row>
    <row r="76" spans="1:13" x14ac:dyDescent="0.25">
      <c r="A76" s="99"/>
      <c r="B76" s="29" t="e">
        <f>#REF!</f>
        <v>#REF!</v>
      </c>
      <c r="C76" s="29" t="e">
        <f>IF(AND('MANHÃ (N)'!C76&lt;&gt;'MANHÃ (N)'!C75,'MANHÃ (N)'!C75='MANHÃ (N)'!C74),'MANHÃ (N)'!C76,"")</f>
        <v>#REF!</v>
      </c>
      <c r="D76" s="29" t="e">
        <f>#REF!</f>
        <v>#REF!</v>
      </c>
      <c r="E76" s="29" t="e">
        <f>IF(AND('MANHÃ (N)'!E76&lt;&gt;'MANHÃ (N)'!E75,'MANHÃ (N)'!E75='MANHÃ (N)'!E74),'MANHÃ (N)'!E76,"")</f>
        <v>#REF!</v>
      </c>
      <c r="F76" s="29" t="e">
        <f>#REF!</f>
        <v>#REF!</v>
      </c>
      <c r="G76" s="29" t="e">
        <f>IF(AND('MANHÃ (N)'!G76&lt;&gt;'MANHÃ (N)'!G75,'MANHÃ (N)'!G75='MANHÃ (N)'!G74),'MANHÃ (N)'!G76,"")</f>
        <v>#REF!</v>
      </c>
      <c r="H76" s="29" t="e">
        <f>#REF!</f>
        <v>#REF!</v>
      </c>
      <c r="I76" s="29" t="e">
        <f>IF(AND('MANHÃ (N)'!I76&lt;&gt;'MANHÃ (N)'!I75,'MANHÃ (N)'!I75='MANHÃ (N)'!I74),'MANHÃ (N)'!I76,"")</f>
        <v>#REF!</v>
      </c>
      <c r="J76" s="29" t="e">
        <f>#REF!</f>
        <v>#REF!</v>
      </c>
      <c r="K76" s="29" t="e">
        <f>IF(AND('MANHÃ (N)'!K76&lt;&gt;'MANHÃ (N)'!K75,'MANHÃ (N)'!K75='MANHÃ (N)'!K74),'MANHÃ (N)'!K76,"")</f>
        <v>#REF!</v>
      </c>
      <c r="L76" s="29" t="e">
        <f>#REF!</f>
        <v>#REF!</v>
      </c>
      <c r="M76" s="29" t="e">
        <f>IF(AND('MANHÃ (N)'!M76&lt;&gt;'MANHÃ (N)'!M75,'MANHÃ (N)'!M75='MANHÃ (N)'!M74),'MANHÃ (N)'!M76,"")</f>
        <v>#REF!</v>
      </c>
    </row>
    <row r="77" spans="1:13" x14ac:dyDescent="0.25">
      <c r="A77" s="99"/>
    </row>
    <row r="78" spans="1:13" x14ac:dyDescent="0.25">
      <c r="A78" s="99"/>
    </row>
    <row r="79" spans="1:13" x14ac:dyDescent="0.25">
      <c r="A79" s="99">
        <v>6</v>
      </c>
    </row>
    <row r="80" spans="1:13" x14ac:dyDescent="0.25">
      <c r="A80" s="99"/>
    </row>
    <row r="81" spans="1:13" x14ac:dyDescent="0.25">
      <c r="A81" s="99"/>
    </row>
    <row r="82" spans="1:13" x14ac:dyDescent="0.25">
      <c r="A82" s="99"/>
    </row>
    <row r="83" spans="1:13" x14ac:dyDescent="0.25">
      <c r="A83" s="99"/>
      <c r="B83" s="29" t="e">
        <f>#REF!</f>
        <v>#REF!</v>
      </c>
      <c r="C83" s="29" t="e">
        <f>IF(AND('MANHÃ (N)'!C83&lt;&gt;'MANHÃ (N)'!C82,'MANHÃ (N)'!C82='MANHÃ (N)'!C81),'MANHÃ (N)'!C83,"")</f>
        <v>#REF!</v>
      </c>
      <c r="D83" s="29" t="e">
        <f>#REF!</f>
        <v>#REF!</v>
      </c>
      <c r="E83" s="29" t="e">
        <f>IF(AND('MANHÃ (N)'!E83&lt;&gt;'MANHÃ (N)'!E82,'MANHÃ (N)'!E82='MANHÃ (N)'!E81),'MANHÃ (N)'!E83,"")</f>
        <v>#REF!</v>
      </c>
      <c r="F83" s="29" t="e">
        <f>#REF!</f>
        <v>#REF!</v>
      </c>
      <c r="G83" s="29" t="e">
        <f>IF(AND('MANHÃ (N)'!G83&lt;&gt;'MANHÃ (N)'!G82,'MANHÃ (N)'!G82='MANHÃ (N)'!G81),'MANHÃ (N)'!G83,"")</f>
        <v>#REF!</v>
      </c>
      <c r="H83" s="29" t="e">
        <f>#REF!</f>
        <v>#REF!</v>
      </c>
      <c r="I83" s="29" t="e">
        <f>IF(AND('MANHÃ (N)'!I83&lt;&gt;'MANHÃ (N)'!I82,'MANHÃ (N)'!I82='MANHÃ (N)'!I81),'MANHÃ (N)'!I83,"")</f>
        <v>#REF!</v>
      </c>
      <c r="J83" s="29" t="e">
        <f>#REF!</f>
        <v>#REF!</v>
      </c>
      <c r="K83" s="29" t="e">
        <f>IF(AND('MANHÃ (N)'!K83&lt;&gt;'MANHÃ (N)'!K82,'MANHÃ (N)'!K82='MANHÃ (N)'!K81),'MANHÃ (N)'!K83,"")</f>
        <v>#REF!</v>
      </c>
      <c r="L83" s="29" t="e">
        <f>#REF!</f>
        <v>#REF!</v>
      </c>
      <c r="M83" s="29" t="e">
        <f>IF(AND('MANHÃ (N)'!M83&lt;&gt;'MANHÃ (N)'!M82,'MANHÃ (N)'!M82='MANHÃ (N)'!M81),'MANHÃ (N)'!M83,"")</f>
        <v>#REF!</v>
      </c>
    </row>
    <row r="84" spans="1:13" x14ac:dyDescent="0.25">
      <c r="A84" s="99"/>
    </row>
    <row r="85" spans="1:13" x14ac:dyDescent="0.25">
      <c r="A85" s="99"/>
    </row>
    <row r="86" spans="1:13" x14ac:dyDescent="0.25">
      <c r="A86" s="99">
        <v>1</v>
      </c>
    </row>
    <row r="87" spans="1:13" x14ac:dyDescent="0.25">
      <c r="A87" s="99"/>
    </row>
    <row r="88" spans="1:13" x14ac:dyDescent="0.25">
      <c r="A88" s="99"/>
    </row>
    <row r="89" spans="1:13" x14ac:dyDescent="0.25">
      <c r="A89" s="99"/>
    </row>
    <row r="90" spans="1:13" x14ac:dyDescent="0.25">
      <c r="A90" s="99"/>
      <c r="B90" s="29" t="e">
        <f>#REF!</f>
        <v>#REF!</v>
      </c>
      <c r="C90" s="29" t="e">
        <f>IF(AND('MANHÃ (N)'!C90&lt;&gt;'MANHÃ (N)'!C89,'MANHÃ (N)'!C89='MANHÃ (N)'!C88),'MANHÃ (N)'!C90,"")</f>
        <v>#REF!</v>
      </c>
      <c r="D90" s="29" t="e">
        <f>#REF!</f>
        <v>#REF!</v>
      </c>
      <c r="E90" s="29" t="e">
        <f>IF(AND('MANHÃ (N)'!E90&lt;&gt;'MANHÃ (N)'!E89,'MANHÃ (N)'!E89='MANHÃ (N)'!E88),'MANHÃ (N)'!E90,"")</f>
        <v>#REF!</v>
      </c>
      <c r="F90" s="29" t="e">
        <f>#REF!</f>
        <v>#REF!</v>
      </c>
      <c r="G90" s="29" t="e">
        <f>IF(AND('MANHÃ (N)'!G90&lt;&gt;'MANHÃ (N)'!G89,'MANHÃ (N)'!G89='MANHÃ (N)'!G88),'MANHÃ (N)'!G90,"")</f>
        <v>#REF!</v>
      </c>
      <c r="H90" s="29" t="e">
        <f>#REF!</f>
        <v>#REF!</v>
      </c>
      <c r="I90" s="29" t="e">
        <f>IF(AND('MANHÃ (N)'!I90&lt;&gt;'MANHÃ (N)'!I89,'MANHÃ (N)'!I89='MANHÃ (N)'!I88),'MANHÃ (N)'!I90,"")</f>
        <v>#REF!</v>
      </c>
      <c r="J90" s="29" t="e">
        <f>#REF!</f>
        <v>#REF!</v>
      </c>
      <c r="K90" s="29" t="e">
        <f>IF(AND('MANHÃ (N)'!K90&lt;&gt;'MANHÃ (N)'!K89,'MANHÃ (N)'!K89='MANHÃ (N)'!K88),'MANHÃ (N)'!K90,"")</f>
        <v>#REF!</v>
      </c>
      <c r="L90" s="29" t="e">
        <f>#REF!</f>
        <v>#REF!</v>
      </c>
      <c r="M90" s="29" t="e">
        <f>IF(AND('MANHÃ (N)'!M90&lt;&gt;'MANHÃ (N)'!M89,'MANHÃ (N)'!M89='MANHÃ (N)'!M88),'MANHÃ (N)'!M90,"")</f>
        <v>#REF!</v>
      </c>
    </row>
    <row r="91" spans="1:13" x14ac:dyDescent="0.25">
      <c r="A91" s="99"/>
    </row>
    <row r="92" spans="1:13" x14ac:dyDescent="0.25">
      <c r="A92" s="99"/>
    </row>
    <row r="93" spans="1:13" x14ac:dyDescent="0.25">
      <c r="A93" s="99">
        <v>2</v>
      </c>
    </row>
    <row r="94" spans="1:13" x14ac:dyDescent="0.25">
      <c r="A94" s="99"/>
    </row>
    <row r="95" spans="1:13" x14ac:dyDescent="0.25">
      <c r="A95" s="99"/>
    </row>
    <row r="96" spans="1:13" x14ac:dyDescent="0.25">
      <c r="A96" s="99"/>
    </row>
    <row r="97" spans="1:13" x14ac:dyDescent="0.25">
      <c r="A97" s="99"/>
      <c r="B97" s="29" t="e">
        <f>#REF!</f>
        <v>#REF!</v>
      </c>
      <c r="C97" s="29" t="e">
        <f>IF(AND('MANHÃ (N)'!C97&lt;&gt;'MANHÃ (N)'!C96,'MANHÃ (N)'!C96='MANHÃ (N)'!C95),'MANHÃ (N)'!C97,"")</f>
        <v>#REF!</v>
      </c>
      <c r="D97" s="29" t="e">
        <f>#REF!</f>
        <v>#REF!</v>
      </c>
      <c r="E97" s="29" t="e">
        <f>IF(AND('MANHÃ (N)'!E97&lt;&gt;'MANHÃ (N)'!E96,'MANHÃ (N)'!E96='MANHÃ (N)'!E95),'MANHÃ (N)'!E97,"")</f>
        <v>#REF!</v>
      </c>
      <c r="F97" s="29" t="e">
        <f>#REF!</f>
        <v>#REF!</v>
      </c>
      <c r="G97" s="29" t="e">
        <f>IF(AND('MANHÃ (N)'!G97&lt;&gt;'MANHÃ (N)'!G96,'MANHÃ (N)'!G96='MANHÃ (N)'!G95),'MANHÃ (N)'!G97,"")</f>
        <v>#REF!</v>
      </c>
      <c r="H97" s="29" t="e">
        <f>#REF!</f>
        <v>#REF!</v>
      </c>
      <c r="I97" s="29" t="e">
        <f>IF(AND('MANHÃ (N)'!I97&lt;&gt;'MANHÃ (N)'!I96,'MANHÃ (N)'!I96='MANHÃ (N)'!I95),'MANHÃ (N)'!I97,"")</f>
        <v>#REF!</v>
      </c>
      <c r="J97" s="29" t="e">
        <f>#REF!</f>
        <v>#REF!</v>
      </c>
      <c r="K97" s="29" t="e">
        <f>IF(AND('MANHÃ (N)'!K97&lt;&gt;'MANHÃ (N)'!K96,'MANHÃ (N)'!K96='MANHÃ (N)'!K95),'MANHÃ (N)'!K97,"")</f>
        <v>#REF!</v>
      </c>
      <c r="L97" s="29" t="e">
        <f>#REF!</f>
        <v>#REF!</v>
      </c>
      <c r="M97" s="29" t="e">
        <f>IF(AND('MANHÃ (N)'!M97&lt;&gt;'MANHÃ (N)'!M96,'MANHÃ (N)'!M96='MANHÃ (N)'!M95),'MANHÃ (N)'!M97,"")</f>
        <v>#REF!</v>
      </c>
    </row>
    <row r="98" spans="1:13" x14ac:dyDescent="0.25">
      <c r="A98" s="99"/>
    </row>
    <row r="99" spans="1:13" x14ac:dyDescent="0.25">
      <c r="A99" s="99"/>
    </row>
    <row r="100" spans="1:13" x14ac:dyDescent="0.25">
      <c r="A100" s="99">
        <v>3</v>
      </c>
    </row>
    <row r="101" spans="1:13" x14ac:dyDescent="0.25">
      <c r="A101" s="99"/>
    </row>
    <row r="102" spans="1:13" x14ac:dyDescent="0.25">
      <c r="A102" s="99"/>
    </row>
    <row r="103" spans="1:13" x14ac:dyDescent="0.25">
      <c r="A103" s="99"/>
    </row>
    <row r="104" spans="1:13" x14ac:dyDescent="0.25">
      <c r="A104" s="99"/>
      <c r="B104" s="29" t="e">
        <f>#REF!</f>
        <v>#REF!</v>
      </c>
      <c r="C104" s="29" t="e">
        <f>IF(AND('MANHÃ (N)'!C104&lt;&gt;'MANHÃ (N)'!C103,'MANHÃ (N)'!C103='MANHÃ (N)'!C102),'MANHÃ (N)'!C104,"")</f>
        <v>#REF!</v>
      </c>
      <c r="D104" s="29" t="e">
        <f>#REF!</f>
        <v>#REF!</v>
      </c>
      <c r="E104" s="29" t="e">
        <f>IF(AND('MANHÃ (N)'!E104&lt;&gt;'MANHÃ (N)'!E103,'MANHÃ (N)'!E103='MANHÃ (N)'!E102),'MANHÃ (N)'!E104,"")</f>
        <v>#REF!</v>
      </c>
      <c r="F104" s="29" t="e">
        <f>#REF!</f>
        <v>#REF!</v>
      </c>
      <c r="G104" s="29" t="e">
        <f>IF(AND('MANHÃ (N)'!G104&lt;&gt;'MANHÃ (N)'!G103,'MANHÃ (N)'!G103='MANHÃ (N)'!G102),'MANHÃ (N)'!G104,"")</f>
        <v>#REF!</v>
      </c>
      <c r="H104" s="29" t="e">
        <f>#REF!</f>
        <v>#REF!</v>
      </c>
      <c r="I104" s="29" t="e">
        <f>IF(AND('MANHÃ (N)'!I104&lt;&gt;'MANHÃ (N)'!I103,'MANHÃ (N)'!I103='MANHÃ (N)'!I102),'MANHÃ (N)'!I104,"")</f>
        <v>#REF!</v>
      </c>
      <c r="J104" s="29" t="e">
        <f>#REF!</f>
        <v>#REF!</v>
      </c>
      <c r="K104" s="29" t="e">
        <f>IF(AND('MANHÃ (N)'!K104&lt;&gt;'MANHÃ (N)'!K103,'MANHÃ (N)'!K103='MANHÃ (N)'!K102),'MANHÃ (N)'!K104,"")</f>
        <v>#REF!</v>
      </c>
      <c r="L104" s="29" t="e">
        <f>#REF!</f>
        <v>#REF!</v>
      </c>
      <c r="M104" s="29" t="e">
        <f>IF(AND('MANHÃ (N)'!M104&lt;&gt;'MANHÃ (N)'!M103,'MANHÃ (N)'!M103='MANHÃ (N)'!M102),'MANHÃ (N)'!M104,"")</f>
        <v>#REF!</v>
      </c>
    </row>
    <row r="105" spans="1:13" x14ac:dyDescent="0.25">
      <c r="A105" s="99"/>
    </row>
    <row r="106" spans="1:13" x14ac:dyDescent="0.25">
      <c r="A106" s="99"/>
    </row>
    <row r="107" spans="1:13" x14ac:dyDescent="0.25">
      <c r="A107" s="99">
        <v>4</v>
      </c>
    </row>
    <row r="108" spans="1:13" x14ac:dyDescent="0.25">
      <c r="A108" s="99"/>
    </row>
    <row r="109" spans="1:13" x14ac:dyDescent="0.25">
      <c r="A109" s="99"/>
    </row>
    <row r="110" spans="1:13" x14ac:dyDescent="0.25">
      <c r="A110" s="99"/>
    </row>
    <row r="111" spans="1:13" x14ac:dyDescent="0.25">
      <c r="A111" s="99"/>
      <c r="B111" s="29" t="e">
        <f>#REF!</f>
        <v>#REF!</v>
      </c>
      <c r="C111" s="29" t="e">
        <f>IF(AND('MANHÃ (N)'!C111&lt;&gt;'MANHÃ (N)'!C110,'MANHÃ (N)'!C110='MANHÃ (N)'!C109),'MANHÃ (N)'!C111,"")</f>
        <v>#REF!</v>
      </c>
      <c r="D111" s="29" t="e">
        <f>#REF!</f>
        <v>#REF!</v>
      </c>
      <c r="E111" s="29" t="e">
        <f>IF(AND('MANHÃ (N)'!E111&lt;&gt;'MANHÃ (N)'!E110,'MANHÃ (N)'!E110='MANHÃ (N)'!E109),'MANHÃ (N)'!E111,"")</f>
        <v>#REF!</v>
      </c>
      <c r="F111" s="29" t="e">
        <f>#REF!</f>
        <v>#REF!</v>
      </c>
      <c r="G111" s="29" t="e">
        <f>IF(AND('MANHÃ (N)'!G111&lt;&gt;'MANHÃ (N)'!G110,'MANHÃ (N)'!G110='MANHÃ (N)'!G109),'MANHÃ (N)'!G111,"")</f>
        <v>#REF!</v>
      </c>
      <c r="H111" s="29" t="e">
        <f>#REF!</f>
        <v>#REF!</v>
      </c>
      <c r="I111" s="29" t="e">
        <f>IF(AND('MANHÃ (N)'!I111&lt;&gt;'MANHÃ (N)'!I110,'MANHÃ (N)'!I110='MANHÃ (N)'!I109),'MANHÃ (N)'!I111,"")</f>
        <v>#REF!</v>
      </c>
      <c r="J111" s="29" t="e">
        <f>#REF!</f>
        <v>#REF!</v>
      </c>
      <c r="K111" s="29" t="e">
        <f>IF(AND('MANHÃ (N)'!K111&lt;&gt;'MANHÃ (N)'!K110,'MANHÃ (N)'!K110='MANHÃ (N)'!K109),'MANHÃ (N)'!K111,"")</f>
        <v>#REF!</v>
      </c>
      <c r="L111" s="29" t="e">
        <f>#REF!</f>
        <v>#REF!</v>
      </c>
      <c r="M111" s="29" t="e">
        <f>IF(AND('MANHÃ (N)'!M111&lt;&gt;'MANHÃ (N)'!M110,'MANHÃ (N)'!M110='MANHÃ (N)'!M109),'MANHÃ (N)'!M111,"")</f>
        <v>#REF!</v>
      </c>
    </row>
    <row r="112" spans="1:13" x14ac:dyDescent="0.25">
      <c r="A112" s="99"/>
    </row>
    <row r="113" spans="1:13" x14ac:dyDescent="0.25">
      <c r="A113" s="99"/>
    </row>
    <row r="114" spans="1:13" x14ac:dyDescent="0.25">
      <c r="A114" s="99">
        <v>5</v>
      </c>
    </row>
    <row r="115" spans="1:13" x14ac:dyDescent="0.25">
      <c r="A115" s="99"/>
    </row>
    <row r="116" spans="1:13" x14ac:dyDescent="0.25">
      <c r="A116" s="99"/>
    </row>
    <row r="117" spans="1:13" x14ac:dyDescent="0.25">
      <c r="A117" s="99"/>
    </row>
    <row r="118" spans="1:13" x14ac:dyDescent="0.25">
      <c r="A118" s="99"/>
      <c r="B118" s="29" t="e">
        <f>#REF!</f>
        <v>#REF!</v>
      </c>
      <c r="C118" s="29" t="e">
        <f>IF(AND('MANHÃ (N)'!C118&lt;&gt;'MANHÃ (N)'!C117,'MANHÃ (N)'!C117='MANHÃ (N)'!C116),'MANHÃ (N)'!C118,"")</f>
        <v>#REF!</v>
      </c>
      <c r="D118" s="29" t="e">
        <f>#REF!</f>
        <v>#REF!</v>
      </c>
      <c r="E118" s="29" t="e">
        <f>IF(AND('MANHÃ (N)'!E118&lt;&gt;'MANHÃ (N)'!E117,'MANHÃ (N)'!E117='MANHÃ (N)'!E116),'MANHÃ (N)'!E118,"")</f>
        <v>#REF!</v>
      </c>
      <c r="F118" s="29" t="e">
        <f>#REF!</f>
        <v>#REF!</v>
      </c>
      <c r="G118" s="29" t="e">
        <f>IF(AND('MANHÃ (N)'!G118&lt;&gt;'MANHÃ (N)'!G117,'MANHÃ (N)'!G117='MANHÃ (N)'!G116),'MANHÃ (N)'!G118,"")</f>
        <v>#REF!</v>
      </c>
      <c r="H118" s="29" t="e">
        <f>#REF!</f>
        <v>#REF!</v>
      </c>
      <c r="I118" s="29" t="e">
        <f>IF(AND('MANHÃ (N)'!I118&lt;&gt;'MANHÃ (N)'!I117,'MANHÃ (N)'!I117='MANHÃ (N)'!I116),'MANHÃ (N)'!I118,"")</f>
        <v>#REF!</v>
      </c>
      <c r="J118" s="29" t="e">
        <f>#REF!</f>
        <v>#REF!</v>
      </c>
      <c r="K118" s="29" t="e">
        <f>IF(AND('MANHÃ (N)'!K118&lt;&gt;'MANHÃ (N)'!K117,'MANHÃ (N)'!K117='MANHÃ (N)'!K116),'MANHÃ (N)'!K118,"")</f>
        <v>#REF!</v>
      </c>
      <c r="L118" s="29" t="e">
        <f>#REF!</f>
        <v>#REF!</v>
      </c>
      <c r="M118" s="29" t="e">
        <f>IF(AND('MANHÃ (N)'!M118&lt;&gt;'MANHÃ (N)'!M117,'MANHÃ (N)'!M117='MANHÃ (N)'!M116),'MANHÃ (N)'!M118,"")</f>
        <v>#REF!</v>
      </c>
    </row>
    <row r="119" spans="1:13" x14ac:dyDescent="0.25">
      <c r="A119" s="99"/>
    </row>
    <row r="120" spans="1:13" x14ac:dyDescent="0.25">
      <c r="A120" s="99"/>
    </row>
    <row r="121" spans="1:13" x14ac:dyDescent="0.25">
      <c r="A121" s="99">
        <v>6</v>
      </c>
    </row>
    <row r="122" spans="1:13" x14ac:dyDescent="0.25">
      <c r="A122" s="99"/>
    </row>
    <row r="123" spans="1:13" x14ac:dyDescent="0.25">
      <c r="A123" s="99"/>
    </row>
    <row r="124" spans="1:13" x14ac:dyDescent="0.25">
      <c r="A124" s="99"/>
    </row>
    <row r="125" spans="1:13" x14ac:dyDescent="0.25">
      <c r="A125" s="99"/>
      <c r="B125" s="29" t="e">
        <f>#REF!</f>
        <v>#REF!</v>
      </c>
      <c r="C125" s="29" t="e">
        <f>IF(AND('MANHÃ (N)'!C125&lt;&gt;'MANHÃ (N)'!C124,'MANHÃ (N)'!C124='MANHÃ (N)'!C123),'MANHÃ (N)'!C125,"")</f>
        <v>#REF!</v>
      </c>
      <c r="D125" s="29" t="e">
        <f>#REF!</f>
        <v>#REF!</v>
      </c>
      <c r="E125" s="29" t="e">
        <f>IF(AND('MANHÃ (N)'!E125&lt;&gt;'MANHÃ (N)'!E124,'MANHÃ (N)'!E124='MANHÃ (N)'!E123),'MANHÃ (N)'!E125,"")</f>
        <v>#REF!</v>
      </c>
      <c r="F125" s="29" t="e">
        <f>#REF!</f>
        <v>#REF!</v>
      </c>
      <c r="G125" s="29" t="e">
        <f>IF(AND('MANHÃ (N)'!G125&lt;&gt;'MANHÃ (N)'!G124,'MANHÃ (N)'!G124='MANHÃ (N)'!G123),'MANHÃ (N)'!G125,"")</f>
        <v>#REF!</v>
      </c>
      <c r="H125" s="29" t="e">
        <f>#REF!</f>
        <v>#REF!</v>
      </c>
      <c r="I125" s="29" t="e">
        <f>IF(AND('MANHÃ (N)'!I125&lt;&gt;'MANHÃ (N)'!I124,'MANHÃ (N)'!I124='MANHÃ (N)'!I123),'MANHÃ (N)'!I125,"")</f>
        <v>#REF!</v>
      </c>
      <c r="J125" s="29" t="e">
        <f>#REF!</f>
        <v>#REF!</v>
      </c>
      <c r="K125" s="29" t="e">
        <f>IF(AND('MANHÃ (N)'!K125&lt;&gt;'MANHÃ (N)'!K124,'MANHÃ (N)'!K124='MANHÃ (N)'!K123),'MANHÃ (N)'!K125,"")</f>
        <v>#REF!</v>
      </c>
      <c r="L125" s="29" t="e">
        <f>#REF!</f>
        <v>#REF!</v>
      </c>
      <c r="M125" s="29" t="e">
        <f>IF(AND('MANHÃ (N)'!M125&lt;&gt;'MANHÃ (N)'!M124,'MANHÃ (N)'!M124='MANHÃ (N)'!M123),'MANHÃ (N)'!M125,"")</f>
        <v>#REF!</v>
      </c>
    </row>
    <row r="126" spans="1:13" x14ac:dyDescent="0.25">
      <c r="A126" s="99"/>
    </row>
    <row r="127" spans="1:13" x14ac:dyDescent="0.25">
      <c r="A127" s="99"/>
    </row>
  </sheetData>
  <sheetProtection algorithmName="SHA-512" hashValue="QQK/+eU48E9G6zzQt/l2yne8/vyBRnec6My+gSDWebRcXuZGfd7kJ2e7m5l+jL8RGhMSRq7LJNuB23B1wFjc8A==" saltValue="ku1SauqANw0MoufEt0+v2A==" spinCount="100000" sheet="1" objects="1" scenarios="1" selectLockedCells="1" selectUnlockedCells="1"/>
  <mergeCells count="18">
    <mergeCell ref="A121:A127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  <mergeCell ref="A37:A43"/>
    <mergeCell ref="A2:A8"/>
    <mergeCell ref="A9:A15"/>
    <mergeCell ref="A16:A22"/>
    <mergeCell ref="A23:A29"/>
    <mergeCell ref="A30:A36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31.140625" style="29" bestFit="1" customWidth="1"/>
    <col min="3" max="3" width="33.5703125" style="29" bestFit="1" customWidth="1"/>
    <col min="4" max="4" width="31.140625" style="29" bestFit="1" customWidth="1"/>
    <col min="5" max="5" width="7.140625" style="29" bestFit="1" customWidth="1"/>
    <col min="6" max="6" width="31" style="29" bestFit="1" customWidth="1"/>
    <col min="7" max="7" width="58.85546875" style="29" bestFit="1" customWidth="1"/>
    <col min="8" max="9" width="31.5703125" style="29" bestFit="1" customWidth="1"/>
    <col min="10" max="10" width="36.42578125" style="29" bestFit="1" customWidth="1"/>
    <col min="11" max="11" width="25.5703125" style="29" bestFit="1" customWidth="1"/>
    <col min="12" max="12" width="30" style="29" bestFit="1" customWidth="1"/>
    <col min="13" max="13" width="42.1406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  <c r="B5" s="29" t="e">
        <f>#REF!</f>
        <v>#REF!</v>
      </c>
      <c r="C5" s="29" t="e">
        <f>IF(AND('MANHÃ (N)'!C5&lt;&gt;'MANHÃ (N)'!C4,'MANHÃ (N)'!C4='MANHÃ (N)'!C3),'MANHÃ (N)'!C5,"")</f>
        <v>#REF!</v>
      </c>
      <c r="D5" s="29" t="e">
        <f>#REF!</f>
        <v>#REF!</v>
      </c>
      <c r="E5" s="29" t="e">
        <f>IF(AND('MANHÃ (N)'!E5&lt;&gt;'MANHÃ (N)'!E4,'MANHÃ (N)'!E4='MANHÃ (N)'!E3),'MANHÃ (N)'!E5,"")</f>
        <v>#REF!</v>
      </c>
      <c r="F5" s="29" t="e">
        <f>#REF!</f>
        <v>#REF!</v>
      </c>
      <c r="G5" s="29" t="e">
        <f>IF(AND('MANHÃ (N)'!G5&lt;&gt;'MANHÃ (N)'!G4,'MANHÃ (N)'!G4='MANHÃ (N)'!G3),'MANHÃ (N)'!G5,"")</f>
        <v>#REF!</v>
      </c>
      <c r="H5" s="29" t="e">
        <f>#REF!</f>
        <v>#REF!</v>
      </c>
      <c r="I5" s="29" t="e">
        <f>IF(AND('MANHÃ (N)'!I5&lt;&gt;'MANHÃ (N)'!I4,'MANHÃ (N)'!I4='MANHÃ (N)'!I3),'MANHÃ (N)'!I5,"")</f>
        <v>#REF!</v>
      </c>
      <c r="J5" s="29" t="e">
        <f>#REF!</f>
        <v>#REF!</v>
      </c>
      <c r="K5" s="29" t="e">
        <f>IF(AND('MANHÃ (N)'!K5&lt;&gt;'MANHÃ (N)'!K4,'MANHÃ (N)'!K4='MANHÃ (N)'!K3),'MANHÃ (N)'!K5,"")</f>
        <v>#REF!</v>
      </c>
      <c r="L5" s="29" t="e">
        <f>#REF!</f>
        <v>#REF!</v>
      </c>
      <c r="M5" s="29" t="e">
        <f>IF(AND('MANHÃ (N)'!M5&lt;&gt;'MANHÃ (N)'!M4,'MANHÃ (N)'!M4='MANHÃ (N)'!M3),'MANHÃ (N)'!M5,"")</f>
        <v>#REF!</v>
      </c>
    </row>
    <row r="6" spans="1:13" x14ac:dyDescent="0.25">
      <c r="A6" s="99"/>
    </row>
    <row r="7" spans="1:13" x14ac:dyDescent="0.25">
      <c r="A7" s="99"/>
    </row>
    <row r="8" spans="1:13" x14ac:dyDescent="0.25">
      <c r="A8" s="99"/>
    </row>
    <row r="9" spans="1:13" x14ac:dyDescent="0.25">
      <c r="A9" s="99">
        <v>2</v>
      </c>
    </row>
    <row r="10" spans="1:13" x14ac:dyDescent="0.25">
      <c r="A10" s="99"/>
    </row>
    <row r="11" spans="1:13" x14ac:dyDescent="0.25">
      <c r="A11" s="99"/>
    </row>
    <row r="12" spans="1:13" x14ac:dyDescent="0.25">
      <c r="A12" s="99"/>
      <c r="B12" s="29" t="e">
        <f>#REF!</f>
        <v>#REF!</v>
      </c>
      <c r="C12" s="29" t="e">
        <f>IF(AND('MANHÃ (N)'!C12&lt;&gt;'MANHÃ (N)'!C11,'MANHÃ (N)'!C11='MANHÃ (N)'!C10),'MANHÃ (N)'!C12,"")</f>
        <v>#REF!</v>
      </c>
      <c r="D12" s="29" t="e">
        <f>#REF!</f>
        <v>#REF!</v>
      </c>
      <c r="E12" s="29" t="e">
        <f>IF(AND('MANHÃ (N)'!E12&lt;&gt;'MANHÃ (N)'!E11,'MANHÃ (N)'!E11='MANHÃ (N)'!E10),'MANHÃ (N)'!E12,"")</f>
        <v>#REF!</v>
      </c>
      <c r="F12" s="29" t="e">
        <f>#REF!</f>
        <v>#REF!</v>
      </c>
      <c r="G12" s="29" t="e">
        <f>IF(AND('MANHÃ (N)'!G12&lt;&gt;'MANHÃ (N)'!G11,'MANHÃ (N)'!G11='MANHÃ (N)'!G10),'MANHÃ (N)'!G12,"")</f>
        <v>#REF!</v>
      </c>
      <c r="H12" s="29" t="e">
        <f>#REF!</f>
        <v>#REF!</v>
      </c>
      <c r="I12" s="29" t="e">
        <f>IF(AND('MANHÃ (N)'!I12&lt;&gt;'MANHÃ (N)'!I11,'MANHÃ (N)'!I11='MANHÃ (N)'!I10),'MANHÃ (N)'!I12,"")</f>
        <v>#REF!</v>
      </c>
      <c r="J12" s="29" t="e">
        <f>#REF!</f>
        <v>#REF!</v>
      </c>
      <c r="K12" s="29" t="e">
        <f>IF(AND('MANHÃ (N)'!K12&lt;&gt;'MANHÃ (N)'!K11,'MANHÃ (N)'!K11='MANHÃ (N)'!K10),'MANHÃ (N)'!K12,"")</f>
        <v>#REF!</v>
      </c>
      <c r="L12" s="29" t="e">
        <f>#REF!</f>
        <v>#REF!</v>
      </c>
      <c r="M12" s="29" t="e">
        <f>IF(AND('MANHÃ (N)'!M12&lt;&gt;'MANHÃ (N)'!M11,'MANHÃ (N)'!M11='MANHÃ (N)'!M10),'MANHÃ (N)'!M12,"")</f>
        <v>#REF!</v>
      </c>
    </row>
    <row r="13" spans="1:13" x14ac:dyDescent="0.25">
      <c r="A13" s="99"/>
    </row>
    <row r="14" spans="1:13" x14ac:dyDescent="0.25">
      <c r="A14" s="99"/>
    </row>
    <row r="15" spans="1:13" x14ac:dyDescent="0.25">
      <c r="A15" s="99"/>
    </row>
    <row r="16" spans="1:13" x14ac:dyDescent="0.25">
      <c r="A16" s="99">
        <v>3</v>
      </c>
    </row>
    <row r="17" spans="1:13" x14ac:dyDescent="0.25">
      <c r="A17" s="99"/>
    </row>
    <row r="18" spans="1:13" x14ac:dyDescent="0.25">
      <c r="A18" s="99"/>
    </row>
    <row r="19" spans="1:13" x14ac:dyDescent="0.25">
      <c r="A19" s="99"/>
      <c r="B19" s="29" t="e">
        <f>#REF!</f>
        <v>#REF!</v>
      </c>
      <c r="C19" s="29" t="e">
        <f>IF(AND('MANHÃ (N)'!C19&lt;&gt;'MANHÃ (N)'!C18,'MANHÃ (N)'!C18='MANHÃ (N)'!C17),'MANHÃ (N)'!C19,"")</f>
        <v>#REF!</v>
      </c>
      <c r="D19" s="29" t="e">
        <f>#REF!</f>
        <v>#REF!</v>
      </c>
      <c r="E19" s="29" t="e">
        <f>IF(AND('MANHÃ (N)'!E19&lt;&gt;'MANHÃ (N)'!E18,'MANHÃ (N)'!E18='MANHÃ (N)'!E17),'MANHÃ (N)'!E19,"")</f>
        <v>#REF!</v>
      </c>
      <c r="F19" s="29" t="e">
        <f>#REF!</f>
        <v>#REF!</v>
      </c>
      <c r="G19" s="29" t="e">
        <f>IF(AND('MANHÃ (N)'!G19&lt;&gt;'MANHÃ (N)'!G18,'MANHÃ (N)'!G18='MANHÃ (N)'!G17),'MANHÃ (N)'!G19,"")</f>
        <v>#REF!</v>
      </c>
      <c r="H19" s="29" t="e">
        <f>#REF!</f>
        <v>#REF!</v>
      </c>
      <c r="I19" s="29" t="e">
        <f>IF(AND('MANHÃ (N)'!I19&lt;&gt;'MANHÃ (N)'!I18,'MANHÃ (N)'!I18='MANHÃ (N)'!I17),'MANHÃ (N)'!I19,"")</f>
        <v>#REF!</v>
      </c>
      <c r="J19" s="29" t="e">
        <f>#REF!</f>
        <v>#REF!</v>
      </c>
      <c r="K19" s="29" t="e">
        <f>IF(AND('MANHÃ (N)'!K19&lt;&gt;'MANHÃ (N)'!K18,'MANHÃ (N)'!K18='MANHÃ (N)'!K17),'MANHÃ (N)'!K19,"")</f>
        <v>#REF!</v>
      </c>
      <c r="L19" s="29" t="e">
        <f>#REF!</f>
        <v>#REF!</v>
      </c>
      <c r="M19" s="29" t="e">
        <f>IF(AND('MANHÃ (N)'!M19&lt;&gt;'MANHÃ (N)'!M18,'MANHÃ (N)'!M18='MANHÃ (N)'!M17),'MANHÃ (N)'!M19,"")</f>
        <v>#REF!</v>
      </c>
    </row>
    <row r="20" spans="1:13" x14ac:dyDescent="0.25">
      <c r="A20" s="99"/>
    </row>
    <row r="21" spans="1:13" x14ac:dyDescent="0.25">
      <c r="A21" s="99"/>
    </row>
    <row r="22" spans="1:13" x14ac:dyDescent="0.25">
      <c r="A22" s="99"/>
    </row>
    <row r="23" spans="1:13" x14ac:dyDescent="0.25">
      <c r="A23" s="99">
        <v>4</v>
      </c>
    </row>
    <row r="24" spans="1:13" x14ac:dyDescent="0.25">
      <c r="A24" s="99"/>
    </row>
    <row r="25" spans="1:13" x14ac:dyDescent="0.25">
      <c r="A25" s="99"/>
    </row>
    <row r="26" spans="1:13" x14ac:dyDescent="0.25">
      <c r="A26" s="99"/>
      <c r="B26" s="29" t="e">
        <f>#REF!</f>
        <v>#REF!</v>
      </c>
      <c r="C26" s="29" t="e">
        <f>IF(AND('MANHÃ (N)'!C26&lt;&gt;'MANHÃ (N)'!C25,'MANHÃ (N)'!C25='MANHÃ (N)'!C24),'MANHÃ (N)'!C26,"")</f>
        <v>#REF!</v>
      </c>
      <c r="D26" s="29" t="e">
        <f>#REF!</f>
        <v>#REF!</v>
      </c>
      <c r="E26" s="29" t="e">
        <f>IF(AND('MANHÃ (N)'!E26&lt;&gt;'MANHÃ (N)'!E25,'MANHÃ (N)'!E25='MANHÃ (N)'!E24),'MANHÃ (N)'!E26,"")</f>
        <v>#REF!</v>
      </c>
      <c r="F26" s="29" t="e">
        <f>#REF!</f>
        <v>#REF!</v>
      </c>
      <c r="G26" s="29" t="e">
        <f>IF(AND('MANHÃ (N)'!G26&lt;&gt;'MANHÃ (N)'!G25,'MANHÃ (N)'!G25='MANHÃ (N)'!G24),'MANHÃ (N)'!G26,"")</f>
        <v>#REF!</v>
      </c>
      <c r="H26" s="29" t="e">
        <f>#REF!</f>
        <v>#REF!</v>
      </c>
      <c r="I26" s="29" t="e">
        <f>IF(AND('MANHÃ (N)'!I26&lt;&gt;'MANHÃ (N)'!I25,'MANHÃ (N)'!I25='MANHÃ (N)'!I24),'MANHÃ (N)'!I26,"")</f>
        <v>#REF!</v>
      </c>
      <c r="J26" s="29" t="e">
        <f>#REF!</f>
        <v>#REF!</v>
      </c>
      <c r="K26" s="29" t="e">
        <f>IF(AND('MANHÃ (N)'!K26&lt;&gt;'MANHÃ (N)'!K25,'MANHÃ (N)'!K25='MANHÃ (N)'!K24),'MANHÃ (N)'!K26,"")</f>
        <v>#REF!</v>
      </c>
      <c r="L26" s="29" t="e">
        <f>#REF!</f>
        <v>#REF!</v>
      </c>
      <c r="M26" s="29" t="e">
        <f>IF(AND('MANHÃ (N)'!M26&lt;&gt;'MANHÃ (N)'!M25,'MANHÃ (N)'!M25='MANHÃ (N)'!M24),'MANHÃ (N)'!M26,"")</f>
        <v>#REF!</v>
      </c>
    </row>
    <row r="27" spans="1:13" x14ac:dyDescent="0.25">
      <c r="A27" s="99"/>
    </row>
    <row r="28" spans="1:13" x14ac:dyDescent="0.25">
      <c r="A28" s="99"/>
    </row>
    <row r="29" spans="1:13" x14ac:dyDescent="0.25">
      <c r="A29" s="99"/>
    </row>
    <row r="30" spans="1:13" x14ac:dyDescent="0.25">
      <c r="A30" s="99">
        <v>5</v>
      </c>
    </row>
    <row r="31" spans="1:13" x14ac:dyDescent="0.25">
      <c r="A31" s="99"/>
    </row>
    <row r="32" spans="1:13" x14ac:dyDescent="0.25">
      <c r="A32" s="99"/>
    </row>
    <row r="33" spans="1:13" x14ac:dyDescent="0.25">
      <c r="A33" s="99"/>
      <c r="B33" s="29" t="e">
        <f>#REF!</f>
        <v>#REF!</v>
      </c>
      <c r="C33" s="29" t="e">
        <f>IF(AND('MANHÃ (N)'!C33&lt;&gt;'MANHÃ (N)'!C32,'MANHÃ (N)'!C32='MANHÃ (N)'!C31),'MANHÃ (N)'!C33,"")</f>
        <v>#REF!</v>
      </c>
      <c r="D33" s="29" t="e">
        <f>#REF!</f>
        <v>#REF!</v>
      </c>
      <c r="E33" s="29" t="e">
        <f>IF(AND('MANHÃ (N)'!E33&lt;&gt;'MANHÃ (N)'!E32,'MANHÃ (N)'!E32='MANHÃ (N)'!E31),'MANHÃ (N)'!E33,"")</f>
        <v>#REF!</v>
      </c>
      <c r="F33" s="29" t="e">
        <f>#REF!</f>
        <v>#REF!</v>
      </c>
      <c r="G33" s="29" t="e">
        <f>IF(AND('MANHÃ (N)'!G33&lt;&gt;'MANHÃ (N)'!G32,'MANHÃ (N)'!G32='MANHÃ (N)'!G31),'MANHÃ (N)'!G33,"")</f>
        <v>#REF!</v>
      </c>
      <c r="H33" s="29" t="e">
        <f>#REF!</f>
        <v>#REF!</v>
      </c>
      <c r="I33" s="29" t="e">
        <f>IF(AND('MANHÃ (N)'!I33&lt;&gt;'MANHÃ (N)'!I32,'MANHÃ (N)'!I32='MANHÃ (N)'!I31),'MANHÃ (N)'!I33,"")</f>
        <v>#REF!</v>
      </c>
      <c r="J33" s="29" t="e">
        <f>#REF!</f>
        <v>#REF!</v>
      </c>
      <c r="K33" s="29" t="e">
        <f>IF(AND('MANHÃ (N)'!K33&lt;&gt;'MANHÃ (N)'!K32,'MANHÃ (N)'!K32='MANHÃ (N)'!K31),'MANHÃ (N)'!K33,"")</f>
        <v>#REF!</v>
      </c>
      <c r="L33" s="29" t="e">
        <f>#REF!</f>
        <v>#REF!</v>
      </c>
      <c r="M33" s="29" t="e">
        <f>IF(AND('MANHÃ (N)'!M33&lt;&gt;'MANHÃ (N)'!M32,'MANHÃ (N)'!M32='MANHÃ (N)'!M31),'MANHÃ (N)'!M33,"")</f>
        <v>#REF!</v>
      </c>
    </row>
    <row r="34" spans="1:13" x14ac:dyDescent="0.25">
      <c r="A34" s="99"/>
    </row>
    <row r="35" spans="1:13" x14ac:dyDescent="0.25">
      <c r="A35" s="99"/>
    </row>
    <row r="36" spans="1:13" x14ac:dyDescent="0.25">
      <c r="A36" s="99"/>
    </row>
    <row r="37" spans="1:13" x14ac:dyDescent="0.25">
      <c r="A37" s="99">
        <v>6</v>
      </c>
    </row>
    <row r="38" spans="1:13" x14ac:dyDescent="0.25">
      <c r="A38" s="99"/>
    </row>
    <row r="39" spans="1:13" x14ac:dyDescent="0.25">
      <c r="A39" s="99"/>
    </row>
    <row r="40" spans="1:13" x14ac:dyDescent="0.25">
      <c r="A40" s="99"/>
      <c r="B40" s="29" t="e">
        <f>#REF!</f>
        <v>#REF!</v>
      </c>
      <c r="C40" s="29" t="e">
        <f>IF(AND('MANHÃ (N)'!C40&lt;&gt;'MANHÃ (N)'!C39,'MANHÃ (N)'!C39='MANHÃ (N)'!C38),'MANHÃ (N)'!C40,"")</f>
        <v>#REF!</v>
      </c>
      <c r="D40" s="29" t="e">
        <f>#REF!</f>
        <v>#REF!</v>
      </c>
      <c r="E40" s="29" t="e">
        <f>IF(AND('MANHÃ (N)'!E40&lt;&gt;'MANHÃ (N)'!E39,'MANHÃ (N)'!E39='MANHÃ (N)'!E38),'MANHÃ (N)'!E40,"")</f>
        <v>#REF!</v>
      </c>
      <c r="F40" s="29" t="e">
        <f>#REF!</f>
        <v>#REF!</v>
      </c>
      <c r="G40" s="29" t="e">
        <f>IF(AND('MANHÃ (N)'!G40&lt;&gt;'MANHÃ (N)'!G39,'MANHÃ (N)'!G39='MANHÃ (N)'!G38),'MANHÃ (N)'!G40,"")</f>
        <v>#REF!</v>
      </c>
      <c r="H40" s="29" t="e">
        <f>#REF!</f>
        <v>#REF!</v>
      </c>
      <c r="I40" s="29" t="e">
        <f>IF(AND('MANHÃ (N)'!I40&lt;&gt;'MANHÃ (N)'!I39,'MANHÃ (N)'!I39='MANHÃ (N)'!I38),'MANHÃ (N)'!I40,"")</f>
        <v>#REF!</v>
      </c>
      <c r="J40" s="29" t="e">
        <f>#REF!</f>
        <v>#REF!</v>
      </c>
      <c r="K40" s="29" t="e">
        <f>IF(AND('MANHÃ (N)'!K40&lt;&gt;'MANHÃ (N)'!K39,'MANHÃ (N)'!K39='MANHÃ (N)'!K38),'MANHÃ (N)'!K40,"")</f>
        <v>#REF!</v>
      </c>
      <c r="L40" s="29" t="e">
        <f>#REF!</f>
        <v>#REF!</v>
      </c>
      <c r="M40" s="29" t="e">
        <f>IF(AND('MANHÃ (N)'!M40&lt;&gt;'MANHÃ (N)'!M39,'MANHÃ (N)'!M39='MANHÃ (N)'!M38),'MANHÃ (N)'!M40,"")</f>
        <v>#REF!</v>
      </c>
    </row>
    <row r="41" spans="1:13" x14ac:dyDescent="0.25">
      <c r="A41" s="99"/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1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  <c r="B47" s="29" t="e">
        <f>#REF!</f>
        <v>#REF!</v>
      </c>
      <c r="C47" s="29" t="e">
        <f>IF(AND('MANHÃ (N)'!C47&lt;&gt;'MANHÃ (N)'!C46,'MANHÃ (N)'!C46='MANHÃ (N)'!C45),'MANHÃ (N)'!C47,"")</f>
        <v>#REF!</v>
      </c>
      <c r="D47" s="29" t="e">
        <f>#REF!</f>
        <v>#REF!</v>
      </c>
      <c r="E47" s="29" t="e">
        <f>IF(AND('MANHÃ (N)'!E47&lt;&gt;'MANHÃ (N)'!E46,'MANHÃ (N)'!E46='MANHÃ (N)'!E45),'MANHÃ (N)'!E47,"")</f>
        <v>#REF!</v>
      </c>
      <c r="F47" s="29" t="e">
        <f>#REF!</f>
        <v>#REF!</v>
      </c>
      <c r="G47" s="29" t="e">
        <f>IF(AND('MANHÃ (N)'!G47&lt;&gt;'MANHÃ (N)'!G46,'MANHÃ (N)'!G46='MANHÃ (N)'!G45),'MANHÃ (N)'!G47,"")</f>
        <v>#REF!</v>
      </c>
      <c r="H47" s="29" t="e">
        <f>#REF!</f>
        <v>#REF!</v>
      </c>
      <c r="I47" s="29" t="e">
        <f>IF(AND('MANHÃ (N)'!I47&lt;&gt;'MANHÃ (N)'!I46,'MANHÃ (N)'!I46='MANHÃ (N)'!I45),'MANHÃ (N)'!I47,"")</f>
        <v>#REF!</v>
      </c>
      <c r="J47" s="29" t="e">
        <f>#REF!</f>
        <v>#REF!</v>
      </c>
      <c r="K47" s="29" t="e">
        <f>IF(AND('MANHÃ (N)'!K47&lt;&gt;'MANHÃ (N)'!K46,'MANHÃ (N)'!K46='MANHÃ (N)'!K45),'MANHÃ (N)'!K47,"")</f>
        <v>#REF!</v>
      </c>
      <c r="L47" s="29" t="e">
        <f>#REF!</f>
        <v>#REF!</v>
      </c>
      <c r="M47" s="29" t="e">
        <f>IF(AND('MANHÃ (N)'!M47&lt;&gt;'MANHÃ (N)'!M46,'MANHÃ (N)'!M46='MANHÃ (N)'!M45),'MANHÃ (N)'!M47,"")</f>
        <v>#REF!</v>
      </c>
    </row>
    <row r="48" spans="1:13" x14ac:dyDescent="0.25">
      <c r="A48" s="99"/>
    </row>
    <row r="49" spans="1:13" x14ac:dyDescent="0.25">
      <c r="A49" s="99"/>
    </row>
    <row r="50" spans="1:13" x14ac:dyDescent="0.25">
      <c r="A50" s="99"/>
    </row>
    <row r="51" spans="1:13" x14ac:dyDescent="0.25">
      <c r="A51" s="99">
        <v>2</v>
      </c>
    </row>
    <row r="52" spans="1:13" x14ac:dyDescent="0.25">
      <c r="A52" s="99"/>
    </row>
    <row r="53" spans="1:13" x14ac:dyDescent="0.25">
      <c r="A53" s="99"/>
    </row>
    <row r="54" spans="1:13" x14ac:dyDescent="0.25">
      <c r="A54" s="99"/>
      <c r="B54" s="29" t="e">
        <f>#REF!</f>
        <v>#REF!</v>
      </c>
      <c r="C54" s="29" t="e">
        <f>IF(AND('MANHÃ (N)'!C54&lt;&gt;'MANHÃ (N)'!C53,'MANHÃ (N)'!C53='MANHÃ (N)'!C52),'MANHÃ (N)'!C54,"")</f>
        <v>#REF!</v>
      </c>
      <c r="D54" s="29" t="e">
        <f>#REF!</f>
        <v>#REF!</v>
      </c>
      <c r="E54" s="29" t="e">
        <f>IF(AND('MANHÃ (N)'!E54&lt;&gt;'MANHÃ (N)'!E53,'MANHÃ (N)'!E53='MANHÃ (N)'!E52),'MANHÃ (N)'!E54,"")</f>
        <v>#REF!</v>
      </c>
      <c r="F54" s="29" t="e">
        <f>#REF!</f>
        <v>#REF!</v>
      </c>
      <c r="G54" s="29" t="e">
        <f>IF(AND('MANHÃ (N)'!G54&lt;&gt;'MANHÃ (N)'!G53,'MANHÃ (N)'!G53='MANHÃ (N)'!G52),'MANHÃ (N)'!G54,"")</f>
        <v>#REF!</v>
      </c>
      <c r="H54" s="29" t="e">
        <f>#REF!</f>
        <v>#REF!</v>
      </c>
      <c r="I54" s="29" t="e">
        <f>IF(AND('MANHÃ (N)'!I54&lt;&gt;'MANHÃ (N)'!I53,'MANHÃ (N)'!I53='MANHÃ (N)'!I52),'MANHÃ (N)'!I54,"")</f>
        <v>#REF!</v>
      </c>
      <c r="J54" s="29" t="e">
        <f>#REF!</f>
        <v>#REF!</v>
      </c>
      <c r="K54" s="29" t="e">
        <f>IF(AND('MANHÃ (N)'!K54&lt;&gt;'MANHÃ (N)'!K53,'MANHÃ (N)'!K53='MANHÃ (N)'!K52),'MANHÃ (N)'!K54,"")</f>
        <v>#REF!</v>
      </c>
      <c r="L54" s="29" t="e">
        <f>#REF!</f>
        <v>#REF!</v>
      </c>
      <c r="M54" s="29" t="e">
        <f>IF(AND('MANHÃ (N)'!M54&lt;&gt;'MANHÃ (N)'!M53,'MANHÃ (N)'!M53='MANHÃ (N)'!M52),'MANHÃ (N)'!M54,"")</f>
        <v>#REF!</v>
      </c>
    </row>
    <row r="55" spans="1:13" x14ac:dyDescent="0.25">
      <c r="A55" s="99"/>
    </row>
    <row r="56" spans="1:13" x14ac:dyDescent="0.25">
      <c r="A56" s="99"/>
    </row>
    <row r="57" spans="1:13" x14ac:dyDescent="0.25">
      <c r="A57" s="99"/>
    </row>
    <row r="58" spans="1:13" x14ac:dyDescent="0.25">
      <c r="A58" s="99">
        <v>3</v>
      </c>
    </row>
    <row r="59" spans="1:13" x14ac:dyDescent="0.25">
      <c r="A59" s="99"/>
    </row>
    <row r="60" spans="1:13" x14ac:dyDescent="0.25">
      <c r="A60" s="99"/>
    </row>
    <row r="61" spans="1:13" x14ac:dyDescent="0.25">
      <c r="A61" s="99"/>
      <c r="B61" s="29" t="e">
        <f>#REF!</f>
        <v>#REF!</v>
      </c>
      <c r="C61" s="29" t="e">
        <f>IF(AND('MANHÃ (N)'!C61&lt;&gt;'MANHÃ (N)'!C60,'MANHÃ (N)'!C60='MANHÃ (N)'!C59),'MANHÃ (N)'!C61,"")</f>
        <v>#REF!</v>
      </c>
      <c r="D61" s="29" t="e">
        <f>#REF!</f>
        <v>#REF!</v>
      </c>
      <c r="E61" s="29" t="e">
        <f>IF(AND('MANHÃ (N)'!E61&lt;&gt;'MANHÃ (N)'!E60,'MANHÃ (N)'!E60='MANHÃ (N)'!E59),'MANHÃ (N)'!E61,"")</f>
        <v>#REF!</v>
      </c>
      <c r="F61" s="29" t="e">
        <f>#REF!</f>
        <v>#REF!</v>
      </c>
      <c r="G61" s="29" t="e">
        <f>IF(AND('MANHÃ (N)'!G61&lt;&gt;'MANHÃ (N)'!G60,'MANHÃ (N)'!G60='MANHÃ (N)'!G59),'MANHÃ (N)'!G61,"")</f>
        <v>#REF!</v>
      </c>
      <c r="H61" s="29" t="e">
        <f>#REF!</f>
        <v>#REF!</v>
      </c>
      <c r="I61" s="29" t="e">
        <f>IF(AND('MANHÃ (N)'!I61&lt;&gt;'MANHÃ (N)'!I60,'MANHÃ (N)'!I60='MANHÃ (N)'!I59),'MANHÃ (N)'!I61,"")</f>
        <v>#REF!</v>
      </c>
      <c r="J61" s="29" t="e">
        <f>#REF!</f>
        <v>#REF!</v>
      </c>
      <c r="K61" s="29" t="e">
        <f>IF(AND('MANHÃ (N)'!K61&lt;&gt;'MANHÃ (N)'!K60,'MANHÃ (N)'!K60='MANHÃ (N)'!K59),'MANHÃ (N)'!K61,"")</f>
        <v>#REF!</v>
      </c>
      <c r="L61" s="29" t="e">
        <f>#REF!</f>
        <v>#REF!</v>
      </c>
      <c r="M61" s="29" t="e">
        <f>IF(AND('MANHÃ (N)'!M61&lt;&gt;'MANHÃ (N)'!M60,'MANHÃ (N)'!M60='MANHÃ (N)'!M59),'MANHÃ (N)'!M61,"")</f>
        <v>#REF!</v>
      </c>
    </row>
    <row r="62" spans="1:13" x14ac:dyDescent="0.25">
      <c r="A62" s="99"/>
    </row>
    <row r="63" spans="1:13" x14ac:dyDescent="0.25">
      <c r="A63" s="99"/>
    </row>
    <row r="64" spans="1:13" x14ac:dyDescent="0.25">
      <c r="A64" s="99"/>
    </row>
    <row r="65" spans="1:13" x14ac:dyDescent="0.25">
      <c r="A65" s="99">
        <v>4</v>
      </c>
    </row>
    <row r="66" spans="1:13" x14ac:dyDescent="0.25">
      <c r="A66" s="99"/>
    </row>
    <row r="67" spans="1:13" x14ac:dyDescent="0.25">
      <c r="A67" s="99"/>
    </row>
    <row r="68" spans="1:13" x14ac:dyDescent="0.25">
      <c r="A68" s="99"/>
      <c r="B68" s="29" t="e">
        <f>#REF!</f>
        <v>#REF!</v>
      </c>
      <c r="C68" s="29" t="e">
        <f>IF(AND('MANHÃ (N)'!C68&lt;&gt;'MANHÃ (N)'!C67,'MANHÃ (N)'!C67='MANHÃ (N)'!C66),'MANHÃ (N)'!C68,"")</f>
        <v>#REF!</v>
      </c>
      <c r="D68" s="29" t="e">
        <f>#REF!</f>
        <v>#REF!</v>
      </c>
      <c r="E68" s="29" t="e">
        <f>IF(AND('MANHÃ (N)'!E68&lt;&gt;'MANHÃ (N)'!E67,'MANHÃ (N)'!E67='MANHÃ (N)'!E66),'MANHÃ (N)'!E68,"")</f>
        <v>#REF!</v>
      </c>
      <c r="F68" s="29" t="e">
        <f>#REF!</f>
        <v>#REF!</v>
      </c>
      <c r="G68" s="29" t="e">
        <f>IF(AND('MANHÃ (N)'!G68&lt;&gt;'MANHÃ (N)'!G67,'MANHÃ (N)'!G67='MANHÃ (N)'!G66),'MANHÃ (N)'!G68,"")</f>
        <v>#REF!</v>
      </c>
      <c r="H68" s="29" t="e">
        <f>#REF!</f>
        <v>#REF!</v>
      </c>
      <c r="I68" s="29" t="e">
        <f>IF(AND('MANHÃ (N)'!I68&lt;&gt;'MANHÃ (N)'!I67,'MANHÃ (N)'!I67='MANHÃ (N)'!I66),'MANHÃ (N)'!I68,"")</f>
        <v>#REF!</v>
      </c>
      <c r="J68" s="29" t="e">
        <f>#REF!</f>
        <v>#REF!</v>
      </c>
      <c r="K68" s="29" t="e">
        <f>IF(AND('MANHÃ (N)'!K68&lt;&gt;'MANHÃ (N)'!K67,'MANHÃ (N)'!K67='MANHÃ (N)'!K66),'MANHÃ (N)'!K68,"")</f>
        <v>#REF!</v>
      </c>
      <c r="L68" s="29" t="e">
        <f>#REF!</f>
        <v>#REF!</v>
      </c>
      <c r="M68" s="29" t="e">
        <f>IF(AND('MANHÃ (N)'!M68&lt;&gt;'MANHÃ (N)'!M67,'MANHÃ (N)'!M67='MANHÃ (N)'!M66),'MANHÃ (N)'!M68,"")</f>
        <v>#REF!</v>
      </c>
    </row>
    <row r="69" spans="1:13" x14ac:dyDescent="0.25">
      <c r="A69" s="99"/>
    </row>
    <row r="70" spans="1:13" x14ac:dyDescent="0.25">
      <c r="A70" s="99"/>
    </row>
    <row r="71" spans="1:13" x14ac:dyDescent="0.25">
      <c r="A71" s="99"/>
    </row>
    <row r="72" spans="1:13" x14ac:dyDescent="0.25">
      <c r="A72" s="99">
        <v>5</v>
      </c>
    </row>
    <row r="73" spans="1:13" x14ac:dyDescent="0.25">
      <c r="A73" s="99"/>
    </row>
    <row r="74" spans="1:13" x14ac:dyDescent="0.25">
      <c r="A74" s="99"/>
    </row>
    <row r="75" spans="1:13" x14ac:dyDescent="0.25">
      <c r="A75" s="99"/>
      <c r="B75" s="29" t="e">
        <f>#REF!</f>
        <v>#REF!</v>
      </c>
      <c r="C75" s="29" t="e">
        <f>IF(AND('MANHÃ (N)'!C75&lt;&gt;'MANHÃ (N)'!C74,'MANHÃ (N)'!C74='MANHÃ (N)'!C73),'MANHÃ (N)'!C75,"")</f>
        <v>#REF!</v>
      </c>
      <c r="D75" s="29" t="e">
        <f>#REF!</f>
        <v>#REF!</v>
      </c>
      <c r="E75" s="29" t="e">
        <f>IF(AND('MANHÃ (N)'!E75&lt;&gt;'MANHÃ (N)'!E74,'MANHÃ (N)'!E74='MANHÃ (N)'!E73),'MANHÃ (N)'!E75,"")</f>
        <v>#REF!</v>
      </c>
      <c r="F75" s="29" t="e">
        <f>#REF!</f>
        <v>#REF!</v>
      </c>
      <c r="G75" s="29" t="e">
        <f>IF(AND('MANHÃ (N)'!G75&lt;&gt;'MANHÃ (N)'!G74,'MANHÃ (N)'!G74='MANHÃ (N)'!G73),'MANHÃ (N)'!G75,"")</f>
        <v>#REF!</v>
      </c>
      <c r="H75" s="29" t="e">
        <f>#REF!</f>
        <v>#REF!</v>
      </c>
      <c r="I75" s="29" t="e">
        <f>IF(AND('MANHÃ (N)'!I75&lt;&gt;'MANHÃ (N)'!I74,'MANHÃ (N)'!I74='MANHÃ (N)'!I73),'MANHÃ (N)'!I75,"")</f>
        <v>#REF!</v>
      </c>
      <c r="J75" s="29" t="e">
        <f>#REF!</f>
        <v>#REF!</v>
      </c>
      <c r="K75" s="29" t="e">
        <f>IF(AND('MANHÃ (N)'!K75&lt;&gt;'MANHÃ (N)'!K74,'MANHÃ (N)'!K74='MANHÃ (N)'!K73),'MANHÃ (N)'!K75,"")</f>
        <v>#REF!</v>
      </c>
      <c r="L75" s="29" t="e">
        <f>#REF!</f>
        <v>#REF!</v>
      </c>
      <c r="M75" s="29" t="e">
        <f>IF(AND('MANHÃ (N)'!M75&lt;&gt;'MANHÃ (N)'!M74,'MANHÃ (N)'!M74='MANHÃ (N)'!M73),'MANHÃ (N)'!M75,"")</f>
        <v>#REF!</v>
      </c>
    </row>
    <row r="76" spans="1:13" x14ac:dyDescent="0.25">
      <c r="A76" s="99"/>
    </row>
    <row r="77" spans="1:13" x14ac:dyDescent="0.25">
      <c r="A77" s="99"/>
    </row>
    <row r="78" spans="1:13" x14ac:dyDescent="0.25">
      <c r="A78" s="99"/>
    </row>
    <row r="79" spans="1:13" x14ac:dyDescent="0.25">
      <c r="A79" s="99">
        <v>6</v>
      </c>
    </row>
    <row r="80" spans="1:13" x14ac:dyDescent="0.25">
      <c r="A80" s="99"/>
    </row>
    <row r="81" spans="1:13" x14ac:dyDescent="0.25">
      <c r="A81" s="99"/>
    </row>
    <row r="82" spans="1:13" x14ac:dyDescent="0.25">
      <c r="A82" s="99"/>
      <c r="B82" s="29" t="e">
        <f>#REF!</f>
        <v>#REF!</v>
      </c>
      <c r="C82" s="29" t="e">
        <f>IF(AND('MANHÃ (N)'!C82&lt;&gt;'MANHÃ (N)'!C81,'MANHÃ (N)'!C81='MANHÃ (N)'!C80),'MANHÃ (N)'!C82,"")</f>
        <v>#REF!</v>
      </c>
      <c r="D82" s="29" t="e">
        <f>#REF!</f>
        <v>#REF!</v>
      </c>
      <c r="E82" s="29" t="e">
        <f>IF(AND('MANHÃ (N)'!E82&lt;&gt;'MANHÃ (N)'!E81,'MANHÃ (N)'!E81='MANHÃ (N)'!E80),'MANHÃ (N)'!E82,"")</f>
        <v>#REF!</v>
      </c>
      <c r="F82" s="29" t="e">
        <f>#REF!</f>
        <v>#REF!</v>
      </c>
      <c r="G82" s="29" t="e">
        <f>IF(AND('MANHÃ (N)'!G82&lt;&gt;'MANHÃ (N)'!G81,'MANHÃ (N)'!G81='MANHÃ (N)'!G80),'MANHÃ (N)'!G82,"")</f>
        <v>#REF!</v>
      </c>
      <c r="H82" s="29" t="e">
        <f>#REF!</f>
        <v>#REF!</v>
      </c>
      <c r="I82" s="29" t="e">
        <f>IF(AND('MANHÃ (N)'!I82&lt;&gt;'MANHÃ (N)'!I81,'MANHÃ (N)'!I81='MANHÃ (N)'!I80),'MANHÃ (N)'!I82,"")</f>
        <v>#REF!</v>
      </c>
      <c r="J82" s="29" t="e">
        <f>#REF!</f>
        <v>#REF!</v>
      </c>
      <c r="K82" s="29" t="e">
        <f>IF(AND('MANHÃ (N)'!K82&lt;&gt;'MANHÃ (N)'!K81,'MANHÃ (N)'!K81='MANHÃ (N)'!K80),'MANHÃ (N)'!K82,"")</f>
        <v>#REF!</v>
      </c>
      <c r="L82" s="29" t="e">
        <f>#REF!</f>
        <v>#REF!</v>
      </c>
      <c r="M82" s="29" t="e">
        <f>IF(AND('MANHÃ (N)'!M82&lt;&gt;'MANHÃ (N)'!M81,'MANHÃ (N)'!M81='MANHÃ (N)'!M80),'MANHÃ (N)'!M82,"")</f>
        <v>#REF!</v>
      </c>
    </row>
    <row r="83" spans="1:13" x14ac:dyDescent="0.25">
      <c r="A83" s="99"/>
    </row>
    <row r="84" spans="1:13" x14ac:dyDescent="0.25">
      <c r="A84" s="99"/>
    </row>
    <row r="85" spans="1:13" x14ac:dyDescent="0.25">
      <c r="A85" s="99"/>
    </row>
    <row r="86" spans="1:13" x14ac:dyDescent="0.25">
      <c r="A86" s="99">
        <v>1</v>
      </c>
    </row>
    <row r="87" spans="1:13" x14ac:dyDescent="0.25">
      <c r="A87" s="99"/>
    </row>
    <row r="88" spans="1:13" x14ac:dyDescent="0.25">
      <c r="A88" s="99"/>
    </row>
    <row r="89" spans="1:13" x14ac:dyDescent="0.25">
      <c r="A89" s="99"/>
      <c r="B89" s="29" t="e">
        <f>#REF!</f>
        <v>#REF!</v>
      </c>
      <c r="C89" s="29" t="e">
        <f>IF(AND('MANHÃ (N)'!C89&lt;&gt;'MANHÃ (N)'!C88,'MANHÃ (N)'!C88='MANHÃ (N)'!C87),'MANHÃ (N)'!C89,"")</f>
        <v>#REF!</v>
      </c>
      <c r="D89" s="29" t="e">
        <f>#REF!</f>
        <v>#REF!</v>
      </c>
      <c r="E89" s="29" t="e">
        <f>IF(AND('MANHÃ (N)'!E89&lt;&gt;'MANHÃ (N)'!E88,'MANHÃ (N)'!E88='MANHÃ (N)'!E87),'MANHÃ (N)'!E89,"")</f>
        <v>#REF!</v>
      </c>
      <c r="F89" s="29" t="e">
        <f>#REF!</f>
        <v>#REF!</v>
      </c>
      <c r="G89" s="29" t="e">
        <f>IF(AND('MANHÃ (N)'!G89&lt;&gt;'MANHÃ (N)'!G88,'MANHÃ (N)'!G88='MANHÃ (N)'!G87),'MANHÃ (N)'!G89,"")</f>
        <v>#REF!</v>
      </c>
      <c r="H89" s="29" t="e">
        <f>#REF!</f>
        <v>#REF!</v>
      </c>
      <c r="I89" s="29" t="e">
        <f>IF(AND('MANHÃ (N)'!I89&lt;&gt;'MANHÃ (N)'!I88,'MANHÃ (N)'!I88='MANHÃ (N)'!I87),'MANHÃ (N)'!I89,"")</f>
        <v>#REF!</v>
      </c>
      <c r="J89" s="29" t="e">
        <f>#REF!</f>
        <v>#REF!</v>
      </c>
      <c r="K89" s="29" t="e">
        <f>IF(AND('MANHÃ (N)'!K89&lt;&gt;'MANHÃ (N)'!K88,'MANHÃ (N)'!K88='MANHÃ (N)'!K87),'MANHÃ (N)'!K89,"")</f>
        <v>#REF!</v>
      </c>
      <c r="L89" s="29" t="e">
        <f>#REF!</f>
        <v>#REF!</v>
      </c>
      <c r="M89" s="29" t="e">
        <f>IF(AND('MANHÃ (N)'!M89&lt;&gt;'MANHÃ (N)'!M88,'MANHÃ (N)'!M88='MANHÃ (N)'!M87),'MANHÃ (N)'!M89,"")</f>
        <v>#REF!</v>
      </c>
    </row>
    <row r="90" spans="1:13" x14ac:dyDescent="0.25">
      <c r="A90" s="99"/>
    </row>
    <row r="91" spans="1:13" x14ac:dyDescent="0.25">
      <c r="A91" s="99"/>
    </row>
    <row r="92" spans="1:13" x14ac:dyDescent="0.25">
      <c r="A92" s="99"/>
    </row>
    <row r="93" spans="1:13" x14ac:dyDescent="0.25">
      <c r="A93" s="99">
        <v>2</v>
      </c>
    </row>
    <row r="94" spans="1:13" x14ac:dyDescent="0.25">
      <c r="A94" s="99"/>
    </row>
    <row r="95" spans="1:13" x14ac:dyDescent="0.25">
      <c r="A95" s="99"/>
    </row>
    <row r="96" spans="1:13" x14ac:dyDescent="0.25">
      <c r="A96" s="99"/>
      <c r="B96" s="29" t="e">
        <f>#REF!</f>
        <v>#REF!</v>
      </c>
      <c r="C96" s="29" t="e">
        <f>IF(AND('MANHÃ (N)'!C96&lt;&gt;'MANHÃ (N)'!C95,'MANHÃ (N)'!C95='MANHÃ (N)'!C94),'MANHÃ (N)'!C96,"")</f>
        <v>#REF!</v>
      </c>
      <c r="D96" s="29" t="e">
        <f>#REF!</f>
        <v>#REF!</v>
      </c>
      <c r="E96" s="29" t="e">
        <f>IF(AND('MANHÃ (N)'!E96&lt;&gt;'MANHÃ (N)'!E95,'MANHÃ (N)'!E95='MANHÃ (N)'!E94),'MANHÃ (N)'!E96,"")</f>
        <v>#REF!</v>
      </c>
      <c r="F96" s="29" t="e">
        <f>#REF!</f>
        <v>#REF!</v>
      </c>
      <c r="G96" s="29" t="e">
        <f>IF(AND('MANHÃ (N)'!G96&lt;&gt;'MANHÃ (N)'!G95,'MANHÃ (N)'!G95='MANHÃ (N)'!G94),'MANHÃ (N)'!G96,"")</f>
        <v>#REF!</v>
      </c>
      <c r="H96" s="29" t="e">
        <f>#REF!</f>
        <v>#REF!</v>
      </c>
      <c r="I96" s="29" t="e">
        <f>IF(AND('MANHÃ (N)'!I96&lt;&gt;'MANHÃ (N)'!I95,'MANHÃ (N)'!I95='MANHÃ (N)'!I94),'MANHÃ (N)'!I96,"")</f>
        <v>#REF!</v>
      </c>
      <c r="J96" s="29" t="e">
        <f>#REF!</f>
        <v>#REF!</v>
      </c>
      <c r="K96" s="29" t="e">
        <f>IF(AND('MANHÃ (N)'!K96&lt;&gt;'MANHÃ (N)'!K95,'MANHÃ (N)'!K95='MANHÃ (N)'!K94),'MANHÃ (N)'!K96,"")</f>
        <v>#REF!</v>
      </c>
      <c r="L96" s="29" t="e">
        <f>#REF!</f>
        <v>#REF!</v>
      </c>
      <c r="M96" s="29" t="e">
        <f>IF(AND('MANHÃ (N)'!M96&lt;&gt;'MANHÃ (N)'!M95,'MANHÃ (N)'!M95='MANHÃ (N)'!M94),'MANHÃ (N)'!M96,"")</f>
        <v>#REF!</v>
      </c>
    </row>
    <row r="97" spans="1:13" x14ac:dyDescent="0.25">
      <c r="A97" s="99"/>
    </row>
    <row r="98" spans="1:13" x14ac:dyDescent="0.25">
      <c r="A98" s="99"/>
    </row>
    <row r="99" spans="1:13" x14ac:dyDescent="0.25">
      <c r="A99" s="99"/>
    </row>
    <row r="100" spans="1:13" x14ac:dyDescent="0.25">
      <c r="A100" s="99">
        <v>3</v>
      </c>
    </row>
    <row r="101" spans="1:13" x14ac:dyDescent="0.25">
      <c r="A101" s="99"/>
    </row>
    <row r="102" spans="1:13" x14ac:dyDescent="0.25">
      <c r="A102" s="99"/>
    </row>
    <row r="103" spans="1:13" x14ac:dyDescent="0.25">
      <c r="A103" s="99"/>
      <c r="B103" s="29" t="e">
        <f>#REF!</f>
        <v>#REF!</v>
      </c>
      <c r="C103" s="29" t="e">
        <f>IF(AND('MANHÃ (N)'!C103&lt;&gt;'MANHÃ (N)'!C102,'MANHÃ (N)'!C102='MANHÃ (N)'!C101),'MANHÃ (N)'!C103,"")</f>
        <v>#REF!</v>
      </c>
      <c r="D103" s="29" t="e">
        <f>#REF!</f>
        <v>#REF!</v>
      </c>
      <c r="E103" s="29" t="e">
        <f>IF(AND('MANHÃ (N)'!E103&lt;&gt;'MANHÃ (N)'!E102,'MANHÃ (N)'!E102='MANHÃ (N)'!E101),'MANHÃ (N)'!E103,"")</f>
        <v>#REF!</v>
      </c>
      <c r="F103" s="29" t="e">
        <f>#REF!</f>
        <v>#REF!</v>
      </c>
      <c r="G103" s="29" t="e">
        <f>IF(AND('MANHÃ (N)'!G103&lt;&gt;'MANHÃ (N)'!G102,'MANHÃ (N)'!G102='MANHÃ (N)'!G101),'MANHÃ (N)'!G103,"")</f>
        <v>#REF!</v>
      </c>
      <c r="H103" s="29" t="e">
        <f>#REF!</f>
        <v>#REF!</v>
      </c>
      <c r="I103" s="29" t="e">
        <f>IF(AND('MANHÃ (N)'!I103&lt;&gt;'MANHÃ (N)'!I102,'MANHÃ (N)'!I102='MANHÃ (N)'!I101),'MANHÃ (N)'!I103,"")</f>
        <v>#REF!</v>
      </c>
      <c r="J103" s="29" t="e">
        <f>#REF!</f>
        <v>#REF!</v>
      </c>
      <c r="K103" s="29" t="e">
        <f>IF(AND('MANHÃ (N)'!K103&lt;&gt;'MANHÃ (N)'!K102,'MANHÃ (N)'!K102='MANHÃ (N)'!K101),'MANHÃ (N)'!K103,"")</f>
        <v>#REF!</v>
      </c>
      <c r="L103" s="29" t="e">
        <f>#REF!</f>
        <v>#REF!</v>
      </c>
      <c r="M103" s="29" t="e">
        <f>IF(AND('MANHÃ (N)'!M103&lt;&gt;'MANHÃ (N)'!M102,'MANHÃ (N)'!M102='MANHÃ (N)'!M101),'MANHÃ (N)'!M103,"")</f>
        <v>#REF!</v>
      </c>
    </row>
    <row r="104" spans="1:13" x14ac:dyDescent="0.25">
      <c r="A104" s="99"/>
    </row>
    <row r="105" spans="1:13" x14ac:dyDescent="0.25">
      <c r="A105" s="99"/>
    </row>
    <row r="106" spans="1:13" x14ac:dyDescent="0.25">
      <c r="A106" s="99"/>
    </row>
    <row r="107" spans="1:13" x14ac:dyDescent="0.25">
      <c r="A107" s="99">
        <v>4</v>
      </c>
    </row>
    <row r="108" spans="1:13" x14ac:dyDescent="0.25">
      <c r="A108" s="99"/>
    </row>
    <row r="109" spans="1:13" x14ac:dyDescent="0.25">
      <c r="A109" s="99"/>
    </row>
    <row r="110" spans="1:13" x14ac:dyDescent="0.25">
      <c r="A110" s="99"/>
      <c r="B110" s="29" t="e">
        <f>#REF!</f>
        <v>#REF!</v>
      </c>
      <c r="C110" s="29" t="e">
        <f>IF(AND('MANHÃ (N)'!C110&lt;&gt;'MANHÃ (N)'!C109,'MANHÃ (N)'!C109='MANHÃ (N)'!C108),'MANHÃ (N)'!C110,"")</f>
        <v>#REF!</v>
      </c>
      <c r="D110" s="29" t="e">
        <f>#REF!</f>
        <v>#REF!</v>
      </c>
      <c r="E110" s="29" t="e">
        <f>IF(AND('MANHÃ (N)'!E110&lt;&gt;'MANHÃ (N)'!E109,'MANHÃ (N)'!E109='MANHÃ (N)'!E108),'MANHÃ (N)'!E110,"")</f>
        <v>#REF!</v>
      </c>
      <c r="F110" s="29" t="e">
        <f>#REF!</f>
        <v>#REF!</v>
      </c>
      <c r="G110" s="29" t="e">
        <f>IF(AND('MANHÃ (N)'!G110&lt;&gt;'MANHÃ (N)'!G109,'MANHÃ (N)'!G109='MANHÃ (N)'!G108),'MANHÃ (N)'!G110,"")</f>
        <v>#REF!</v>
      </c>
      <c r="H110" s="29" t="e">
        <f>#REF!</f>
        <v>#REF!</v>
      </c>
      <c r="I110" s="29" t="e">
        <f>IF(AND('MANHÃ (N)'!I110&lt;&gt;'MANHÃ (N)'!I109,'MANHÃ (N)'!I109='MANHÃ (N)'!I108),'MANHÃ (N)'!I110,"")</f>
        <v>#REF!</v>
      </c>
      <c r="J110" s="29" t="e">
        <f>#REF!</f>
        <v>#REF!</v>
      </c>
      <c r="K110" s="29" t="e">
        <f>IF(AND('MANHÃ (N)'!K110&lt;&gt;'MANHÃ (N)'!K109,'MANHÃ (N)'!K109='MANHÃ (N)'!K108),'MANHÃ (N)'!K110,"")</f>
        <v>#REF!</v>
      </c>
      <c r="L110" s="29" t="e">
        <f>#REF!</f>
        <v>#REF!</v>
      </c>
      <c r="M110" s="29" t="e">
        <f>IF(AND('MANHÃ (N)'!M110&lt;&gt;'MANHÃ (N)'!M109,'MANHÃ (N)'!M109='MANHÃ (N)'!M108),'MANHÃ (N)'!M110,"")</f>
        <v>#REF!</v>
      </c>
    </row>
    <row r="111" spans="1:13" x14ac:dyDescent="0.25">
      <c r="A111" s="99"/>
    </row>
    <row r="112" spans="1:13" x14ac:dyDescent="0.25">
      <c r="A112" s="99"/>
    </row>
    <row r="113" spans="1:13" x14ac:dyDescent="0.25">
      <c r="A113" s="99"/>
    </row>
    <row r="114" spans="1:13" x14ac:dyDescent="0.25">
      <c r="A114" s="99">
        <v>5</v>
      </c>
    </row>
    <row r="115" spans="1:13" x14ac:dyDescent="0.25">
      <c r="A115" s="99"/>
    </row>
    <row r="116" spans="1:13" x14ac:dyDescent="0.25">
      <c r="A116" s="99"/>
    </row>
    <row r="117" spans="1:13" x14ac:dyDescent="0.25">
      <c r="A117" s="99"/>
      <c r="B117" s="29" t="e">
        <f>#REF!</f>
        <v>#REF!</v>
      </c>
      <c r="C117" s="29" t="e">
        <f>IF(AND('MANHÃ (N)'!C117&lt;&gt;'MANHÃ (N)'!C116,'MANHÃ (N)'!C116='MANHÃ (N)'!C115),'MANHÃ (N)'!C117,"")</f>
        <v>#REF!</v>
      </c>
      <c r="D117" s="29" t="e">
        <f>#REF!</f>
        <v>#REF!</v>
      </c>
      <c r="E117" s="29" t="e">
        <f>IF(AND('MANHÃ (N)'!E117&lt;&gt;'MANHÃ (N)'!E116,'MANHÃ (N)'!E116='MANHÃ (N)'!E115),'MANHÃ (N)'!E117,"")</f>
        <v>#REF!</v>
      </c>
      <c r="F117" s="29" t="e">
        <f>#REF!</f>
        <v>#REF!</v>
      </c>
      <c r="G117" s="29" t="e">
        <f>IF(AND('MANHÃ (N)'!G117&lt;&gt;'MANHÃ (N)'!G116,'MANHÃ (N)'!G116='MANHÃ (N)'!G115),'MANHÃ (N)'!G117,"")</f>
        <v>#REF!</v>
      </c>
      <c r="H117" s="29" t="e">
        <f>#REF!</f>
        <v>#REF!</v>
      </c>
      <c r="I117" s="29" t="e">
        <f>IF(AND('MANHÃ (N)'!I117&lt;&gt;'MANHÃ (N)'!I116,'MANHÃ (N)'!I116='MANHÃ (N)'!I115),'MANHÃ (N)'!I117,"")</f>
        <v>#REF!</v>
      </c>
      <c r="J117" s="29" t="e">
        <f>#REF!</f>
        <v>#REF!</v>
      </c>
      <c r="K117" s="29" t="e">
        <f>IF(AND('MANHÃ (N)'!K117&lt;&gt;'MANHÃ (N)'!K116,'MANHÃ (N)'!K116='MANHÃ (N)'!K115),'MANHÃ (N)'!K117,"")</f>
        <v>#REF!</v>
      </c>
      <c r="L117" s="29" t="e">
        <f>#REF!</f>
        <v>#REF!</v>
      </c>
      <c r="M117" s="29" t="e">
        <f>IF(AND('MANHÃ (N)'!M117&lt;&gt;'MANHÃ (N)'!M116,'MANHÃ (N)'!M116='MANHÃ (N)'!M115),'MANHÃ (N)'!M117,"")</f>
        <v>#REF!</v>
      </c>
    </row>
    <row r="118" spans="1:13" x14ac:dyDescent="0.25">
      <c r="A118" s="99"/>
    </row>
    <row r="119" spans="1:13" x14ac:dyDescent="0.25">
      <c r="A119" s="99"/>
    </row>
    <row r="120" spans="1:13" x14ac:dyDescent="0.25">
      <c r="A120" s="99"/>
    </row>
    <row r="121" spans="1:13" x14ac:dyDescent="0.25">
      <c r="A121" s="99">
        <v>6</v>
      </c>
    </row>
    <row r="122" spans="1:13" x14ac:dyDescent="0.25">
      <c r="A122" s="99"/>
    </row>
    <row r="123" spans="1:13" x14ac:dyDescent="0.25">
      <c r="A123" s="99"/>
    </row>
    <row r="124" spans="1:13" x14ac:dyDescent="0.25">
      <c r="A124" s="99"/>
      <c r="B124" s="29" t="e">
        <f>#REF!</f>
        <v>#REF!</v>
      </c>
      <c r="C124" s="29" t="e">
        <f>IF(AND('MANHÃ (N)'!C124&lt;&gt;'MANHÃ (N)'!C123,'MANHÃ (N)'!C123='MANHÃ (N)'!C122),'MANHÃ (N)'!C124,"")</f>
        <v>#REF!</v>
      </c>
      <c r="D124" s="29" t="e">
        <f>#REF!</f>
        <v>#REF!</v>
      </c>
      <c r="E124" s="29" t="e">
        <f>IF(AND('MANHÃ (N)'!E124&lt;&gt;'MANHÃ (N)'!E123,'MANHÃ (N)'!E123='MANHÃ (N)'!E122),'MANHÃ (N)'!E124,"")</f>
        <v>#REF!</v>
      </c>
      <c r="F124" s="29" t="e">
        <f>#REF!</f>
        <v>#REF!</v>
      </c>
      <c r="G124" s="29" t="e">
        <f>IF(AND('MANHÃ (N)'!G124&lt;&gt;'MANHÃ (N)'!G123,'MANHÃ (N)'!G123='MANHÃ (N)'!G122),'MANHÃ (N)'!G124,"")</f>
        <v>#REF!</v>
      </c>
      <c r="H124" s="29" t="e">
        <f>#REF!</f>
        <v>#REF!</v>
      </c>
      <c r="I124" s="29" t="e">
        <f>IF(AND('MANHÃ (N)'!I124&lt;&gt;'MANHÃ (N)'!I123,'MANHÃ (N)'!I123='MANHÃ (N)'!I122),'MANHÃ (N)'!I124,"")</f>
        <v>#REF!</v>
      </c>
      <c r="J124" s="29" t="e">
        <f>#REF!</f>
        <v>#REF!</v>
      </c>
      <c r="K124" s="29" t="e">
        <f>IF(AND('MANHÃ (N)'!K124&lt;&gt;'MANHÃ (N)'!K123,'MANHÃ (N)'!K123='MANHÃ (N)'!K122),'MANHÃ (N)'!K124,"")</f>
        <v>#REF!</v>
      </c>
      <c r="L124" s="29" t="e">
        <f>#REF!</f>
        <v>#REF!</v>
      </c>
      <c r="M124" s="29" t="e">
        <f>IF(AND('MANHÃ (N)'!M124&lt;&gt;'MANHÃ (N)'!M123,'MANHÃ (N)'!M123='MANHÃ (N)'!M122),'MANHÃ (N)'!M124,"")</f>
        <v>#REF!</v>
      </c>
    </row>
    <row r="125" spans="1:13" x14ac:dyDescent="0.25">
      <c r="A125" s="99"/>
      <c r="C125" s="29" t="e">
        <f>IF(AND('MANHÃ (N)'!C125&lt;&gt;'MANHÃ (N)'!C124,'MANHÃ (N)'!C124='MANHÃ (N)'!C123),'MANHÃ (N)'!C125,"")</f>
        <v>#REF!</v>
      </c>
      <c r="E125" s="29" t="e">
        <f>IF(AND('MANHÃ (N)'!E125&lt;&gt;'MANHÃ (N)'!E124,'MANHÃ (N)'!E124='MANHÃ (N)'!E123),'MANHÃ (N)'!E125,"")</f>
        <v>#REF!</v>
      </c>
      <c r="G125" s="29" t="e">
        <f>IF(AND('MANHÃ (N)'!G125&lt;&gt;'MANHÃ (N)'!G124,'MANHÃ (N)'!G124='MANHÃ (N)'!G123),'MANHÃ (N)'!G125,"")</f>
        <v>#REF!</v>
      </c>
      <c r="I125" s="29" t="e">
        <f>IF(AND('MANHÃ (N)'!I125&lt;&gt;'MANHÃ (N)'!I124,'MANHÃ (N)'!I124='MANHÃ (N)'!I123),'MANHÃ (N)'!I125,"")</f>
        <v>#REF!</v>
      </c>
      <c r="K125" s="29" t="e">
        <f>IF(AND('MANHÃ (N)'!K125&lt;&gt;'MANHÃ (N)'!K124,'MANHÃ (N)'!K124='MANHÃ (N)'!K123),'MANHÃ (N)'!K125,"")</f>
        <v>#REF!</v>
      </c>
      <c r="M125" s="29" t="e">
        <f>IF(AND('MANHÃ (N)'!M125&lt;&gt;'MANHÃ (N)'!M124,'MANHÃ (N)'!M124='MANHÃ (N)'!M123),'MANHÃ (N)'!M125,"")</f>
        <v>#REF!</v>
      </c>
    </row>
    <row r="126" spans="1:13" x14ac:dyDescent="0.25">
      <c r="A126" s="99"/>
      <c r="C126" s="29" t="e">
        <f>IF(AND('MANHÃ (N)'!C126&lt;&gt;'MANHÃ (N)'!C125,'MANHÃ (N)'!C125='MANHÃ (N)'!C124),'MANHÃ (N)'!C126,"")</f>
        <v>#REF!</v>
      </c>
      <c r="E126" s="29" t="e">
        <f>IF(AND('MANHÃ (N)'!E126&lt;&gt;'MANHÃ (N)'!E125,'MANHÃ (N)'!E125='MANHÃ (N)'!E124),'MANHÃ (N)'!E126,"")</f>
        <v>#REF!</v>
      </c>
      <c r="G126" s="29" t="e">
        <f>IF(AND('MANHÃ (N)'!G126&lt;&gt;'MANHÃ (N)'!G125,'MANHÃ (N)'!G125='MANHÃ (N)'!G124),'MANHÃ (N)'!G126,"")</f>
        <v>#REF!</v>
      </c>
      <c r="I126" s="29" t="e">
        <f>IF(AND('MANHÃ (N)'!I126&lt;&gt;'MANHÃ (N)'!I125,'MANHÃ (N)'!I125='MANHÃ (N)'!I124),'MANHÃ (N)'!I126,"")</f>
        <v>#REF!</v>
      </c>
      <c r="K126" s="29" t="e">
        <f>IF(AND('MANHÃ (N)'!K126&lt;&gt;'MANHÃ (N)'!K125,'MANHÃ (N)'!K125='MANHÃ (N)'!K124),'MANHÃ (N)'!K126,"")</f>
        <v>#REF!</v>
      </c>
      <c r="M126" s="29" t="e">
        <f>IF(AND('MANHÃ (N)'!M126&lt;&gt;'MANHÃ (N)'!M125,'MANHÃ (N)'!M125='MANHÃ (N)'!M124),'MANHÃ (N)'!M126,"")</f>
        <v>#REF!</v>
      </c>
    </row>
    <row r="127" spans="1:13" x14ac:dyDescent="0.25">
      <c r="A127" s="99"/>
      <c r="C127" s="29" t="e">
        <f>IF(AND('MANHÃ (N)'!C127&lt;&gt;'MANHÃ (N)'!C126,'MANHÃ (N)'!C126='MANHÃ (N)'!C125),'MANHÃ (N)'!C127,"")</f>
        <v>#REF!</v>
      </c>
      <c r="E127" s="29" t="e">
        <f>IF(AND('MANHÃ (N)'!E127&lt;&gt;'MANHÃ (N)'!E126,'MANHÃ (N)'!E126='MANHÃ (N)'!E125),'MANHÃ (N)'!E127,"")</f>
        <v>#REF!</v>
      </c>
      <c r="G127" s="29" t="e">
        <f>IF(AND('MANHÃ (N)'!G127&lt;&gt;'MANHÃ (N)'!G126,'MANHÃ (N)'!G126='MANHÃ (N)'!G125),'MANHÃ (N)'!G127,"")</f>
        <v>#REF!</v>
      </c>
      <c r="I127" s="29" t="e">
        <f>IF(AND('MANHÃ (N)'!I127&lt;&gt;'MANHÃ (N)'!I126,'MANHÃ (N)'!I126='MANHÃ (N)'!I125),'MANHÃ (N)'!I127,"")</f>
        <v>#REF!</v>
      </c>
      <c r="K127" s="29" t="e">
        <f>IF(AND('MANHÃ (N)'!K127&lt;&gt;'MANHÃ (N)'!K126,'MANHÃ (N)'!K126='MANHÃ (N)'!K125),'MANHÃ (N)'!K127,"")</f>
        <v>#REF!</v>
      </c>
      <c r="M127" s="29" t="e">
        <f>IF(AND('MANHÃ (N)'!M127&lt;&gt;'MANHÃ (N)'!M126,'MANHÃ (N)'!M126='MANHÃ (N)'!M125),'MANHÃ (N)'!M127,"")</f>
        <v>#REF!</v>
      </c>
    </row>
  </sheetData>
  <sheetProtection algorithmName="SHA-512" hashValue="1ckJGr5v4ZzEeVY0YMaL3MsS5aGnqWS6OZmKAlcF/oYR3kyN44HNgT9ahrFWrcfJ9KNaMiX6I1wunh66+MpHWw==" saltValue="Qw7YJIpzj1+4ZLLpOTp5bg==" spinCount="100000" sheet="1" objects="1" scenarios="1" selectLockedCells="1" selectUnlockedCells="1"/>
  <mergeCells count="18">
    <mergeCell ref="A37:A43"/>
    <mergeCell ref="A2:A8"/>
    <mergeCell ref="A9:A15"/>
    <mergeCell ref="A16:A22"/>
    <mergeCell ref="A23:A29"/>
    <mergeCell ref="A30:A36"/>
    <mergeCell ref="A121:A127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2" style="29" bestFit="1" customWidth="1"/>
    <col min="2" max="2" width="31.140625" style="29" bestFit="1" customWidth="1"/>
    <col min="3" max="3" width="37.7109375" style="29" bestFit="1" customWidth="1"/>
    <col min="4" max="4" width="31.140625" style="29" bestFit="1" customWidth="1"/>
    <col min="5" max="5" width="31.5703125" style="29" bestFit="1" customWidth="1"/>
    <col min="6" max="6" width="31" style="29" bestFit="1" customWidth="1"/>
    <col min="7" max="7" width="24" style="29" bestFit="1" customWidth="1"/>
    <col min="8" max="8" width="31.5703125" style="29" bestFit="1" customWidth="1"/>
    <col min="9" max="9" width="43.85546875" style="29" bestFit="1" customWidth="1"/>
    <col min="10" max="10" width="36.42578125" style="29" bestFit="1" customWidth="1"/>
    <col min="11" max="11" width="26.42578125" style="29" bestFit="1" customWidth="1"/>
    <col min="12" max="12" width="29.7109375" style="29" bestFit="1" customWidth="1"/>
    <col min="13" max="13" width="33.570312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</row>
    <row r="4" spans="1:13" x14ac:dyDescent="0.25">
      <c r="A4" s="99"/>
      <c r="B4" s="29" t="e">
        <f>#REF!</f>
        <v>#REF!</v>
      </c>
      <c r="C4" s="29" t="e">
        <f>IF(AND('MANHÃ (N)'!C4&lt;&gt;'MANHÃ (N)'!C3,'MANHÃ (N)'!C3='MANHÃ (N)'!C2),'MANHÃ (N)'!C4,"")</f>
        <v>#REF!</v>
      </c>
      <c r="D4" s="29" t="e">
        <f>#REF!</f>
        <v>#REF!</v>
      </c>
      <c r="E4" s="29" t="e">
        <f>IF(AND('MANHÃ (N)'!E4&lt;&gt;'MANHÃ (N)'!E3,'MANHÃ (N)'!E3='MANHÃ (N)'!E2),'MANHÃ (N)'!E4,"")</f>
        <v>#REF!</v>
      </c>
      <c r="F4" s="29" t="e">
        <f>#REF!</f>
        <v>#REF!</v>
      </c>
      <c r="G4" s="29" t="e">
        <f>IF(AND('MANHÃ (N)'!G4&lt;&gt;'MANHÃ (N)'!G3,'MANHÃ (N)'!G3='MANHÃ (N)'!G2),'MANHÃ (N)'!G4,"")</f>
        <v>#REF!</v>
      </c>
      <c r="H4" s="29" t="e">
        <f>#REF!</f>
        <v>#REF!</v>
      </c>
      <c r="I4" s="29" t="e">
        <f>IF(AND('MANHÃ (N)'!I4&lt;&gt;'MANHÃ (N)'!I3,'MANHÃ (N)'!I3='MANHÃ (N)'!I2),'MANHÃ (N)'!I4,"")</f>
        <v>#REF!</v>
      </c>
      <c r="J4" s="29" t="e">
        <f>#REF!</f>
        <v>#REF!</v>
      </c>
      <c r="K4" s="29" t="e">
        <f>IF(AND('MANHÃ (N)'!K4&lt;&gt;'MANHÃ (N)'!K3,'MANHÃ (N)'!K3='MANHÃ (N)'!K2),'MANHÃ (N)'!K4,"")</f>
        <v>#REF!</v>
      </c>
      <c r="L4" s="29" t="e">
        <f>#REF!</f>
        <v>#REF!</v>
      </c>
      <c r="M4" s="29" t="e">
        <f>IF(AND('MANHÃ (N)'!M4&lt;&gt;'MANHÃ (N)'!M3,'MANHÃ (N)'!M3='MANHÃ (N)'!M2),'MANHÃ (N)'!M4,"")</f>
        <v>#REF!</v>
      </c>
    </row>
    <row r="5" spans="1:13" x14ac:dyDescent="0.25">
      <c r="A5" s="99"/>
    </row>
    <row r="6" spans="1:13" x14ac:dyDescent="0.25">
      <c r="A6" s="99"/>
    </row>
    <row r="7" spans="1:13" x14ac:dyDescent="0.25">
      <c r="A7" s="99"/>
    </row>
    <row r="8" spans="1:13" x14ac:dyDescent="0.25">
      <c r="A8" s="99"/>
    </row>
    <row r="9" spans="1:13" x14ac:dyDescent="0.25">
      <c r="A9" s="99">
        <v>2</v>
      </c>
    </row>
    <row r="10" spans="1:13" x14ac:dyDescent="0.25">
      <c r="A10" s="99"/>
    </row>
    <row r="11" spans="1:13" x14ac:dyDescent="0.25">
      <c r="A11" s="99"/>
      <c r="B11" s="29" t="e">
        <f>#REF!</f>
        <v>#REF!</v>
      </c>
      <c r="C11" s="29" t="e">
        <f>IF(AND('MANHÃ (N)'!C11&lt;&gt;'MANHÃ (N)'!C10,'MANHÃ (N)'!C10='MANHÃ (N)'!C9),'MANHÃ (N)'!C11,"")</f>
        <v>#REF!</v>
      </c>
      <c r="D11" s="29" t="e">
        <f>#REF!</f>
        <v>#REF!</v>
      </c>
      <c r="E11" s="29" t="e">
        <f>IF(AND('MANHÃ (N)'!E11&lt;&gt;'MANHÃ (N)'!E10,'MANHÃ (N)'!E10='MANHÃ (N)'!E9),'MANHÃ (N)'!E11,"")</f>
        <v>#REF!</v>
      </c>
      <c r="F11" s="29" t="e">
        <f>#REF!</f>
        <v>#REF!</v>
      </c>
      <c r="G11" s="29" t="e">
        <f>IF(AND('MANHÃ (N)'!G11&lt;&gt;'MANHÃ (N)'!G10,'MANHÃ (N)'!G10='MANHÃ (N)'!G9),'MANHÃ (N)'!G11,"")</f>
        <v>#REF!</v>
      </c>
      <c r="H11" s="29" t="e">
        <f>#REF!</f>
        <v>#REF!</v>
      </c>
      <c r="I11" s="29" t="e">
        <f>IF(AND('MANHÃ (N)'!I11&lt;&gt;'MANHÃ (N)'!I10,'MANHÃ (N)'!I10='MANHÃ (N)'!I9),'MANHÃ (N)'!I11,"")</f>
        <v>#REF!</v>
      </c>
      <c r="J11" s="29" t="e">
        <f>#REF!</f>
        <v>#REF!</v>
      </c>
      <c r="K11" s="29" t="e">
        <f>IF(AND('MANHÃ (N)'!K11&lt;&gt;'MANHÃ (N)'!K10,'MANHÃ (N)'!K10='MANHÃ (N)'!K9),'MANHÃ (N)'!K11,"")</f>
        <v>#REF!</v>
      </c>
      <c r="L11" s="29" t="e">
        <f>#REF!</f>
        <v>#REF!</v>
      </c>
      <c r="M11" s="29" t="e">
        <f>IF(AND('MANHÃ (N)'!M11&lt;&gt;'MANHÃ (N)'!M10,'MANHÃ (N)'!M10='MANHÃ (N)'!M9),'MANHÃ (N)'!M11,"")</f>
        <v>#REF!</v>
      </c>
    </row>
    <row r="12" spans="1:13" x14ac:dyDescent="0.25">
      <c r="A12" s="99"/>
    </row>
    <row r="13" spans="1:13" x14ac:dyDescent="0.25">
      <c r="A13" s="99"/>
    </row>
    <row r="14" spans="1:13" x14ac:dyDescent="0.25">
      <c r="A14" s="99"/>
    </row>
    <row r="15" spans="1:13" x14ac:dyDescent="0.25">
      <c r="A15" s="99"/>
    </row>
    <row r="16" spans="1:13" x14ac:dyDescent="0.25">
      <c r="A16" s="99">
        <v>3</v>
      </c>
    </row>
    <row r="17" spans="1:13" x14ac:dyDescent="0.25">
      <c r="A17" s="99"/>
    </row>
    <row r="18" spans="1:13" x14ac:dyDescent="0.25">
      <c r="A18" s="99"/>
      <c r="B18" s="29" t="e">
        <f>#REF!</f>
        <v>#REF!</v>
      </c>
      <c r="C18" s="29" t="e">
        <f>IF(AND('MANHÃ (N)'!C18&lt;&gt;'MANHÃ (N)'!C17,'MANHÃ (N)'!C17='MANHÃ (N)'!C16),'MANHÃ (N)'!C18,"")</f>
        <v>#REF!</v>
      </c>
      <c r="D18" s="29" t="e">
        <f>#REF!</f>
        <v>#REF!</v>
      </c>
      <c r="E18" s="29" t="e">
        <f>IF(AND('MANHÃ (N)'!E18&lt;&gt;'MANHÃ (N)'!E17,'MANHÃ (N)'!E17='MANHÃ (N)'!E16),'MANHÃ (N)'!E18,"")</f>
        <v>#REF!</v>
      </c>
      <c r="F18" s="29" t="e">
        <f>#REF!</f>
        <v>#REF!</v>
      </c>
      <c r="G18" s="29" t="e">
        <f>IF(AND('MANHÃ (N)'!G18&lt;&gt;'MANHÃ (N)'!G17,'MANHÃ (N)'!G17='MANHÃ (N)'!G16),'MANHÃ (N)'!G18,"")</f>
        <v>#REF!</v>
      </c>
      <c r="H18" s="29" t="e">
        <f>#REF!</f>
        <v>#REF!</v>
      </c>
      <c r="I18" s="29" t="e">
        <f>IF(AND('MANHÃ (N)'!I18&lt;&gt;'MANHÃ (N)'!I17,'MANHÃ (N)'!I17='MANHÃ (N)'!I16),'MANHÃ (N)'!I18,"")</f>
        <v>#REF!</v>
      </c>
      <c r="J18" s="29" t="e">
        <f>#REF!</f>
        <v>#REF!</v>
      </c>
      <c r="K18" s="29" t="e">
        <f>IF(AND('MANHÃ (N)'!K18&lt;&gt;'MANHÃ (N)'!K17,'MANHÃ (N)'!K17='MANHÃ (N)'!K16),'MANHÃ (N)'!K18,"")</f>
        <v>#REF!</v>
      </c>
      <c r="L18" s="29" t="e">
        <f>#REF!</f>
        <v>#REF!</v>
      </c>
      <c r="M18" s="29" t="e">
        <f>IF(AND('MANHÃ (N)'!M18&lt;&gt;'MANHÃ (N)'!M17,'MANHÃ (N)'!M17='MANHÃ (N)'!M16),'MANHÃ (N)'!M18,"")</f>
        <v>#REF!</v>
      </c>
    </row>
    <row r="19" spans="1:13" x14ac:dyDescent="0.25">
      <c r="A19" s="99"/>
    </row>
    <row r="20" spans="1:13" x14ac:dyDescent="0.25">
      <c r="A20" s="99"/>
    </row>
    <row r="21" spans="1:13" x14ac:dyDescent="0.25">
      <c r="A21" s="99"/>
    </row>
    <row r="22" spans="1:13" x14ac:dyDescent="0.25">
      <c r="A22" s="99"/>
    </row>
    <row r="23" spans="1:13" x14ac:dyDescent="0.25">
      <c r="A23" s="99">
        <v>4</v>
      </c>
    </row>
    <row r="24" spans="1:13" x14ac:dyDescent="0.25">
      <c r="A24" s="99"/>
    </row>
    <row r="25" spans="1:13" x14ac:dyDescent="0.25">
      <c r="A25" s="99"/>
      <c r="B25" s="29" t="e">
        <f>#REF!</f>
        <v>#REF!</v>
      </c>
      <c r="C25" s="29" t="e">
        <f>IF(AND('MANHÃ (N)'!C25&lt;&gt;'MANHÃ (N)'!C24,'MANHÃ (N)'!C24='MANHÃ (N)'!C23),'MANHÃ (N)'!C25,"")</f>
        <v>#REF!</v>
      </c>
      <c r="D25" s="29" t="e">
        <f>#REF!</f>
        <v>#REF!</v>
      </c>
      <c r="E25" s="29" t="e">
        <f>IF(AND('MANHÃ (N)'!E25&lt;&gt;'MANHÃ (N)'!E24,'MANHÃ (N)'!E24='MANHÃ (N)'!E23),'MANHÃ (N)'!E25,"")</f>
        <v>#REF!</v>
      </c>
      <c r="F25" s="29" t="e">
        <f>#REF!</f>
        <v>#REF!</v>
      </c>
      <c r="G25" s="29" t="e">
        <f>IF(AND('MANHÃ (N)'!G25&lt;&gt;'MANHÃ (N)'!G24,'MANHÃ (N)'!G24='MANHÃ (N)'!G23),'MANHÃ (N)'!G25,"")</f>
        <v>#REF!</v>
      </c>
      <c r="H25" s="29" t="e">
        <f>#REF!</f>
        <v>#REF!</v>
      </c>
      <c r="I25" s="29" t="e">
        <f>IF(AND('MANHÃ (N)'!I25&lt;&gt;'MANHÃ (N)'!I24,'MANHÃ (N)'!I24='MANHÃ (N)'!I23),'MANHÃ (N)'!I25,"")</f>
        <v>#REF!</v>
      </c>
      <c r="J25" s="29" t="e">
        <f>#REF!</f>
        <v>#REF!</v>
      </c>
      <c r="K25" s="29" t="e">
        <f>IF(AND('MANHÃ (N)'!K25&lt;&gt;'MANHÃ (N)'!K24,'MANHÃ (N)'!K24='MANHÃ (N)'!K23),'MANHÃ (N)'!K25,"")</f>
        <v>#REF!</v>
      </c>
      <c r="L25" s="29" t="e">
        <f>#REF!</f>
        <v>#REF!</v>
      </c>
      <c r="M25" s="29" t="e">
        <f>IF(AND('MANHÃ (N)'!M25&lt;&gt;'MANHÃ (N)'!M24,'MANHÃ (N)'!M24='MANHÃ (N)'!M23),'MANHÃ (N)'!M25,"")</f>
        <v>#REF!</v>
      </c>
    </row>
    <row r="26" spans="1:13" x14ac:dyDescent="0.25">
      <c r="A26" s="99"/>
    </row>
    <row r="27" spans="1:13" x14ac:dyDescent="0.25">
      <c r="A27" s="99"/>
    </row>
    <row r="28" spans="1:13" x14ac:dyDescent="0.25">
      <c r="A28" s="99"/>
    </row>
    <row r="29" spans="1:13" x14ac:dyDescent="0.25">
      <c r="A29" s="99"/>
    </row>
    <row r="30" spans="1:13" x14ac:dyDescent="0.25">
      <c r="A30" s="99">
        <v>5</v>
      </c>
    </row>
    <row r="31" spans="1:13" x14ac:dyDescent="0.25">
      <c r="A31" s="99"/>
    </row>
    <row r="32" spans="1:13" x14ac:dyDescent="0.25">
      <c r="A32" s="99"/>
      <c r="B32" s="29" t="e">
        <f>#REF!</f>
        <v>#REF!</v>
      </c>
      <c r="C32" s="29" t="e">
        <f>IF(AND('MANHÃ (N)'!C32&lt;&gt;'MANHÃ (N)'!C31,'MANHÃ (N)'!C31='MANHÃ (N)'!C30),'MANHÃ (N)'!C32,"")</f>
        <v>#REF!</v>
      </c>
      <c r="D32" s="29" t="e">
        <f>#REF!</f>
        <v>#REF!</v>
      </c>
      <c r="E32" s="29" t="e">
        <f>IF(AND('MANHÃ (N)'!E32&lt;&gt;'MANHÃ (N)'!E31,'MANHÃ (N)'!E31='MANHÃ (N)'!E30),'MANHÃ (N)'!E32,"")</f>
        <v>#REF!</v>
      </c>
      <c r="F32" s="29" t="e">
        <f>#REF!</f>
        <v>#REF!</v>
      </c>
      <c r="G32" s="29" t="e">
        <f>IF(AND('MANHÃ (N)'!G32&lt;&gt;'MANHÃ (N)'!G31,'MANHÃ (N)'!G31='MANHÃ (N)'!G30),'MANHÃ (N)'!G32,"")</f>
        <v>#REF!</v>
      </c>
      <c r="H32" s="29" t="e">
        <f>#REF!</f>
        <v>#REF!</v>
      </c>
      <c r="I32" s="29" t="e">
        <f>IF(AND('MANHÃ (N)'!I32&lt;&gt;'MANHÃ (N)'!I31,'MANHÃ (N)'!I31='MANHÃ (N)'!I30),'MANHÃ (N)'!I32,"")</f>
        <v>#REF!</v>
      </c>
      <c r="J32" s="29" t="e">
        <f>#REF!</f>
        <v>#REF!</v>
      </c>
      <c r="K32" s="29" t="e">
        <f>IF(AND('MANHÃ (N)'!K32&lt;&gt;'MANHÃ (N)'!K31,'MANHÃ (N)'!K31='MANHÃ (N)'!K30),'MANHÃ (N)'!K32,"")</f>
        <v>#REF!</v>
      </c>
      <c r="L32" s="29" t="e">
        <f>#REF!</f>
        <v>#REF!</v>
      </c>
      <c r="M32" s="29" t="e">
        <f>IF(AND('MANHÃ (N)'!M32&lt;&gt;'MANHÃ (N)'!M31,'MANHÃ (N)'!M31='MANHÃ (N)'!M30),'MANHÃ (N)'!M32,"")</f>
        <v>#REF!</v>
      </c>
    </row>
    <row r="33" spans="1:13" x14ac:dyDescent="0.25">
      <c r="A33" s="99"/>
    </row>
    <row r="34" spans="1:13" x14ac:dyDescent="0.25">
      <c r="A34" s="99"/>
    </row>
    <row r="35" spans="1:13" x14ac:dyDescent="0.25">
      <c r="A35" s="99"/>
    </row>
    <row r="36" spans="1:13" x14ac:dyDescent="0.25">
      <c r="A36" s="99"/>
    </row>
    <row r="37" spans="1:13" x14ac:dyDescent="0.25">
      <c r="A37" s="99">
        <v>6</v>
      </c>
    </row>
    <row r="38" spans="1:13" x14ac:dyDescent="0.25">
      <c r="A38" s="99"/>
    </row>
    <row r="39" spans="1:13" x14ac:dyDescent="0.25">
      <c r="A39" s="99"/>
      <c r="B39" s="29" t="e">
        <f>#REF!</f>
        <v>#REF!</v>
      </c>
      <c r="C39" s="29" t="e">
        <f>IF(AND('MANHÃ (N)'!C39&lt;&gt;'MANHÃ (N)'!C38,'MANHÃ (N)'!C38='MANHÃ (N)'!C37),'MANHÃ (N)'!C39,"")</f>
        <v>#REF!</v>
      </c>
      <c r="D39" s="29" t="e">
        <f>#REF!</f>
        <v>#REF!</v>
      </c>
      <c r="E39" s="29" t="e">
        <f>IF(AND('MANHÃ (N)'!E39&lt;&gt;'MANHÃ (N)'!E38,'MANHÃ (N)'!E38='MANHÃ (N)'!E37),'MANHÃ (N)'!E39,"")</f>
        <v>#REF!</v>
      </c>
      <c r="F39" s="29" t="e">
        <f>#REF!</f>
        <v>#REF!</v>
      </c>
      <c r="G39" s="29" t="e">
        <f>IF(AND('MANHÃ (N)'!G39&lt;&gt;'MANHÃ (N)'!G38,'MANHÃ (N)'!G38='MANHÃ (N)'!G37),'MANHÃ (N)'!G39,"")</f>
        <v>#REF!</v>
      </c>
      <c r="H39" s="29" t="e">
        <f>#REF!</f>
        <v>#REF!</v>
      </c>
      <c r="I39" s="29" t="e">
        <f>IF(AND('MANHÃ (N)'!I39&lt;&gt;'MANHÃ (N)'!I38,'MANHÃ (N)'!I38='MANHÃ (N)'!I37),'MANHÃ (N)'!I39,"")</f>
        <v>#REF!</v>
      </c>
      <c r="J39" s="29" t="e">
        <f>#REF!</f>
        <v>#REF!</v>
      </c>
      <c r="K39" s="29" t="e">
        <f>IF(AND('MANHÃ (N)'!K39&lt;&gt;'MANHÃ (N)'!K38,'MANHÃ (N)'!K38='MANHÃ (N)'!K37),'MANHÃ (N)'!K39,"")</f>
        <v>#REF!</v>
      </c>
      <c r="L39" s="29" t="e">
        <f>#REF!</f>
        <v>#REF!</v>
      </c>
      <c r="M39" s="29" t="e">
        <f>IF(AND('MANHÃ (N)'!M39&lt;&gt;'MANHÃ (N)'!M38,'MANHÃ (N)'!M38='MANHÃ (N)'!M37),'MANHÃ (N)'!M39,"")</f>
        <v>#REF!</v>
      </c>
    </row>
    <row r="40" spans="1:13" x14ac:dyDescent="0.25">
      <c r="A40" s="99"/>
    </row>
    <row r="41" spans="1:13" x14ac:dyDescent="0.25">
      <c r="A41" s="99"/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1</v>
      </c>
    </row>
    <row r="45" spans="1:13" x14ac:dyDescent="0.25">
      <c r="A45" s="99"/>
    </row>
    <row r="46" spans="1:13" x14ac:dyDescent="0.25">
      <c r="A46" s="99"/>
      <c r="B46" s="29" t="e">
        <f>#REF!</f>
        <v>#REF!</v>
      </c>
      <c r="C46" s="29" t="e">
        <f>IF(AND('MANHÃ (N)'!C46&lt;&gt;'MANHÃ (N)'!C45,'MANHÃ (N)'!C45='MANHÃ (N)'!C44),'MANHÃ (N)'!C46,"")</f>
        <v>#REF!</v>
      </c>
      <c r="D46" s="29" t="e">
        <f>#REF!</f>
        <v>#REF!</v>
      </c>
      <c r="E46" s="29" t="e">
        <f>IF(AND('MANHÃ (N)'!E46&lt;&gt;'MANHÃ (N)'!E45,'MANHÃ (N)'!E45='MANHÃ (N)'!E44),'MANHÃ (N)'!E46,"")</f>
        <v>#REF!</v>
      </c>
      <c r="F46" s="29" t="e">
        <f>#REF!</f>
        <v>#REF!</v>
      </c>
      <c r="G46" s="29" t="e">
        <f>IF(AND('MANHÃ (N)'!G46&lt;&gt;'MANHÃ (N)'!G45,'MANHÃ (N)'!G45='MANHÃ (N)'!G44),'MANHÃ (N)'!G46,"")</f>
        <v>#REF!</v>
      </c>
      <c r="H46" s="29" t="e">
        <f>#REF!</f>
        <v>#REF!</v>
      </c>
      <c r="I46" s="29" t="e">
        <f>IF(AND('MANHÃ (N)'!I46&lt;&gt;'MANHÃ (N)'!I45,'MANHÃ (N)'!I45='MANHÃ (N)'!I44),'MANHÃ (N)'!I46,"")</f>
        <v>#REF!</v>
      </c>
      <c r="J46" s="29" t="e">
        <f>#REF!</f>
        <v>#REF!</v>
      </c>
      <c r="K46" s="29" t="e">
        <f>IF(AND('MANHÃ (N)'!K46&lt;&gt;'MANHÃ (N)'!K45,'MANHÃ (N)'!K45='MANHÃ (N)'!K44),'MANHÃ (N)'!K46,"")</f>
        <v>#REF!</v>
      </c>
      <c r="L46" s="29" t="e">
        <f>#REF!</f>
        <v>#REF!</v>
      </c>
      <c r="M46" s="29" t="e">
        <f>IF(AND('MANHÃ (N)'!M46&lt;&gt;'MANHÃ (N)'!M45,'MANHÃ (N)'!M45='MANHÃ (N)'!M44),'MANHÃ (N)'!M46,"")</f>
        <v>#REF!</v>
      </c>
    </row>
    <row r="47" spans="1:13" x14ac:dyDescent="0.25">
      <c r="A47" s="99"/>
    </row>
    <row r="48" spans="1:13" x14ac:dyDescent="0.25">
      <c r="A48" s="99"/>
    </row>
    <row r="49" spans="1:13" x14ac:dyDescent="0.25">
      <c r="A49" s="99"/>
    </row>
    <row r="50" spans="1:13" x14ac:dyDescent="0.25">
      <c r="A50" s="99"/>
    </row>
    <row r="51" spans="1:13" x14ac:dyDescent="0.25">
      <c r="A51" s="99">
        <v>2</v>
      </c>
    </row>
    <row r="52" spans="1:13" x14ac:dyDescent="0.25">
      <c r="A52" s="99"/>
    </row>
    <row r="53" spans="1:13" x14ac:dyDescent="0.25">
      <c r="A53" s="99"/>
      <c r="B53" s="29" t="e">
        <f>#REF!</f>
        <v>#REF!</v>
      </c>
      <c r="C53" s="29" t="e">
        <f>IF(AND('MANHÃ (N)'!C53&lt;&gt;'MANHÃ (N)'!C52,'MANHÃ (N)'!C52='MANHÃ (N)'!C51),'MANHÃ (N)'!C53,"")</f>
        <v>#REF!</v>
      </c>
      <c r="D53" s="29" t="e">
        <f>#REF!</f>
        <v>#REF!</v>
      </c>
      <c r="E53" s="29" t="e">
        <f>IF(AND('MANHÃ (N)'!E53&lt;&gt;'MANHÃ (N)'!E52,'MANHÃ (N)'!E52='MANHÃ (N)'!E51),'MANHÃ (N)'!E53,"")</f>
        <v>#REF!</v>
      </c>
      <c r="F53" s="29" t="e">
        <f>#REF!</f>
        <v>#REF!</v>
      </c>
      <c r="G53" s="29" t="e">
        <f>IF(AND('MANHÃ (N)'!G53&lt;&gt;'MANHÃ (N)'!G52,'MANHÃ (N)'!G52='MANHÃ (N)'!G51),'MANHÃ (N)'!G53,"")</f>
        <v>#REF!</v>
      </c>
      <c r="H53" s="29" t="e">
        <f>#REF!</f>
        <v>#REF!</v>
      </c>
      <c r="I53" s="29" t="e">
        <f>IF(AND('MANHÃ (N)'!I53&lt;&gt;'MANHÃ (N)'!I52,'MANHÃ (N)'!I52='MANHÃ (N)'!I51),'MANHÃ (N)'!I53,"")</f>
        <v>#REF!</v>
      </c>
      <c r="J53" s="29" t="e">
        <f>#REF!</f>
        <v>#REF!</v>
      </c>
      <c r="K53" s="29" t="e">
        <f>IF(AND('MANHÃ (N)'!K53&lt;&gt;'MANHÃ (N)'!K52,'MANHÃ (N)'!K52='MANHÃ (N)'!K51),'MANHÃ (N)'!K53,"")</f>
        <v>#REF!</v>
      </c>
      <c r="L53" s="29" t="e">
        <f>#REF!</f>
        <v>#REF!</v>
      </c>
      <c r="M53" s="29" t="e">
        <f>IF(AND('MANHÃ (N)'!M53&lt;&gt;'MANHÃ (N)'!M52,'MANHÃ (N)'!M52='MANHÃ (N)'!M51),'MANHÃ (N)'!M53,"")</f>
        <v>#REF!</v>
      </c>
    </row>
    <row r="54" spans="1:13" x14ac:dyDescent="0.25">
      <c r="A54" s="99"/>
    </row>
    <row r="55" spans="1:13" x14ac:dyDescent="0.25">
      <c r="A55" s="99"/>
    </row>
    <row r="56" spans="1:13" x14ac:dyDescent="0.25">
      <c r="A56" s="99"/>
    </row>
    <row r="57" spans="1:13" x14ac:dyDescent="0.25">
      <c r="A57" s="99"/>
    </row>
    <row r="58" spans="1:13" x14ac:dyDescent="0.25">
      <c r="A58" s="99">
        <v>3</v>
      </c>
    </row>
    <row r="59" spans="1:13" x14ac:dyDescent="0.25">
      <c r="A59" s="99"/>
    </row>
    <row r="60" spans="1:13" x14ac:dyDescent="0.25">
      <c r="A60" s="99"/>
      <c r="B60" s="29" t="e">
        <f>#REF!</f>
        <v>#REF!</v>
      </c>
      <c r="C60" s="29" t="e">
        <f>IF(AND('MANHÃ (N)'!C60&lt;&gt;'MANHÃ (N)'!C59,'MANHÃ (N)'!C59='MANHÃ (N)'!C58),'MANHÃ (N)'!C60,"")</f>
        <v>#REF!</v>
      </c>
      <c r="D60" s="29" t="e">
        <f>#REF!</f>
        <v>#REF!</v>
      </c>
      <c r="E60" s="29" t="e">
        <f>IF(AND('MANHÃ (N)'!E60&lt;&gt;'MANHÃ (N)'!E59,'MANHÃ (N)'!E59='MANHÃ (N)'!E58),'MANHÃ (N)'!E60,"")</f>
        <v>#REF!</v>
      </c>
      <c r="F60" s="29" t="e">
        <f>#REF!</f>
        <v>#REF!</v>
      </c>
      <c r="G60" s="29" t="e">
        <f>IF(AND('MANHÃ (N)'!G60&lt;&gt;'MANHÃ (N)'!G59,'MANHÃ (N)'!G59='MANHÃ (N)'!G58),'MANHÃ (N)'!G60,"")</f>
        <v>#REF!</v>
      </c>
      <c r="H60" s="29" t="e">
        <f>#REF!</f>
        <v>#REF!</v>
      </c>
      <c r="I60" s="29" t="e">
        <f>IF(AND('MANHÃ (N)'!I60&lt;&gt;'MANHÃ (N)'!I59,'MANHÃ (N)'!I59='MANHÃ (N)'!I58),'MANHÃ (N)'!I60,"")</f>
        <v>#REF!</v>
      </c>
      <c r="J60" s="29" t="e">
        <f>#REF!</f>
        <v>#REF!</v>
      </c>
      <c r="K60" s="29" t="e">
        <f>IF(AND('MANHÃ (N)'!K60&lt;&gt;'MANHÃ (N)'!K59,'MANHÃ (N)'!K59='MANHÃ (N)'!K58),'MANHÃ (N)'!K60,"")</f>
        <v>#REF!</v>
      </c>
      <c r="L60" s="29" t="e">
        <f>#REF!</f>
        <v>#REF!</v>
      </c>
      <c r="M60" s="29" t="e">
        <f>IF(AND('MANHÃ (N)'!M60&lt;&gt;'MANHÃ (N)'!M59,'MANHÃ (N)'!M59='MANHÃ (N)'!M58),'MANHÃ (N)'!M60,"")</f>
        <v>#REF!</v>
      </c>
    </row>
    <row r="61" spans="1:13" x14ac:dyDescent="0.25">
      <c r="A61" s="99"/>
    </row>
    <row r="62" spans="1:13" x14ac:dyDescent="0.25">
      <c r="A62" s="99"/>
    </row>
    <row r="63" spans="1:13" x14ac:dyDescent="0.25">
      <c r="A63" s="99"/>
    </row>
    <row r="64" spans="1:13" x14ac:dyDescent="0.25">
      <c r="A64" s="99"/>
    </row>
    <row r="65" spans="1:13" x14ac:dyDescent="0.25">
      <c r="A65" s="99">
        <v>4</v>
      </c>
    </row>
    <row r="66" spans="1:13" x14ac:dyDescent="0.25">
      <c r="A66" s="99"/>
    </row>
    <row r="67" spans="1:13" x14ac:dyDescent="0.25">
      <c r="A67" s="99"/>
      <c r="B67" s="29" t="e">
        <f>#REF!</f>
        <v>#REF!</v>
      </c>
      <c r="C67" s="29" t="e">
        <f>IF(AND('MANHÃ (N)'!C67&lt;&gt;'MANHÃ (N)'!C66,'MANHÃ (N)'!C66='MANHÃ (N)'!C65),'MANHÃ (N)'!C67,"")</f>
        <v>#REF!</v>
      </c>
      <c r="D67" s="29" t="e">
        <f>#REF!</f>
        <v>#REF!</v>
      </c>
      <c r="E67" s="29" t="e">
        <f>IF(AND('MANHÃ (N)'!E67&lt;&gt;'MANHÃ (N)'!E66,'MANHÃ (N)'!E66='MANHÃ (N)'!E65),'MANHÃ (N)'!E67,"")</f>
        <v>#REF!</v>
      </c>
      <c r="F67" s="29" t="e">
        <f>#REF!</f>
        <v>#REF!</v>
      </c>
      <c r="G67" s="29" t="e">
        <f>IF(AND('MANHÃ (N)'!G67&lt;&gt;'MANHÃ (N)'!G66,'MANHÃ (N)'!G66='MANHÃ (N)'!G65),'MANHÃ (N)'!G67,"")</f>
        <v>#REF!</v>
      </c>
      <c r="H67" s="29" t="e">
        <f>#REF!</f>
        <v>#REF!</v>
      </c>
      <c r="I67" s="29" t="e">
        <f>IF(AND('MANHÃ (N)'!I67&lt;&gt;'MANHÃ (N)'!I66,'MANHÃ (N)'!I66='MANHÃ (N)'!I65),'MANHÃ (N)'!I67,"")</f>
        <v>#REF!</v>
      </c>
      <c r="J67" s="29" t="e">
        <f>#REF!</f>
        <v>#REF!</v>
      </c>
      <c r="K67" s="29" t="e">
        <f>IF(AND('MANHÃ (N)'!K67&lt;&gt;'MANHÃ (N)'!K66,'MANHÃ (N)'!K66='MANHÃ (N)'!K65),'MANHÃ (N)'!K67,"")</f>
        <v>#REF!</v>
      </c>
      <c r="L67" s="29" t="e">
        <f>#REF!</f>
        <v>#REF!</v>
      </c>
      <c r="M67" s="29" t="e">
        <f>IF(AND('MANHÃ (N)'!M67&lt;&gt;'MANHÃ (N)'!M66,'MANHÃ (N)'!M66='MANHÃ (N)'!M65),'MANHÃ (N)'!M67,"")</f>
        <v>#REF!</v>
      </c>
    </row>
    <row r="68" spans="1:13" x14ac:dyDescent="0.25">
      <c r="A68" s="99"/>
    </row>
    <row r="69" spans="1:13" x14ac:dyDescent="0.25">
      <c r="A69" s="99"/>
    </row>
    <row r="70" spans="1:13" x14ac:dyDescent="0.25">
      <c r="A70" s="99"/>
    </row>
    <row r="71" spans="1:13" x14ac:dyDescent="0.25">
      <c r="A71" s="99"/>
    </row>
    <row r="72" spans="1:13" x14ac:dyDescent="0.25">
      <c r="A72" s="99">
        <v>5</v>
      </c>
    </row>
    <row r="73" spans="1:13" x14ac:dyDescent="0.25">
      <c r="A73" s="99"/>
    </row>
    <row r="74" spans="1:13" x14ac:dyDescent="0.25">
      <c r="A74" s="99"/>
      <c r="B74" s="29" t="e">
        <f>#REF!</f>
        <v>#REF!</v>
      </c>
      <c r="C74" s="29" t="e">
        <f>IF(AND('MANHÃ (N)'!C74&lt;&gt;'MANHÃ (N)'!C73,'MANHÃ (N)'!C73='MANHÃ (N)'!C72),'MANHÃ (N)'!C74,"")</f>
        <v>#REF!</v>
      </c>
      <c r="D74" s="29" t="e">
        <f>#REF!</f>
        <v>#REF!</v>
      </c>
      <c r="E74" s="29" t="e">
        <f>IF(AND('MANHÃ (N)'!E74&lt;&gt;'MANHÃ (N)'!E73,'MANHÃ (N)'!E73='MANHÃ (N)'!E72),'MANHÃ (N)'!E74,"")</f>
        <v>#REF!</v>
      </c>
      <c r="F74" s="29" t="e">
        <f>#REF!</f>
        <v>#REF!</v>
      </c>
      <c r="G74" s="29" t="e">
        <f>IF(AND('MANHÃ (N)'!G74&lt;&gt;'MANHÃ (N)'!G73,'MANHÃ (N)'!G73='MANHÃ (N)'!G72),'MANHÃ (N)'!G74,"")</f>
        <v>#REF!</v>
      </c>
      <c r="H74" s="29" t="e">
        <f>#REF!</f>
        <v>#REF!</v>
      </c>
      <c r="I74" s="29" t="e">
        <f>IF(AND('MANHÃ (N)'!I74&lt;&gt;'MANHÃ (N)'!I73,'MANHÃ (N)'!I73='MANHÃ (N)'!I72),'MANHÃ (N)'!I74,"")</f>
        <v>#REF!</v>
      </c>
      <c r="J74" s="29" t="e">
        <f>#REF!</f>
        <v>#REF!</v>
      </c>
      <c r="K74" s="29" t="e">
        <f>IF(AND('MANHÃ (N)'!K74&lt;&gt;'MANHÃ (N)'!K73,'MANHÃ (N)'!K73='MANHÃ (N)'!K72),'MANHÃ (N)'!K74,"")</f>
        <v>#REF!</v>
      </c>
      <c r="L74" s="29" t="e">
        <f>#REF!</f>
        <v>#REF!</v>
      </c>
      <c r="M74" s="29" t="e">
        <f>IF(AND('MANHÃ (N)'!M74&lt;&gt;'MANHÃ (N)'!M73,'MANHÃ (N)'!M73='MANHÃ (N)'!M72),'MANHÃ (N)'!M74,"")</f>
        <v>#REF!</v>
      </c>
    </row>
    <row r="75" spans="1:13" x14ac:dyDescent="0.25">
      <c r="A75" s="99"/>
    </row>
    <row r="76" spans="1:13" x14ac:dyDescent="0.25">
      <c r="A76" s="99"/>
    </row>
    <row r="77" spans="1:13" x14ac:dyDescent="0.25">
      <c r="A77" s="99"/>
    </row>
    <row r="78" spans="1:13" x14ac:dyDescent="0.25">
      <c r="A78" s="99"/>
    </row>
    <row r="79" spans="1:13" x14ac:dyDescent="0.25">
      <c r="A79" s="99">
        <v>6</v>
      </c>
    </row>
    <row r="80" spans="1:13" x14ac:dyDescent="0.25">
      <c r="A80" s="99"/>
    </row>
    <row r="81" spans="1:13" x14ac:dyDescent="0.25">
      <c r="A81" s="99"/>
      <c r="B81" s="29" t="e">
        <f>#REF!</f>
        <v>#REF!</v>
      </c>
      <c r="C81" s="29" t="e">
        <f>IF(AND('MANHÃ (N)'!C81&lt;&gt;'MANHÃ (N)'!C80,'MANHÃ (N)'!C80='MANHÃ (N)'!C79),'MANHÃ (N)'!C81,"")</f>
        <v>#REF!</v>
      </c>
      <c r="D81" s="29" t="e">
        <f>#REF!</f>
        <v>#REF!</v>
      </c>
      <c r="E81" s="29" t="e">
        <f>IF(AND('MANHÃ (N)'!E81&lt;&gt;'MANHÃ (N)'!E80,'MANHÃ (N)'!E80='MANHÃ (N)'!E79),'MANHÃ (N)'!E81,"")</f>
        <v>#REF!</v>
      </c>
      <c r="F81" s="29" t="e">
        <f>#REF!</f>
        <v>#REF!</v>
      </c>
      <c r="G81" s="29" t="e">
        <f>IF(AND('MANHÃ (N)'!G81&lt;&gt;'MANHÃ (N)'!G80,'MANHÃ (N)'!G80='MANHÃ (N)'!G79),'MANHÃ (N)'!G81,"")</f>
        <v>#REF!</v>
      </c>
      <c r="H81" s="29" t="e">
        <f>#REF!</f>
        <v>#REF!</v>
      </c>
      <c r="I81" s="29" t="e">
        <f>IF(AND('MANHÃ (N)'!I81&lt;&gt;'MANHÃ (N)'!I80,'MANHÃ (N)'!I80='MANHÃ (N)'!I79),'MANHÃ (N)'!I81,"")</f>
        <v>#REF!</v>
      </c>
      <c r="J81" s="29" t="e">
        <f>#REF!</f>
        <v>#REF!</v>
      </c>
      <c r="K81" s="29" t="e">
        <f>IF(AND('MANHÃ (N)'!K81&lt;&gt;'MANHÃ (N)'!K80,'MANHÃ (N)'!K80='MANHÃ (N)'!K79),'MANHÃ (N)'!K81,"")</f>
        <v>#REF!</v>
      </c>
      <c r="L81" s="29" t="e">
        <f>#REF!</f>
        <v>#REF!</v>
      </c>
      <c r="M81" s="29" t="e">
        <f>IF(AND('MANHÃ (N)'!M81&lt;&gt;'MANHÃ (N)'!M80,'MANHÃ (N)'!M80='MANHÃ (N)'!M79),'MANHÃ (N)'!M81,"")</f>
        <v>#REF!</v>
      </c>
    </row>
    <row r="82" spans="1:13" x14ac:dyDescent="0.25">
      <c r="A82" s="99"/>
    </row>
    <row r="83" spans="1:13" x14ac:dyDescent="0.25">
      <c r="A83" s="99"/>
    </row>
    <row r="84" spans="1:13" x14ac:dyDescent="0.25">
      <c r="A84" s="99"/>
    </row>
    <row r="85" spans="1:13" x14ac:dyDescent="0.25">
      <c r="A85" s="99"/>
    </row>
    <row r="86" spans="1:13" x14ac:dyDescent="0.25">
      <c r="A86" s="99">
        <v>1</v>
      </c>
    </row>
    <row r="87" spans="1:13" x14ac:dyDescent="0.25">
      <c r="A87" s="99"/>
    </row>
    <row r="88" spans="1:13" x14ac:dyDescent="0.25">
      <c r="A88" s="99"/>
      <c r="B88" s="29" t="e">
        <f>#REF!</f>
        <v>#REF!</v>
      </c>
      <c r="C88" s="29" t="e">
        <f>IF(AND('MANHÃ (N)'!C88&lt;&gt;'MANHÃ (N)'!C87,'MANHÃ (N)'!C87='MANHÃ (N)'!C86),'MANHÃ (N)'!C88,"")</f>
        <v>#REF!</v>
      </c>
      <c r="D88" s="29" t="e">
        <f>#REF!</f>
        <v>#REF!</v>
      </c>
      <c r="E88" s="29" t="e">
        <f>IF(AND('MANHÃ (N)'!E88&lt;&gt;'MANHÃ (N)'!E87,'MANHÃ (N)'!E87='MANHÃ (N)'!E86),'MANHÃ (N)'!E88,"")</f>
        <v>#REF!</v>
      </c>
      <c r="F88" s="29" t="e">
        <f>#REF!</f>
        <v>#REF!</v>
      </c>
      <c r="G88" s="29" t="e">
        <f>IF(AND('MANHÃ (N)'!G88&lt;&gt;'MANHÃ (N)'!G87,'MANHÃ (N)'!G87='MANHÃ (N)'!G86),'MANHÃ (N)'!G88,"")</f>
        <v>#REF!</v>
      </c>
      <c r="H88" s="29" t="e">
        <f>#REF!</f>
        <v>#REF!</v>
      </c>
      <c r="I88" s="29" t="e">
        <f>IF(AND('MANHÃ (N)'!I88&lt;&gt;'MANHÃ (N)'!I87,'MANHÃ (N)'!I87='MANHÃ (N)'!I86),'MANHÃ (N)'!I88,"")</f>
        <v>#REF!</v>
      </c>
      <c r="J88" s="29" t="e">
        <f>#REF!</f>
        <v>#REF!</v>
      </c>
      <c r="K88" s="29" t="e">
        <f>IF(AND('MANHÃ (N)'!K88&lt;&gt;'MANHÃ (N)'!K87,'MANHÃ (N)'!K87='MANHÃ (N)'!K86),'MANHÃ (N)'!K88,"")</f>
        <v>#REF!</v>
      </c>
      <c r="L88" s="29" t="e">
        <f>#REF!</f>
        <v>#REF!</v>
      </c>
      <c r="M88" s="29" t="e">
        <f>IF(AND('MANHÃ (N)'!M88&lt;&gt;'MANHÃ (N)'!M87,'MANHÃ (N)'!M87='MANHÃ (N)'!M86),'MANHÃ (N)'!M88,"")</f>
        <v>#REF!</v>
      </c>
    </row>
    <row r="89" spans="1:13" x14ac:dyDescent="0.25">
      <c r="A89" s="99"/>
    </row>
    <row r="90" spans="1:13" x14ac:dyDescent="0.25">
      <c r="A90" s="99"/>
    </row>
    <row r="91" spans="1:13" x14ac:dyDescent="0.25">
      <c r="A91" s="99"/>
    </row>
    <row r="92" spans="1:13" x14ac:dyDescent="0.25">
      <c r="A92" s="99"/>
    </row>
    <row r="93" spans="1:13" x14ac:dyDescent="0.25">
      <c r="A93" s="99">
        <v>2</v>
      </c>
    </row>
    <row r="94" spans="1:13" x14ac:dyDescent="0.25">
      <c r="A94" s="99"/>
    </row>
    <row r="95" spans="1:13" x14ac:dyDescent="0.25">
      <c r="A95" s="99"/>
      <c r="B95" s="29" t="e">
        <f>#REF!</f>
        <v>#REF!</v>
      </c>
      <c r="C95" s="29" t="e">
        <f>IF(AND('MANHÃ (N)'!C95&lt;&gt;'MANHÃ (N)'!C94,'MANHÃ (N)'!C94='MANHÃ (N)'!C93),'MANHÃ (N)'!C95,"")</f>
        <v>#REF!</v>
      </c>
      <c r="D95" s="29" t="e">
        <f>#REF!</f>
        <v>#REF!</v>
      </c>
      <c r="E95" s="29" t="e">
        <f>IF(AND('MANHÃ (N)'!E95&lt;&gt;'MANHÃ (N)'!E94,'MANHÃ (N)'!E94='MANHÃ (N)'!E93),'MANHÃ (N)'!E95,"")</f>
        <v>#REF!</v>
      </c>
      <c r="F95" s="29" t="e">
        <f>#REF!</f>
        <v>#REF!</v>
      </c>
      <c r="G95" s="29" t="e">
        <f>IF(AND('MANHÃ (N)'!G95&lt;&gt;'MANHÃ (N)'!G94,'MANHÃ (N)'!G94='MANHÃ (N)'!G93),'MANHÃ (N)'!G95,"")</f>
        <v>#REF!</v>
      </c>
      <c r="H95" s="29" t="e">
        <f>#REF!</f>
        <v>#REF!</v>
      </c>
      <c r="I95" s="29" t="e">
        <f>IF(AND('MANHÃ (N)'!I95&lt;&gt;'MANHÃ (N)'!I94,'MANHÃ (N)'!I94='MANHÃ (N)'!I93),'MANHÃ (N)'!I95,"")</f>
        <v>#REF!</v>
      </c>
      <c r="J95" s="29" t="e">
        <f>#REF!</f>
        <v>#REF!</v>
      </c>
      <c r="K95" s="29" t="e">
        <f>IF(AND('MANHÃ (N)'!K95&lt;&gt;'MANHÃ (N)'!K94,'MANHÃ (N)'!K94='MANHÃ (N)'!K93),'MANHÃ (N)'!K95,"")</f>
        <v>#REF!</v>
      </c>
      <c r="L95" s="29" t="e">
        <f>#REF!</f>
        <v>#REF!</v>
      </c>
      <c r="M95" s="29" t="e">
        <f>IF(AND('MANHÃ (N)'!M95&lt;&gt;'MANHÃ (N)'!M94,'MANHÃ (N)'!M94='MANHÃ (N)'!M93),'MANHÃ (N)'!M95,"")</f>
        <v>#REF!</v>
      </c>
    </row>
    <row r="96" spans="1:13" x14ac:dyDescent="0.25">
      <c r="A96" s="99"/>
    </row>
    <row r="97" spans="1:13" x14ac:dyDescent="0.25">
      <c r="A97" s="99"/>
    </row>
    <row r="98" spans="1:13" x14ac:dyDescent="0.25">
      <c r="A98" s="99"/>
    </row>
    <row r="99" spans="1:13" x14ac:dyDescent="0.25">
      <c r="A99" s="99"/>
    </row>
    <row r="100" spans="1:13" x14ac:dyDescent="0.25">
      <c r="A100" s="99">
        <v>3</v>
      </c>
    </row>
    <row r="101" spans="1:13" x14ac:dyDescent="0.25">
      <c r="A101" s="99"/>
    </row>
    <row r="102" spans="1:13" x14ac:dyDescent="0.25">
      <c r="A102" s="99"/>
      <c r="B102" s="29" t="e">
        <f>#REF!</f>
        <v>#REF!</v>
      </c>
      <c r="C102" s="29" t="e">
        <f>IF(AND('MANHÃ (N)'!C102&lt;&gt;'MANHÃ (N)'!C101,'MANHÃ (N)'!C101='MANHÃ (N)'!C100),'MANHÃ (N)'!C102,"")</f>
        <v>#REF!</v>
      </c>
      <c r="D102" s="29" t="e">
        <f>#REF!</f>
        <v>#REF!</v>
      </c>
      <c r="E102" s="29" t="e">
        <f>IF(AND('MANHÃ (N)'!E102&lt;&gt;'MANHÃ (N)'!E101,'MANHÃ (N)'!E101='MANHÃ (N)'!E100),'MANHÃ (N)'!E102,"")</f>
        <v>#REF!</v>
      </c>
      <c r="F102" s="29" t="e">
        <f>#REF!</f>
        <v>#REF!</v>
      </c>
      <c r="G102" s="29" t="e">
        <f>IF(AND('MANHÃ (N)'!G102&lt;&gt;'MANHÃ (N)'!G101,'MANHÃ (N)'!G101='MANHÃ (N)'!G100),'MANHÃ (N)'!G102,"")</f>
        <v>#REF!</v>
      </c>
      <c r="H102" s="29" t="e">
        <f>#REF!</f>
        <v>#REF!</v>
      </c>
      <c r="I102" s="29" t="e">
        <f>IF(AND('MANHÃ (N)'!I102&lt;&gt;'MANHÃ (N)'!I101,'MANHÃ (N)'!I101='MANHÃ (N)'!I100),'MANHÃ (N)'!I102,"")</f>
        <v>#REF!</v>
      </c>
      <c r="J102" s="29" t="e">
        <f>#REF!</f>
        <v>#REF!</v>
      </c>
      <c r="K102" s="29" t="e">
        <f>IF(AND('MANHÃ (N)'!K102&lt;&gt;'MANHÃ (N)'!K101,'MANHÃ (N)'!K101='MANHÃ (N)'!K100),'MANHÃ (N)'!K102,"")</f>
        <v>#REF!</v>
      </c>
      <c r="L102" s="29" t="e">
        <f>#REF!</f>
        <v>#REF!</v>
      </c>
      <c r="M102" s="29" t="e">
        <f>IF(AND('MANHÃ (N)'!M102&lt;&gt;'MANHÃ (N)'!M101,'MANHÃ (N)'!M101='MANHÃ (N)'!M100),'MANHÃ (N)'!M102,"")</f>
        <v>#REF!</v>
      </c>
    </row>
    <row r="103" spans="1:13" x14ac:dyDescent="0.25">
      <c r="A103" s="99"/>
    </row>
    <row r="104" spans="1:13" x14ac:dyDescent="0.25">
      <c r="A104" s="99"/>
    </row>
    <row r="105" spans="1:13" x14ac:dyDescent="0.25">
      <c r="A105" s="99"/>
    </row>
    <row r="106" spans="1:13" x14ac:dyDescent="0.25">
      <c r="A106" s="99"/>
    </row>
    <row r="107" spans="1:13" x14ac:dyDescent="0.25">
      <c r="A107" s="99">
        <v>4</v>
      </c>
    </row>
    <row r="108" spans="1:13" x14ac:dyDescent="0.25">
      <c r="A108" s="99"/>
    </row>
    <row r="109" spans="1:13" x14ac:dyDescent="0.25">
      <c r="A109" s="99"/>
      <c r="B109" s="29" t="e">
        <f>#REF!</f>
        <v>#REF!</v>
      </c>
      <c r="C109" s="29" t="e">
        <f>IF(AND('MANHÃ (N)'!C109&lt;&gt;'MANHÃ (N)'!C108,'MANHÃ (N)'!C108='MANHÃ (N)'!C107),'MANHÃ (N)'!C109,"")</f>
        <v>#REF!</v>
      </c>
      <c r="D109" s="29" t="e">
        <f>#REF!</f>
        <v>#REF!</v>
      </c>
      <c r="E109" s="29" t="e">
        <f>IF(AND('MANHÃ (N)'!E109&lt;&gt;'MANHÃ (N)'!E108,'MANHÃ (N)'!E108='MANHÃ (N)'!E107),'MANHÃ (N)'!E109,"")</f>
        <v>#REF!</v>
      </c>
      <c r="F109" s="29" t="e">
        <f>#REF!</f>
        <v>#REF!</v>
      </c>
      <c r="G109" s="29" t="e">
        <f>IF(AND('MANHÃ (N)'!G109&lt;&gt;'MANHÃ (N)'!G108,'MANHÃ (N)'!G108='MANHÃ (N)'!G107),'MANHÃ (N)'!G109,"")</f>
        <v>#REF!</v>
      </c>
      <c r="H109" s="29" t="e">
        <f>#REF!</f>
        <v>#REF!</v>
      </c>
      <c r="I109" s="29" t="e">
        <f>IF(AND('MANHÃ (N)'!I109&lt;&gt;'MANHÃ (N)'!I108,'MANHÃ (N)'!I108='MANHÃ (N)'!I107),'MANHÃ (N)'!I109,"")</f>
        <v>#REF!</v>
      </c>
      <c r="J109" s="29" t="e">
        <f>#REF!</f>
        <v>#REF!</v>
      </c>
      <c r="K109" s="29" t="e">
        <f>IF(AND('MANHÃ (N)'!K109&lt;&gt;'MANHÃ (N)'!K108,'MANHÃ (N)'!K108='MANHÃ (N)'!K107),'MANHÃ (N)'!K109,"")</f>
        <v>#REF!</v>
      </c>
      <c r="L109" s="29" t="e">
        <f>#REF!</f>
        <v>#REF!</v>
      </c>
      <c r="M109" s="29" t="e">
        <f>IF(AND('MANHÃ (N)'!M109&lt;&gt;'MANHÃ (N)'!M108,'MANHÃ (N)'!M108='MANHÃ (N)'!M107),'MANHÃ (N)'!M109,"")</f>
        <v>#REF!</v>
      </c>
    </row>
    <row r="110" spans="1:13" x14ac:dyDescent="0.25">
      <c r="A110" s="99"/>
    </row>
    <row r="111" spans="1:13" x14ac:dyDescent="0.25">
      <c r="A111" s="99"/>
    </row>
    <row r="112" spans="1:13" x14ac:dyDescent="0.25">
      <c r="A112" s="99"/>
    </row>
    <row r="113" spans="1:13" x14ac:dyDescent="0.25">
      <c r="A113" s="99"/>
    </row>
    <row r="114" spans="1:13" x14ac:dyDescent="0.25">
      <c r="A114" s="99">
        <v>5</v>
      </c>
    </row>
    <row r="115" spans="1:13" x14ac:dyDescent="0.25">
      <c r="A115" s="99"/>
    </row>
    <row r="116" spans="1:13" x14ac:dyDescent="0.25">
      <c r="A116" s="99"/>
      <c r="B116" s="29" t="e">
        <f>#REF!</f>
        <v>#REF!</v>
      </c>
      <c r="C116" s="29" t="e">
        <f>IF(AND('MANHÃ (N)'!C116&lt;&gt;'MANHÃ (N)'!C115,'MANHÃ (N)'!C115='MANHÃ (N)'!C114),'MANHÃ (N)'!C116,"")</f>
        <v>#REF!</v>
      </c>
      <c r="D116" s="29" t="e">
        <f>#REF!</f>
        <v>#REF!</v>
      </c>
      <c r="E116" s="29" t="e">
        <f>IF(AND('MANHÃ (N)'!E116&lt;&gt;'MANHÃ (N)'!E115,'MANHÃ (N)'!E115='MANHÃ (N)'!E114),'MANHÃ (N)'!E116,"")</f>
        <v>#REF!</v>
      </c>
      <c r="F116" s="29" t="e">
        <f>#REF!</f>
        <v>#REF!</v>
      </c>
      <c r="G116" s="29" t="e">
        <f>IF(AND('MANHÃ (N)'!G116&lt;&gt;'MANHÃ (N)'!G115,'MANHÃ (N)'!G115='MANHÃ (N)'!G114),'MANHÃ (N)'!G116,"")</f>
        <v>#REF!</v>
      </c>
      <c r="H116" s="29" t="e">
        <f>#REF!</f>
        <v>#REF!</v>
      </c>
      <c r="I116" s="29" t="e">
        <f>IF(AND('MANHÃ (N)'!I116&lt;&gt;'MANHÃ (N)'!I115,'MANHÃ (N)'!I115='MANHÃ (N)'!I114),'MANHÃ (N)'!I116,"")</f>
        <v>#REF!</v>
      </c>
      <c r="J116" s="29" t="e">
        <f>#REF!</f>
        <v>#REF!</v>
      </c>
      <c r="K116" s="29" t="e">
        <f>IF(AND('MANHÃ (N)'!K116&lt;&gt;'MANHÃ (N)'!K115,'MANHÃ (N)'!K115='MANHÃ (N)'!K114),'MANHÃ (N)'!K116,"")</f>
        <v>#REF!</v>
      </c>
      <c r="L116" s="29" t="e">
        <f>#REF!</f>
        <v>#REF!</v>
      </c>
      <c r="M116" s="29" t="e">
        <f>IF(AND('MANHÃ (N)'!M116&lt;&gt;'MANHÃ (N)'!M115,'MANHÃ (N)'!M115='MANHÃ (N)'!M114),'MANHÃ (N)'!M116,"")</f>
        <v>#REF!</v>
      </c>
    </row>
    <row r="117" spans="1:13" x14ac:dyDescent="0.25">
      <c r="A117" s="99"/>
    </row>
    <row r="118" spans="1:13" x14ac:dyDescent="0.25">
      <c r="A118" s="99"/>
    </row>
    <row r="119" spans="1:13" x14ac:dyDescent="0.25">
      <c r="A119" s="99"/>
    </row>
    <row r="120" spans="1:13" x14ac:dyDescent="0.25">
      <c r="A120" s="99"/>
    </row>
    <row r="121" spans="1:13" x14ac:dyDescent="0.25">
      <c r="A121" s="99">
        <v>6</v>
      </c>
    </row>
    <row r="122" spans="1:13" x14ac:dyDescent="0.25">
      <c r="A122" s="99"/>
    </row>
    <row r="123" spans="1:13" x14ac:dyDescent="0.25">
      <c r="A123" s="99"/>
      <c r="B123" s="29" t="e">
        <f>#REF!</f>
        <v>#REF!</v>
      </c>
      <c r="C123" s="29" t="e">
        <f>IF(AND('MANHÃ (N)'!C123&lt;&gt;'MANHÃ (N)'!C122,'MANHÃ (N)'!C122='MANHÃ (N)'!C121),'MANHÃ (N)'!C123,"")</f>
        <v>#REF!</v>
      </c>
      <c r="D123" s="29" t="e">
        <f>#REF!</f>
        <v>#REF!</v>
      </c>
      <c r="E123" s="29" t="e">
        <f>IF(AND('MANHÃ (N)'!E123&lt;&gt;'MANHÃ (N)'!E122,'MANHÃ (N)'!E122='MANHÃ (N)'!E121),'MANHÃ (N)'!E123,"")</f>
        <v>#REF!</v>
      </c>
      <c r="F123" s="29" t="e">
        <f>#REF!</f>
        <v>#REF!</v>
      </c>
      <c r="G123" s="29" t="e">
        <f>IF(AND('MANHÃ (N)'!G123&lt;&gt;'MANHÃ (N)'!G122,'MANHÃ (N)'!G122='MANHÃ (N)'!G121),'MANHÃ (N)'!G123,"")</f>
        <v>#REF!</v>
      </c>
      <c r="H123" s="29" t="e">
        <f>#REF!</f>
        <v>#REF!</v>
      </c>
      <c r="I123" s="29" t="e">
        <f>IF(AND('MANHÃ (N)'!I123&lt;&gt;'MANHÃ (N)'!I122,'MANHÃ (N)'!I122='MANHÃ (N)'!I121),'MANHÃ (N)'!I123,"")</f>
        <v>#REF!</v>
      </c>
      <c r="J123" s="29" t="e">
        <f>#REF!</f>
        <v>#REF!</v>
      </c>
      <c r="K123" s="29" t="e">
        <f>IF(AND('MANHÃ (N)'!K123&lt;&gt;'MANHÃ (N)'!K122,'MANHÃ (N)'!K122='MANHÃ (N)'!K121),'MANHÃ (N)'!K123,"")</f>
        <v>#REF!</v>
      </c>
      <c r="L123" s="29" t="e">
        <f>#REF!</f>
        <v>#REF!</v>
      </c>
      <c r="M123" s="29" t="e">
        <f>IF(AND('MANHÃ (N)'!M123&lt;&gt;'MANHÃ (N)'!M122,'MANHÃ (N)'!M122='MANHÃ (N)'!M121),'MANHÃ (N)'!M123,"")</f>
        <v>#REF!</v>
      </c>
    </row>
    <row r="124" spans="1:13" x14ac:dyDescent="0.25">
      <c r="A124" s="99"/>
    </row>
    <row r="125" spans="1:13" x14ac:dyDescent="0.25">
      <c r="A125" s="99"/>
    </row>
    <row r="126" spans="1:13" x14ac:dyDescent="0.25">
      <c r="A126" s="99"/>
    </row>
    <row r="127" spans="1:13" x14ac:dyDescent="0.25">
      <c r="A127" s="99"/>
    </row>
  </sheetData>
  <sheetProtection algorithmName="SHA-512" hashValue="tj7lTxdjeFGXHEwDcyO6reJJmycnTpK5V9TR4DxubGqYUdYT0Anb7aTLxkyv3Gjqcdkpd201JP4P63UY1PKc+A==" saltValue="7asqDy0nhUH5dF7fn3a0rQ==" spinCount="100000" sheet="1" objects="1" scenarios="1" selectLockedCells="1" selectUnlockedCells="1"/>
  <mergeCells count="18">
    <mergeCell ref="A121:A127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  <mergeCell ref="A37:A43"/>
    <mergeCell ref="A2:A8"/>
    <mergeCell ref="A9:A15"/>
    <mergeCell ref="A16:A22"/>
    <mergeCell ref="A23:A29"/>
    <mergeCell ref="A30:A36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pane xSplit="1" ySplit="1" topLeftCell="B110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4" style="29" bestFit="1" customWidth="1"/>
    <col min="2" max="2" width="31" style="29" bestFit="1" customWidth="1"/>
    <col min="3" max="3" width="33.85546875" style="29" bestFit="1" customWidth="1"/>
    <col min="4" max="4" width="31.140625" style="29" bestFit="1" customWidth="1"/>
    <col min="5" max="5" width="46.7109375" style="29" bestFit="1" customWidth="1"/>
    <col min="6" max="6" width="31" style="29" bestFit="1" customWidth="1"/>
    <col min="7" max="7" width="54.5703125" style="29" bestFit="1" customWidth="1"/>
    <col min="8" max="8" width="30.28515625" style="29" bestFit="1" customWidth="1"/>
    <col min="9" max="9" width="48.42578125" style="29" bestFit="1" customWidth="1"/>
    <col min="10" max="10" width="34.42578125" style="29" bestFit="1" customWidth="1"/>
    <col min="11" max="11" width="61.85546875" style="29" bestFit="1" customWidth="1"/>
    <col min="12" max="12" width="29.7109375" style="29" bestFit="1" customWidth="1"/>
    <col min="13" max="13" width="34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</row>
    <row r="3" spans="1:13" x14ac:dyDescent="0.25">
      <c r="A3" s="99"/>
      <c r="B3" s="29" t="e">
        <f>#REF!</f>
        <v>#REF!</v>
      </c>
      <c r="C3" s="29" t="e">
        <f>IF(AND('MANHÃ (N)'!C3&lt;&gt;'MANHÃ (N)'!C2,'MANHÃ (N)'!C2='MANHÃ (N)'!C1),'MANHÃ (N)'!C3,"")</f>
        <v>#REF!</v>
      </c>
      <c r="D3" s="29" t="e">
        <f>#REF!</f>
        <v>#REF!</v>
      </c>
      <c r="E3" s="29" t="e">
        <f>IF(AND('MANHÃ (N)'!E3&lt;&gt;'MANHÃ (N)'!E2,'MANHÃ (N)'!E2='MANHÃ (N)'!E1),'MANHÃ (N)'!E3,"")</f>
        <v>#REF!</v>
      </c>
      <c r="F3" s="29" t="e">
        <f>#REF!</f>
        <v>#REF!</v>
      </c>
      <c r="G3" s="29" t="e">
        <f>IF(AND('MANHÃ (N)'!G3&lt;&gt;'MANHÃ (N)'!G2,'MANHÃ (N)'!G2='MANHÃ (N)'!G1),'MANHÃ (N)'!G3,"")</f>
        <v>#REF!</v>
      </c>
      <c r="H3" s="29" t="e">
        <f>#REF!</f>
        <v>#REF!</v>
      </c>
      <c r="I3" s="29" t="e">
        <f>IF(AND('MANHÃ (N)'!I3&lt;&gt;'MANHÃ (N)'!I2,'MANHÃ (N)'!I2='MANHÃ (N)'!I1),'MANHÃ (N)'!I3,"")</f>
        <v>#REF!</v>
      </c>
      <c r="J3" s="29" t="e">
        <f>#REF!</f>
        <v>#REF!</v>
      </c>
      <c r="K3" s="29" t="e">
        <f>IF(AND('MANHÃ (N)'!K3&lt;&gt;'MANHÃ (N)'!K2,'MANHÃ (N)'!K2='MANHÃ (N)'!K1),'MANHÃ (N)'!K3,"")</f>
        <v>#REF!</v>
      </c>
      <c r="L3" s="29" t="e">
        <f>#REF!</f>
        <v>#REF!</v>
      </c>
      <c r="M3" s="29" t="e">
        <f>IF(AND('MANHÃ (N)'!M3&lt;&gt;'MANHÃ (N)'!M2,'MANHÃ (N)'!M2='MANHÃ (N)'!M1),'MANHÃ (N)'!M3,"")</f>
        <v>#REF!</v>
      </c>
    </row>
    <row r="4" spans="1:13" x14ac:dyDescent="0.25">
      <c r="A4" s="99"/>
    </row>
    <row r="5" spans="1:13" x14ac:dyDescent="0.25">
      <c r="A5" s="99"/>
    </row>
    <row r="6" spans="1:13" x14ac:dyDescent="0.25">
      <c r="A6" s="99"/>
    </row>
    <row r="7" spans="1:13" x14ac:dyDescent="0.25">
      <c r="A7" s="99"/>
    </row>
    <row r="8" spans="1:13" x14ac:dyDescent="0.25">
      <c r="A8" s="99"/>
    </row>
    <row r="9" spans="1:13" x14ac:dyDescent="0.25">
      <c r="A9" s="99">
        <v>2</v>
      </c>
    </row>
    <row r="10" spans="1:13" x14ac:dyDescent="0.25">
      <c r="A10" s="99"/>
      <c r="B10" s="29" t="e">
        <f>#REF!</f>
        <v>#REF!</v>
      </c>
      <c r="C10" s="29" t="e">
        <f>IF(AND('MANHÃ (N)'!C10&lt;&gt;'MANHÃ (N)'!C9,'MANHÃ (N)'!C9='MANHÃ (N)'!C8),'MANHÃ (N)'!C10,"")</f>
        <v>#REF!</v>
      </c>
      <c r="D10" s="29" t="e">
        <f>#REF!</f>
        <v>#REF!</v>
      </c>
      <c r="E10" s="29" t="e">
        <f>IF(AND('MANHÃ (N)'!E10&lt;&gt;'MANHÃ (N)'!E9,'MANHÃ (N)'!E9='MANHÃ (N)'!E8),'MANHÃ (N)'!E10,"")</f>
        <v>#REF!</v>
      </c>
      <c r="F10" s="29" t="e">
        <f>#REF!</f>
        <v>#REF!</v>
      </c>
      <c r="G10" s="29" t="e">
        <f>IF(AND('MANHÃ (N)'!G10&lt;&gt;'MANHÃ (N)'!G9,'MANHÃ (N)'!G9='MANHÃ (N)'!G8),'MANHÃ (N)'!G10,"")</f>
        <v>#REF!</v>
      </c>
      <c r="H10" s="29" t="e">
        <f>#REF!</f>
        <v>#REF!</v>
      </c>
      <c r="I10" s="29" t="e">
        <f>IF(AND('MANHÃ (N)'!I10&lt;&gt;'MANHÃ (N)'!I9,'MANHÃ (N)'!I9='MANHÃ (N)'!I8),'MANHÃ (N)'!I10,"")</f>
        <v>#REF!</v>
      </c>
      <c r="J10" s="29" t="e">
        <f>#REF!</f>
        <v>#REF!</v>
      </c>
      <c r="K10" s="29" t="e">
        <f>IF(AND('MANHÃ (N)'!K10&lt;&gt;'MANHÃ (N)'!K9,'MANHÃ (N)'!K9='MANHÃ (N)'!K8),'MANHÃ (N)'!K10,"")</f>
        <v>#REF!</v>
      </c>
      <c r="L10" s="29" t="e">
        <f>#REF!</f>
        <v>#REF!</v>
      </c>
      <c r="M10" s="29" t="e">
        <f>IF(AND('MANHÃ (N)'!M10&lt;&gt;'MANHÃ (N)'!M9,'MANHÃ (N)'!M9='MANHÃ (N)'!M8),'MANHÃ (N)'!M10,"")</f>
        <v>#REF!</v>
      </c>
    </row>
    <row r="11" spans="1:13" x14ac:dyDescent="0.25">
      <c r="A11" s="99"/>
    </row>
    <row r="12" spans="1:13" x14ac:dyDescent="0.25">
      <c r="A12" s="99"/>
    </row>
    <row r="13" spans="1:13" x14ac:dyDescent="0.25">
      <c r="A13" s="99"/>
    </row>
    <row r="14" spans="1:13" x14ac:dyDescent="0.25">
      <c r="A14" s="99"/>
    </row>
    <row r="15" spans="1:13" x14ac:dyDescent="0.25">
      <c r="A15" s="99"/>
    </row>
    <row r="16" spans="1:13" x14ac:dyDescent="0.25">
      <c r="A16" s="99">
        <v>3</v>
      </c>
    </row>
    <row r="17" spans="1:13" x14ac:dyDescent="0.25">
      <c r="A17" s="99"/>
      <c r="B17" s="29" t="e">
        <f>#REF!</f>
        <v>#REF!</v>
      </c>
      <c r="C17" s="29" t="e">
        <f>IF(AND('MANHÃ (N)'!C17&lt;&gt;'MANHÃ (N)'!C16,'MANHÃ (N)'!C16='MANHÃ (N)'!C15),'MANHÃ (N)'!C17,"")</f>
        <v>#REF!</v>
      </c>
      <c r="D17" s="29" t="e">
        <f>#REF!</f>
        <v>#REF!</v>
      </c>
      <c r="E17" s="29" t="e">
        <f>IF(AND('MANHÃ (N)'!E17&lt;&gt;'MANHÃ (N)'!E16,'MANHÃ (N)'!E16='MANHÃ (N)'!E15),'MANHÃ (N)'!E17,"")</f>
        <v>#REF!</v>
      </c>
      <c r="F17" s="29" t="e">
        <f>#REF!</f>
        <v>#REF!</v>
      </c>
      <c r="G17" s="29" t="e">
        <f>IF(AND('MANHÃ (N)'!G17&lt;&gt;'MANHÃ (N)'!G16,'MANHÃ (N)'!G16='MANHÃ (N)'!G15),'MANHÃ (N)'!G17,"")</f>
        <v>#REF!</v>
      </c>
      <c r="H17" s="29" t="e">
        <f>#REF!</f>
        <v>#REF!</v>
      </c>
      <c r="I17" s="29" t="e">
        <f>IF(AND('MANHÃ (N)'!I17&lt;&gt;'MANHÃ (N)'!I16,'MANHÃ (N)'!I16='MANHÃ (N)'!I15),'MANHÃ (N)'!I17,"")</f>
        <v>#REF!</v>
      </c>
      <c r="J17" s="29" t="e">
        <f>#REF!</f>
        <v>#REF!</v>
      </c>
      <c r="K17" s="29" t="e">
        <f>IF(AND('MANHÃ (N)'!K17&lt;&gt;'MANHÃ (N)'!K16,'MANHÃ (N)'!K16='MANHÃ (N)'!K15),'MANHÃ (N)'!K17,"")</f>
        <v>#REF!</v>
      </c>
      <c r="L17" s="29" t="e">
        <f>#REF!</f>
        <v>#REF!</v>
      </c>
      <c r="M17" s="29" t="e">
        <f>IF(AND('MANHÃ (N)'!M17&lt;&gt;'MANHÃ (N)'!M16,'MANHÃ (N)'!M16='MANHÃ (N)'!M15),'MANHÃ (N)'!M17,"")</f>
        <v>#REF!</v>
      </c>
    </row>
    <row r="18" spans="1:13" x14ac:dyDescent="0.25">
      <c r="A18" s="99"/>
    </row>
    <row r="19" spans="1:13" x14ac:dyDescent="0.25">
      <c r="A19" s="99"/>
    </row>
    <row r="20" spans="1:13" x14ac:dyDescent="0.25">
      <c r="A20" s="99"/>
    </row>
    <row r="21" spans="1:13" x14ac:dyDescent="0.25">
      <c r="A21" s="99"/>
    </row>
    <row r="22" spans="1:13" x14ac:dyDescent="0.25">
      <c r="A22" s="99"/>
    </row>
    <row r="23" spans="1:13" x14ac:dyDescent="0.25">
      <c r="A23" s="99">
        <v>4</v>
      </c>
    </row>
    <row r="24" spans="1:13" x14ac:dyDescent="0.25">
      <c r="A24" s="99"/>
      <c r="B24" s="29" t="e">
        <f>#REF!</f>
        <v>#REF!</v>
      </c>
      <c r="C24" s="29" t="e">
        <f>IF(AND('MANHÃ (N)'!C24&lt;&gt;'MANHÃ (N)'!C23,'MANHÃ (N)'!C23='MANHÃ (N)'!C22),'MANHÃ (N)'!C24,"")</f>
        <v>#REF!</v>
      </c>
      <c r="D24" s="29" t="e">
        <f>#REF!</f>
        <v>#REF!</v>
      </c>
      <c r="E24" s="29" t="e">
        <f>IF(AND('MANHÃ (N)'!E24&lt;&gt;'MANHÃ (N)'!E23,'MANHÃ (N)'!E23='MANHÃ (N)'!E22),'MANHÃ (N)'!E24,"")</f>
        <v>#REF!</v>
      </c>
      <c r="F24" s="29" t="e">
        <f>#REF!</f>
        <v>#REF!</v>
      </c>
      <c r="G24" s="29" t="e">
        <f>IF(AND('MANHÃ (N)'!G24&lt;&gt;'MANHÃ (N)'!G23,'MANHÃ (N)'!G23='MANHÃ (N)'!G22),'MANHÃ (N)'!G24,"")</f>
        <v>#REF!</v>
      </c>
      <c r="H24" s="29" t="e">
        <f>#REF!</f>
        <v>#REF!</v>
      </c>
      <c r="I24" s="29" t="e">
        <f>IF(AND('MANHÃ (N)'!I24&lt;&gt;'MANHÃ (N)'!I23,'MANHÃ (N)'!I23='MANHÃ (N)'!I22),'MANHÃ (N)'!I24,"")</f>
        <v>#REF!</v>
      </c>
      <c r="J24" s="29" t="e">
        <f>#REF!</f>
        <v>#REF!</v>
      </c>
      <c r="K24" s="29" t="e">
        <f>IF(AND('MANHÃ (N)'!K24&lt;&gt;'MANHÃ (N)'!K23,'MANHÃ (N)'!K23='MANHÃ (N)'!K22),'MANHÃ (N)'!K24,"")</f>
        <v>#REF!</v>
      </c>
      <c r="L24" s="29" t="e">
        <f>#REF!</f>
        <v>#REF!</v>
      </c>
      <c r="M24" s="29" t="e">
        <f>IF(AND('MANHÃ (N)'!M24&lt;&gt;'MANHÃ (N)'!M23,'MANHÃ (N)'!M23='MANHÃ (N)'!M22),'MANHÃ (N)'!M24,"")</f>
        <v>#REF!</v>
      </c>
    </row>
    <row r="25" spans="1:13" x14ac:dyDescent="0.25">
      <c r="A25" s="99"/>
    </row>
    <row r="26" spans="1:13" x14ac:dyDescent="0.25">
      <c r="A26" s="99"/>
    </row>
    <row r="27" spans="1:13" x14ac:dyDescent="0.25">
      <c r="A27" s="99"/>
    </row>
    <row r="28" spans="1:13" x14ac:dyDescent="0.25">
      <c r="A28" s="99"/>
    </row>
    <row r="29" spans="1:13" x14ac:dyDescent="0.25">
      <c r="A29" s="99"/>
    </row>
    <row r="30" spans="1:13" x14ac:dyDescent="0.25">
      <c r="A30" s="99">
        <v>5</v>
      </c>
    </row>
    <row r="31" spans="1:13" x14ac:dyDescent="0.25">
      <c r="A31" s="99"/>
      <c r="B31" s="29" t="e">
        <f>#REF!</f>
        <v>#REF!</v>
      </c>
      <c r="C31" s="29" t="e">
        <f>IF(AND('MANHÃ (N)'!C31&lt;&gt;'MANHÃ (N)'!C30,'MANHÃ (N)'!C30='MANHÃ (N)'!C29),'MANHÃ (N)'!C31,"")</f>
        <v>#REF!</v>
      </c>
      <c r="D31" s="29" t="e">
        <f>#REF!</f>
        <v>#REF!</v>
      </c>
      <c r="E31" s="29" t="e">
        <f>IF(AND('MANHÃ (N)'!E31&lt;&gt;'MANHÃ (N)'!E30,'MANHÃ (N)'!E30='MANHÃ (N)'!E29),'MANHÃ (N)'!E31,"")</f>
        <v>#REF!</v>
      </c>
      <c r="F31" s="29" t="e">
        <f>#REF!</f>
        <v>#REF!</v>
      </c>
      <c r="G31" s="29" t="e">
        <f>IF(AND('MANHÃ (N)'!G31&lt;&gt;'MANHÃ (N)'!G30,'MANHÃ (N)'!G30='MANHÃ (N)'!G29),'MANHÃ (N)'!G31,"")</f>
        <v>#REF!</v>
      </c>
      <c r="H31" s="29" t="e">
        <f>#REF!</f>
        <v>#REF!</v>
      </c>
      <c r="I31" s="29" t="e">
        <f>IF(AND('MANHÃ (N)'!I31&lt;&gt;'MANHÃ (N)'!I30,'MANHÃ (N)'!I30='MANHÃ (N)'!I29),'MANHÃ (N)'!I31,"")</f>
        <v>#REF!</v>
      </c>
      <c r="J31" s="29" t="e">
        <f>#REF!</f>
        <v>#REF!</v>
      </c>
      <c r="K31" s="29" t="e">
        <f>IF(AND('MANHÃ (N)'!K31&lt;&gt;'MANHÃ (N)'!K30,'MANHÃ (N)'!K30='MANHÃ (N)'!K29),'MANHÃ (N)'!K31,"")</f>
        <v>#REF!</v>
      </c>
      <c r="L31" s="29" t="e">
        <f>#REF!</f>
        <v>#REF!</v>
      </c>
      <c r="M31" s="29" t="e">
        <f>IF(AND('MANHÃ (N)'!M31&lt;&gt;'MANHÃ (N)'!M30,'MANHÃ (N)'!M30='MANHÃ (N)'!M29),'MANHÃ (N)'!M31,"")</f>
        <v>#REF!</v>
      </c>
    </row>
    <row r="32" spans="1:13" x14ac:dyDescent="0.25">
      <c r="A32" s="99"/>
    </row>
    <row r="33" spans="1:13" x14ac:dyDescent="0.25">
      <c r="A33" s="99"/>
    </row>
    <row r="34" spans="1:13" x14ac:dyDescent="0.25">
      <c r="A34" s="99"/>
    </row>
    <row r="35" spans="1:13" x14ac:dyDescent="0.25">
      <c r="A35" s="99"/>
    </row>
    <row r="36" spans="1:13" x14ac:dyDescent="0.25">
      <c r="A36" s="99"/>
    </row>
    <row r="37" spans="1:13" x14ac:dyDescent="0.25">
      <c r="A37" s="99">
        <v>6</v>
      </c>
    </row>
    <row r="38" spans="1:13" x14ac:dyDescent="0.25">
      <c r="A38" s="99"/>
      <c r="B38" s="29" t="e">
        <f>#REF!</f>
        <v>#REF!</v>
      </c>
      <c r="C38" s="29" t="e">
        <f>IF(AND('MANHÃ (N)'!C38&lt;&gt;'MANHÃ (N)'!C37,'MANHÃ (N)'!C37='MANHÃ (N)'!C36),'MANHÃ (N)'!C38,"")</f>
        <v>#REF!</v>
      </c>
      <c r="D38" s="29" t="e">
        <f>#REF!</f>
        <v>#REF!</v>
      </c>
      <c r="E38" s="29" t="e">
        <f>IF(AND('MANHÃ (N)'!E38&lt;&gt;'MANHÃ (N)'!E37,'MANHÃ (N)'!E37='MANHÃ (N)'!E36),'MANHÃ (N)'!E38,"")</f>
        <v>#REF!</v>
      </c>
      <c r="F38" s="29" t="e">
        <f>#REF!</f>
        <v>#REF!</v>
      </c>
      <c r="G38" s="29" t="e">
        <f>IF(AND('MANHÃ (N)'!G38&lt;&gt;'MANHÃ (N)'!G37,'MANHÃ (N)'!G37='MANHÃ (N)'!G36),'MANHÃ (N)'!G38,"")</f>
        <v>#REF!</v>
      </c>
      <c r="H38" s="29" t="e">
        <f>#REF!</f>
        <v>#REF!</v>
      </c>
      <c r="I38" s="29" t="e">
        <f>IF(AND('MANHÃ (N)'!I38&lt;&gt;'MANHÃ (N)'!I37,'MANHÃ (N)'!I37='MANHÃ (N)'!I36),'MANHÃ (N)'!I38,"")</f>
        <v>#REF!</v>
      </c>
      <c r="J38" s="29" t="e">
        <f>#REF!</f>
        <v>#REF!</v>
      </c>
      <c r="K38" s="29" t="e">
        <f>IF(AND('MANHÃ (N)'!K38&lt;&gt;'MANHÃ (N)'!K37,'MANHÃ (N)'!K37='MANHÃ (N)'!K36),'MANHÃ (N)'!K38,"")</f>
        <v>#REF!</v>
      </c>
      <c r="L38" s="29" t="e">
        <f>#REF!</f>
        <v>#REF!</v>
      </c>
      <c r="M38" s="29" t="e">
        <f>IF(AND('MANHÃ (N)'!M38&lt;&gt;'MANHÃ (N)'!M37,'MANHÃ (N)'!M37='MANHÃ (N)'!M36),'MANHÃ (N)'!M38,"")</f>
        <v>#REF!</v>
      </c>
    </row>
    <row r="39" spans="1:13" x14ac:dyDescent="0.25">
      <c r="A39" s="99"/>
    </row>
    <row r="40" spans="1:13" x14ac:dyDescent="0.25">
      <c r="A40" s="99"/>
    </row>
    <row r="41" spans="1:13" x14ac:dyDescent="0.25">
      <c r="A41" s="99"/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1</v>
      </c>
    </row>
    <row r="45" spans="1:13" x14ac:dyDescent="0.25">
      <c r="A45" s="99"/>
      <c r="B45" s="29" t="e">
        <f>#REF!</f>
        <v>#REF!</v>
      </c>
      <c r="C45" s="29" t="e">
        <f>IF(AND('MANHÃ (N)'!C45&lt;&gt;'MANHÃ (N)'!C44,'MANHÃ (N)'!C44='MANHÃ (N)'!C43),'MANHÃ (N)'!C45,"")</f>
        <v>#REF!</v>
      </c>
      <c r="D45" s="29" t="e">
        <f>#REF!</f>
        <v>#REF!</v>
      </c>
      <c r="E45" s="29" t="e">
        <f>IF(AND('MANHÃ (N)'!E45&lt;&gt;'MANHÃ (N)'!E44,'MANHÃ (N)'!E44='MANHÃ (N)'!E43),'MANHÃ (N)'!E45,"")</f>
        <v>#REF!</v>
      </c>
      <c r="F45" s="29" t="e">
        <f>#REF!</f>
        <v>#REF!</v>
      </c>
      <c r="G45" s="29" t="e">
        <f>IF(AND('MANHÃ (N)'!G45&lt;&gt;'MANHÃ (N)'!G44,'MANHÃ (N)'!G44='MANHÃ (N)'!G43),'MANHÃ (N)'!G45,"")</f>
        <v>#REF!</v>
      </c>
      <c r="H45" s="29" t="e">
        <f>#REF!</f>
        <v>#REF!</v>
      </c>
      <c r="I45" s="29" t="e">
        <f>IF(AND('MANHÃ (N)'!I45&lt;&gt;'MANHÃ (N)'!I44,'MANHÃ (N)'!I44='MANHÃ (N)'!I43),'MANHÃ (N)'!I45,"")</f>
        <v>#REF!</v>
      </c>
      <c r="J45" s="29" t="e">
        <f>#REF!</f>
        <v>#REF!</v>
      </c>
      <c r="K45" s="29" t="e">
        <f>IF(AND('MANHÃ (N)'!K45&lt;&gt;'MANHÃ (N)'!K44,'MANHÃ (N)'!K44='MANHÃ (N)'!K43),'MANHÃ (N)'!K45,"")</f>
        <v>#REF!</v>
      </c>
      <c r="L45" s="29" t="e">
        <f>#REF!</f>
        <v>#REF!</v>
      </c>
      <c r="M45" s="29" t="e">
        <f>IF(AND('MANHÃ (N)'!M45&lt;&gt;'MANHÃ (N)'!M44,'MANHÃ (N)'!M44='MANHÃ (N)'!M43),'MANHÃ (N)'!M45,"")</f>
        <v>#REF!</v>
      </c>
    </row>
    <row r="46" spans="1:13" x14ac:dyDescent="0.25">
      <c r="A46" s="99"/>
    </row>
    <row r="47" spans="1:13" x14ac:dyDescent="0.25">
      <c r="A47" s="99"/>
    </row>
    <row r="48" spans="1:13" x14ac:dyDescent="0.25">
      <c r="A48" s="99"/>
    </row>
    <row r="49" spans="1:13" x14ac:dyDescent="0.25">
      <c r="A49" s="99"/>
    </row>
    <row r="50" spans="1:13" x14ac:dyDescent="0.25">
      <c r="A50" s="99"/>
    </row>
    <row r="51" spans="1:13" x14ac:dyDescent="0.25">
      <c r="A51" s="99">
        <v>2</v>
      </c>
    </row>
    <row r="52" spans="1:13" x14ac:dyDescent="0.25">
      <c r="A52" s="99"/>
      <c r="B52" s="29" t="e">
        <f>#REF!</f>
        <v>#REF!</v>
      </c>
      <c r="C52" s="29" t="e">
        <f>IF(AND('MANHÃ (N)'!C52&lt;&gt;'MANHÃ (N)'!C51,'MANHÃ (N)'!C51='MANHÃ (N)'!C50),'MANHÃ (N)'!C52,"")</f>
        <v>#REF!</v>
      </c>
      <c r="D52" s="29" t="e">
        <f>#REF!</f>
        <v>#REF!</v>
      </c>
      <c r="E52" s="29" t="e">
        <f>IF(AND('MANHÃ (N)'!E52&lt;&gt;'MANHÃ (N)'!E51,'MANHÃ (N)'!E51='MANHÃ (N)'!E50),'MANHÃ (N)'!E52,"")</f>
        <v>#REF!</v>
      </c>
      <c r="F52" s="29" t="e">
        <f>#REF!</f>
        <v>#REF!</v>
      </c>
      <c r="G52" s="29" t="e">
        <f>IF(AND('MANHÃ (N)'!G52&lt;&gt;'MANHÃ (N)'!G51,'MANHÃ (N)'!G51='MANHÃ (N)'!G50),'MANHÃ (N)'!G52,"")</f>
        <v>#REF!</v>
      </c>
      <c r="H52" s="29" t="e">
        <f>#REF!</f>
        <v>#REF!</v>
      </c>
      <c r="I52" s="29" t="e">
        <f>IF(AND('MANHÃ (N)'!I52&lt;&gt;'MANHÃ (N)'!I51,'MANHÃ (N)'!I51='MANHÃ (N)'!I50),'MANHÃ (N)'!I52,"")</f>
        <v>#REF!</v>
      </c>
      <c r="J52" s="29" t="e">
        <f>#REF!</f>
        <v>#REF!</v>
      </c>
      <c r="K52" s="29" t="e">
        <f>IF(AND('MANHÃ (N)'!K52&lt;&gt;'MANHÃ (N)'!K51,'MANHÃ (N)'!K51='MANHÃ (N)'!K50),'MANHÃ (N)'!K52,"")</f>
        <v>#REF!</v>
      </c>
      <c r="L52" s="29" t="e">
        <f>#REF!</f>
        <v>#REF!</v>
      </c>
      <c r="M52" s="29" t="e">
        <f>IF(AND('MANHÃ (N)'!M52&lt;&gt;'MANHÃ (N)'!M51,'MANHÃ (N)'!M51='MANHÃ (N)'!M50),'MANHÃ (N)'!M52,"")</f>
        <v>#REF!</v>
      </c>
    </row>
    <row r="53" spans="1:13" x14ac:dyDescent="0.25">
      <c r="A53" s="99"/>
    </row>
    <row r="54" spans="1:13" x14ac:dyDescent="0.25">
      <c r="A54" s="99"/>
    </row>
    <row r="55" spans="1:13" x14ac:dyDescent="0.25">
      <c r="A55" s="99"/>
    </row>
    <row r="56" spans="1:13" x14ac:dyDescent="0.25">
      <c r="A56" s="99"/>
    </row>
    <row r="57" spans="1:13" x14ac:dyDescent="0.25">
      <c r="A57" s="99"/>
    </row>
    <row r="58" spans="1:13" x14ac:dyDescent="0.25">
      <c r="A58" s="99">
        <v>3</v>
      </c>
    </row>
    <row r="59" spans="1:13" x14ac:dyDescent="0.25">
      <c r="A59" s="99"/>
      <c r="B59" s="29" t="e">
        <f>#REF!</f>
        <v>#REF!</v>
      </c>
      <c r="C59" s="29" t="e">
        <f>IF(AND('MANHÃ (N)'!C59&lt;&gt;'MANHÃ (N)'!C58,'MANHÃ (N)'!C58='MANHÃ (N)'!C57),'MANHÃ (N)'!C59,"")</f>
        <v>#REF!</v>
      </c>
      <c r="D59" s="29" t="e">
        <f>#REF!</f>
        <v>#REF!</v>
      </c>
      <c r="E59" s="29" t="e">
        <f>IF(AND('MANHÃ (N)'!E59&lt;&gt;'MANHÃ (N)'!E58,'MANHÃ (N)'!E58='MANHÃ (N)'!E57),'MANHÃ (N)'!E59,"")</f>
        <v>#REF!</v>
      </c>
      <c r="F59" s="29" t="e">
        <f>#REF!</f>
        <v>#REF!</v>
      </c>
      <c r="G59" s="29" t="e">
        <f>IF(AND('MANHÃ (N)'!G59&lt;&gt;'MANHÃ (N)'!G58,'MANHÃ (N)'!G58='MANHÃ (N)'!G57),'MANHÃ (N)'!G59,"")</f>
        <v>#REF!</v>
      </c>
      <c r="H59" s="29" t="e">
        <f>#REF!</f>
        <v>#REF!</v>
      </c>
      <c r="I59" s="29" t="e">
        <f>IF(AND('MANHÃ (N)'!I59&lt;&gt;'MANHÃ (N)'!I58,'MANHÃ (N)'!I58='MANHÃ (N)'!I57),'MANHÃ (N)'!I59,"")</f>
        <v>#REF!</v>
      </c>
      <c r="J59" s="29" t="e">
        <f>#REF!</f>
        <v>#REF!</v>
      </c>
      <c r="K59" s="29" t="e">
        <f>IF(AND('MANHÃ (N)'!K59&lt;&gt;'MANHÃ (N)'!K58,'MANHÃ (N)'!K58='MANHÃ (N)'!K57),'MANHÃ (N)'!K59,"")</f>
        <v>#REF!</v>
      </c>
      <c r="L59" s="29" t="e">
        <f>#REF!</f>
        <v>#REF!</v>
      </c>
      <c r="M59" s="29" t="e">
        <f>IF(AND('MANHÃ (N)'!M59&lt;&gt;'MANHÃ (N)'!M58,'MANHÃ (N)'!M58='MANHÃ (N)'!M57),'MANHÃ (N)'!M59,"")</f>
        <v>#REF!</v>
      </c>
    </row>
    <row r="60" spans="1:13" x14ac:dyDescent="0.25">
      <c r="A60" s="99"/>
    </row>
    <row r="61" spans="1:13" x14ac:dyDescent="0.25">
      <c r="A61" s="99"/>
    </row>
    <row r="62" spans="1:13" x14ac:dyDescent="0.25">
      <c r="A62" s="99"/>
    </row>
    <row r="63" spans="1:13" x14ac:dyDescent="0.25">
      <c r="A63" s="99"/>
    </row>
    <row r="64" spans="1:13" x14ac:dyDescent="0.25">
      <c r="A64" s="99"/>
    </row>
    <row r="65" spans="1:13" x14ac:dyDescent="0.25">
      <c r="A65" s="99">
        <v>4</v>
      </c>
    </row>
    <row r="66" spans="1:13" x14ac:dyDescent="0.25">
      <c r="A66" s="99"/>
      <c r="B66" s="29" t="e">
        <f>#REF!</f>
        <v>#REF!</v>
      </c>
      <c r="C66" s="29" t="e">
        <f>IF(AND('MANHÃ (N)'!C66&lt;&gt;'MANHÃ (N)'!C65,'MANHÃ (N)'!C65='MANHÃ (N)'!C64),'MANHÃ (N)'!C66,"")</f>
        <v>#REF!</v>
      </c>
      <c r="D66" s="29" t="e">
        <f>#REF!</f>
        <v>#REF!</v>
      </c>
      <c r="E66" s="29" t="e">
        <f>IF(AND('MANHÃ (N)'!E66&lt;&gt;'MANHÃ (N)'!E65,'MANHÃ (N)'!E65='MANHÃ (N)'!E64),'MANHÃ (N)'!E66,"")</f>
        <v>#REF!</v>
      </c>
      <c r="F66" s="29" t="e">
        <f>#REF!</f>
        <v>#REF!</v>
      </c>
      <c r="G66" s="29" t="e">
        <f>IF(AND('MANHÃ (N)'!G66&lt;&gt;'MANHÃ (N)'!G65,'MANHÃ (N)'!G65='MANHÃ (N)'!G64),'MANHÃ (N)'!G66,"")</f>
        <v>#REF!</v>
      </c>
      <c r="H66" s="29" t="e">
        <f>#REF!</f>
        <v>#REF!</v>
      </c>
      <c r="I66" s="29" t="e">
        <f>IF(AND('MANHÃ (N)'!I66&lt;&gt;'MANHÃ (N)'!I65,'MANHÃ (N)'!I65='MANHÃ (N)'!I64),'MANHÃ (N)'!I66,"")</f>
        <v>#REF!</v>
      </c>
      <c r="J66" s="29" t="e">
        <f>#REF!</f>
        <v>#REF!</v>
      </c>
      <c r="K66" s="29" t="e">
        <f>IF(AND('MANHÃ (N)'!K66&lt;&gt;'MANHÃ (N)'!K65,'MANHÃ (N)'!K65='MANHÃ (N)'!K64),'MANHÃ (N)'!K66,"")</f>
        <v>#REF!</v>
      </c>
      <c r="L66" s="29" t="e">
        <f>#REF!</f>
        <v>#REF!</v>
      </c>
      <c r="M66" s="29" t="e">
        <f>IF(AND('MANHÃ (N)'!M66&lt;&gt;'MANHÃ (N)'!M65,'MANHÃ (N)'!M65='MANHÃ (N)'!M64),'MANHÃ (N)'!M66,"")</f>
        <v>#REF!</v>
      </c>
    </row>
    <row r="67" spans="1:13" x14ac:dyDescent="0.25">
      <c r="A67" s="99"/>
    </row>
    <row r="68" spans="1:13" x14ac:dyDescent="0.25">
      <c r="A68" s="99"/>
    </row>
    <row r="69" spans="1:13" x14ac:dyDescent="0.25">
      <c r="A69" s="99"/>
    </row>
    <row r="70" spans="1:13" x14ac:dyDescent="0.25">
      <c r="A70" s="99"/>
    </row>
    <row r="71" spans="1:13" x14ac:dyDescent="0.25">
      <c r="A71" s="99"/>
    </row>
    <row r="72" spans="1:13" x14ac:dyDescent="0.25">
      <c r="A72" s="99">
        <v>5</v>
      </c>
    </row>
    <row r="73" spans="1:13" x14ac:dyDescent="0.25">
      <c r="A73" s="99"/>
      <c r="B73" s="29" t="e">
        <f>#REF!</f>
        <v>#REF!</v>
      </c>
      <c r="C73" s="29" t="e">
        <f>IF(AND('MANHÃ (N)'!C73&lt;&gt;'MANHÃ (N)'!C72,'MANHÃ (N)'!C72='MANHÃ (N)'!C71),'MANHÃ (N)'!C73,"")</f>
        <v>#REF!</v>
      </c>
      <c r="D73" s="29" t="e">
        <f>#REF!</f>
        <v>#REF!</v>
      </c>
      <c r="E73" s="29" t="e">
        <f>IF(AND('MANHÃ (N)'!E73&lt;&gt;'MANHÃ (N)'!E72,'MANHÃ (N)'!E72='MANHÃ (N)'!E71),'MANHÃ (N)'!E73,"")</f>
        <v>#REF!</v>
      </c>
      <c r="F73" s="29" t="e">
        <f>#REF!</f>
        <v>#REF!</v>
      </c>
      <c r="G73" s="29" t="e">
        <f>IF(AND('MANHÃ (N)'!G73&lt;&gt;'MANHÃ (N)'!G72,'MANHÃ (N)'!G72='MANHÃ (N)'!G71),'MANHÃ (N)'!G73,"")</f>
        <v>#REF!</v>
      </c>
      <c r="H73" s="29" t="e">
        <f>#REF!</f>
        <v>#REF!</v>
      </c>
      <c r="I73" s="29" t="e">
        <f>IF(AND('MANHÃ (N)'!I73&lt;&gt;'MANHÃ (N)'!I72,'MANHÃ (N)'!I72='MANHÃ (N)'!I71),'MANHÃ (N)'!I73,"")</f>
        <v>#REF!</v>
      </c>
      <c r="J73" s="29" t="e">
        <f>#REF!</f>
        <v>#REF!</v>
      </c>
      <c r="K73" s="29" t="e">
        <f>IF(AND('MANHÃ (N)'!K73&lt;&gt;'MANHÃ (N)'!K72,'MANHÃ (N)'!K72='MANHÃ (N)'!K71),'MANHÃ (N)'!K73,"")</f>
        <v>#REF!</v>
      </c>
      <c r="L73" s="29" t="e">
        <f>#REF!</f>
        <v>#REF!</v>
      </c>
      <c r="M73" s="29" t="e">
        <f>IF(AND('MANHÃ (N)'!M73&lt;&gt;'MANHÃ (N)'!M72,'MANHÃ (N)'!M72='MANHÃ (N)'!M71),'MANHÃ (N)'!M73,"")</f>
        <v>#REF!</v>
      </c>
    </row>
    <row r="74" spans="1:13" x14ac:dyDescent="0.25">
      <c r="A74" s="99"/>
    </row>
    <row r="75" spans="1:13" x14ac:dyDescent="0.25">
      <c r="A75" s="99"/>
    </row>
    <row r="76" spans="1:13" x14ac:dyDescent="0.25">
      <c r="A76" s="99"/>
    </row>
    <row r="77" spans="1:13" x14ac:dyDescent="0.25">
      <c r="A77" s="99"/>
    </row>
    <row r="78" spans="1:13" x14ac:dyDescent="0.25">
      <c r="A78" s="99"/>
    </row>
    <row r="79" spans="1:13" x14ac:dyDescent="0.25">
      <c r="A79" s="99">
        <v>6</v>
      </c>
    </row>
    <row r="80" spans="1:13" x14ac:dyDescent="0.25">
      <c r="A80" s="99"/>
      <c r="B80" s="29" t="e">
        <f>#REF!</f>
        <v>#REF!</v>
      </c>
      <c r="C80" s="29" t="e">
        <f>IF(AND('MANHÃ (N)'!C80&lt;&gt;'MANHÃ (N)'!C79,'MANHÃ (N)'!C79='MANHÃ (N)'!C78),'MANHÃ (N)'!C80,"")</f>
        <v>#REF!</v>
      </c>
      <c r="D80" s="29" t="e">
        <f>#REF!</f>
        <v>#REF!</v>
      </c>
      <c r="E80" s="29" t="e">
        <f>IF(AND('MANHÃ (N)'!E80&lt;&gt;'MANHÃ (N)'!E79,'MANHÃ (N)'!E79='MANHÃ (N)'!E78),'MANHÃ (N)'!E80,"")</f>
        <v>#REF!</v>
      </c>
      <c r="F80" s="29" t="e">
        <f>#REF!</f>
        <v>#REF!</v>
      </c>
      <c r="G80" s="29" t="e">
        <f>IF(AND('MANHÃ (N)'!G80&lt;&gt;'MANHÃ (N)'!G79,'MANHÃ (N)'!G79='MANHÃ (N)'!G78),'MANHÃ (N)'!G80,"")</f>
        <v>#REF!</v>
      </c>
      <c r="H80" s="29" t="e">
        <f>#REF!</f>
        <v>#REF!</v>
      </c>
      <c r="I80" s="29" t="e">
        <f>IF(AND('MANHÃ (N)'!I80&lt;&gt;'MANHÃ (N)'!I79,'MANHÃ (N)'!I79='MANHÃ (N)'!I78),'MANHÃ (N)'!I80,"")</f>
        <v>#REF!</v>
      </c>
      <c r="J80" s="29" t="e">
        <f>#REF!</f>
        <v>#REF!</v>
      </c>
      <c r="K80" s="29" t="e">
        <f>IF(AND('MANHÃ (N)'!K80&lt;&gt;'MANHÃ (N)'!K79,'MANHÃ (N)'!K79='MANHÃ (N)'!K78),'MANHÃ (N)'!K80,"")</f>
        <v>#REF!</v>
      </c>
      <c r="L80" s="29" t="e">
        <f>#REF!</f>
        <v>#REF!</v>
      </c>
      <c r="M80" s="29" t="e">
        <f>IF(AND('MANHÃ (N)'!M80&lt;&gt;'MANHÃ (N)'!M79,'MANHÃ (N)'!M79='MANHÃ (N)'!M78),'MANHÃ (N)'!M80,"")</f>
        <v>#REF!</v>
      </c>
    </row>
    <row r="81" spans="1:13" x14ac:dyDescent="0.25">
      <c r="A81" s="99"/>
    </row>
    <row r="82" spans="1:13" x14ac:dyDescent="0.25">
      <c r="A82" s="99"/>
    </row>
    <row r="83" spans="1:13" x14ac:dyDescent="0.25">
      <c r="A83" s="99"/>
    </row>
    <row r="84" spans="1:13" x14ac:dyDescent="0.25">
      <c r="A84" s="99"/>
    </row>
    <row r="85" spans="1:13" x14ac:dyDescent="0.25">
      <c r="A85" s="99"/>
    </row>
    <row r="86" spans="1:13" x14ac:dyDescent="0.25">
      <c r="A86" s="99">
        <v>1</v>
      </c>
    </row>
    <row r="87" spans="1:13" x14ac:dyDescent="0.25">
      <c r="A87" s="99"/>
      <c r="B87" s="29" t="e">
        <f>#REF!</f>
        <v>#REF!</v>
      </c>
      <c r="C87" s="29" t="e">
        <f>IF(AND('MANHÃ (N)'!C87&lt;&gt;'MANHÃ (N)'!C86,'MANHÃ (N)'!C86='MANHÃ (N)'!C85),'MANHÃ (N)'!C87,"")</f>
        <v>#REF!</v>
      </c>
      <c r="D87" s="29" t="e">
        <f>#REF!</f>
        <v>#REF!</v>
      </c>
      <c r="E87" s="29" t="e">
        <f>IF(AND('MANHÃ (N)'!E87&lt;&gt;'MANHÃ (N)'!E86,'MANHÃ (N)'!E86='MANHÃ (N)'!E85),'MANHÃ (N)'!E87,"")</f>
        <v>#REF!</v>
      </c>
      <c r="F87" s="29" t="e">
        <f>#REF!</f>
        <v>#REF!</v>
      </c>
      <c r="G87" s="29" t="e">
        <f>IF(AND('MANHÃ (N)'!G87&lt;&gt;'MANHÃ (N)'!G86,'MANHÃ (N)'!G86='MANHÃ (N)'!G85),'MANHÃ (N)'!G87,"")</f>
        <v>#REF!</v>
      </c>
      <c r="H87" s="29" t="e">
        <f>#REF!</f>
        <v>#REF!</v>
      </c>
      <c r="I87" s="29" t="e">
        <f>IF(AND('MANHÃ (N)'!I87&lt;&gt;'MANHÃ (N)'!I86,'MANHÃ (N)'!I86='MANHÃ (N)'!I85),'MANHÃ (N)'!I87,"")</f>
        <v>#REF!</v>
      </c>
      <c r="J87" s="29" t="e">
        <f>#REF!</f>
        <v>#REF!</v>
      </c>
      <c r="K87" s="29" t="e">
        <f>IF(AND('MANHÃ (N)'!K87&lt;&gt;'MANHÃ (N)'!K86,'MANHÃ (N)'!K86='MANHÃ (N)'!K85),'MANHÃ (N)'!K87,"")</f>
        <v>#REF!</v>
      </c>
      <c r="L87" s="29" t="e">
        <f>#REF!</f>
        <v>#REF!</v>
      </c>
      <c r="M87" s="29" t="e">
        <f>IF(AND('MANHÃ (N)'!M87&lt;&gt;'MANHÃ (N)'!M86,'MANHÃ (N)'!M86='MANHÃ (N)'!M85),'MANHÃ (N)'!M87,"")</f>
        <v>#REF!</v>
      </c>
    </row>
    <row r="88" spans="1:13" x14ac:dyDescent="0.25">
      <c r="A88" s="99"/>
    </row>
    <row r="89" spans="1:13" x14ac:dyDescent="0.25">
      <c r="A89" s="99"/>
    </row>
    <row r="90" spans="1:13" x14ac:dyDescent="0.25">
      <c r="A90" s="99"/>
    </row>
    <row r="91" spans="1:13" x14ac:dyDescent="0.25">
      <c r="A91" s="99"/>
    </row>
    <row r="92" spans="1:13" x14ac:dyDescent="0.25">
      <c r="A92" s="99"/>
    </row>
    <row r="93" spans="1:13" x14ac:dyDescent="0.25">
      <c r="A93" s="99">
        <v>2</v>
      </c>
    </row>
    <row r="94" spans="1:13" x14ac:dyDescent="0.25">
      <c r="A94" s="99"/>
      <c r="B94" s="29" t="e">
        <f>#REF!</f>
        <v>#REF!</v>
      </c>
      <c r="C94" s="29" t="e">
        <f>IF(AND('MANHÃ (N)'!C94&lt;&gt;'MANHÃ (N)'!C93,'MANHÃ (N)'!C93='MANHÃ (N)'!C92),'MANHÃ (N)'!C94,"")</f>
        <v>#REF!</v>
      </c>
      <c r="D94" s="29" t="e">
        <f>#REF!</f>
        <v>#REF!</v>
      </c>
      <c r="E94" s="29" t="e">
        <f>IF(AND('MANHÃ (N)'!E94&lt;&gt;'MANHÃ (N)'!E93,'MANHÃ (N)'!E93='MANHÃ (N)'!E92),'MANHÃ (N)'!E94,"")</f>
        <v>#REF!</v>
      </c>
      <c r="F94" s="29" t="e">
        <f>#REF!</f>
        <v>#REF!</v>
      </c>
      <c r="G94" s="29" t="e">
        <f>IF(AND('MANHÃ (N)'!G94&lt;&gt;'MANHÃ (N)'!G93,'MANHÃ (N)'!G93='MANHÃ (N)'!G92),'MANHÃ (N)'!G94,"")</f>
        <v>#REF!</v>
      </c>
      <c r="H94" s="29" t="e">
        <f>#REF!</f>
        <v>#REF!</v>
      </c>
      <c r="I94" s="29" t="e">
        <f>IF(AND('MANHÃ (N)'!I94&lt;&gt;'MANHÃ (N)'!I93,'MANHÃ (N)'!I93='MANHÃ (N)'!I92),'MANHÃ (N)'!I94,"")</f>
        <v>#REF!</v>
      </c>
      <c r="J94" s="29" t="e">
        <f>#REF!</f>
        <v>#REF!</v>
      </c>
      <c r="K94" s="29" t="e">
        <f>IF(AND('MANHÃ (N)'!K94&lt;&gt;'MANHÃ (N)'!K93,'MANHÃ (N)'!K93='MANHÃ (N)'!K92),'MANHÃ (N)'!K94,"")</f>
        <v>#REF!</v>
      </c>
      <c r="L94" s="29" t="e">
        <f>#REF!</f>
        <v>#REF!</v>
      </c>
      <c r="M94" s="29" t="e">
        <f>IF(AND('MANHÃ (N)'!M94&lt;&gt;'MANHÃ (N)'!M93,'MANHÃ (N)'!M93='MANHÃ (N)'!M92),'MANHÃ (N)'!M94,"")</f>
        <v>#REF!</v>
      </c>
    </row>
    <row r="95" spans="1:13" x14ac:dyDescent="0.25">
      <c r="A95" s="99"/>
    </row>
    <row r="96" spans="1:13" x14ac:dyDescent="0.25">
      <c r="A96" s="99"/>
    </row>
    <row r="97" spans="1:13" x14ac:dyDescent="0.25">
      <c r="A97" s="99"/>
    </row>
    <row r="98" spans="1:13" x14ac:dyDescent="0.25">
      <c r="A98" s="99"/>
    </row>
    <row r="99" spans="1:13" x14ac:dyDescent="0.25">
      <c r="A99" s="99"/>
    </row>
    <row r="100" spans="1:13" x14ac:dyDescent="0.25">
      <c r="A100" s="99">
        <v>3</v>
      </c>
    </row>
    <row r="101" spans="1:13" x14ac:dyDescent="0.25">
      <c r="A101" s="99"/>
      <c r="B101" s="29" t="e">
        <f>#REF!</f>
        <v>#REF!</v>
      </c>
      <c r="C101" s="29" t="e">
        <f>IF(AND('MANHÃ (N)'!C101&lt;&gt;'MANHÃ (N)'!C100,'MANHÃ (N)'!C100='MANHÃ (N)'!C99),'MANHÃ (N)'!C101,"")</f>
        <v>#REF!</v>
      </c>
      <c r="D101" s="29" t="e">
        <f>#REF!</f>
        <v>#REF!</v>
      </c>
      <c r="E101" s="29" t="e">
        <f>IF(AND('MANHÃ (N)'!E101&lt;&gt;'MANHÃ (N)'!E100,'MANHÃ (N)'!E100='MANHÃ (N)'!E99),'MANHÃ (N)'!E101,"")</f>
        <v>#REF!</v>
      </c>
      <c r="F101" s="29" t="e">
        <f>#REF!</f>
        <v>#REF!</v>
      </c>
      <c r="G101" s="29" t="e">
        <f>IF(AND('MANHÃ (N)'!G101&lt;&gt;'MANHÃ (N)'!G100,'MANHÃ (N)'!G100='MANHÃ (N)'!G99),'MANHÃ (N)'!G101,"")</f>
        <v>#REF!</v>
      </c>
      <c r="H101" s="29" t="e">
        <f>#REF!</f>
        <v>#REF!</v>
      </c>
      <c r="I101" s="29" t="e">
        <f>IF(AND('MANHÃ (N)'!I101&lt;&gt;'MANHÃ (N)'!I100,'MANHÃ (N)'!I100='MANHÃ (N)'!I99),'MANHÃ (N)'!I101,"")</f>
        <v>#REF!</v>
      </c>
      <c r="J101" s="29" t="e">
        <f>#REF!</f>
        <v>#REF!</v>
      </c>
      <c r="K101" s="29" t="e">
        <f>IF(AND('MANHÃ (N)'!K101&lt;&gt;'MANHÃ (N)'!K100,'MANHÃ (N)'!K100='MANHÃ (N)'!K99),'MANHÃ (N)'!K101,"")</f>
        <v>#REF!</v>
      </c>
      <c r="L101" s="29" t="e">
        <f>#REF!</f>
        <v>#REF!</v>
      </c>
      <c r="M101" s="29" t="e">
        <f>IF(AND('MANHÃ (N)'!M101&lt;&gt;'MANHÃ (N)'!M100,'MANHÃ (N)'!M100='MANHÃ (N)'!M99),'MANHÃ (N)'!M101,"")</f>
        <v>#REF!</v>
      </c>
    </row>
    <row r="102" spans="1:13" x14ac:dyDescent="0.25">
      <c r="A102" s="99"/>
    </row>
    <row r="103" spans="1:13" x14ac:dyDescent="0.25">
      <c r="A103" s="99"/>
    </row>
    <row r="104" spans="1:13" x14ac:dyDescent="0.25">
      <c r="A104" s="99"/>
    </row>
    <row r="105" spans="1:13" x14ac:dyDescent="0.25">
      <c r="A105" s="99"/>
    </row>
    <row r="106" spans="1:13" x14ac:dyDescent="0.25">
      <c r="A106" s="99"/>
    </row>
    <row r="107" spans="1:13" x14ac:dyDescent="0.25">
      <c r="A107" s="99">
        <v>4</v>
      </c>
    </row>
    <row r="108" spans="1:13" x14ac:dyDescent="0.25">
      <c r="A108" s="99"/>
      <c r="B108" s="29" t="e">
        <f>#REF!</f>
        <v>#REF!</v>
      </c>
      <c r="C108" s="29" t="e">
        <f>IF(AND('MANHÃ (N)'!C108&lt;&gt;'MANHÃ (N)'!C107,'MANHÃ (N)'!C107='MANHÃ (N)'!C106),'MANHÃ (N)'!C108,"")</f>
        <v>#REF!</v>
      </c>
      <c r="D108" s="29" t="e">
        <f>#REF!</f>
        <v>#REF!</v>
      </c>
      <c r="E108" s="29" t="e">
        <f>IF(AND('MANHÃ (N)'!E108&lt;&gt;'MANHÃ (N)'!E107,'MANHÃ (N)'!E107='MANHÃ (N)'!E106),'MANHÃ (N)'!E108,"")</f>
        <v>#REF!</v>
      </c>
      <c r="F108" s="29" t="e">
        <f>#REF!</f>
        <v>#REF!</v>
      </c>
      <c r="G108" s="29" t="e">
        <f>IF(AND('MANHÃ (N)'!G108&lt;&gt;'MANHÃ (N)'!G107,'MANHÃ (N)'!G107='MANHÃ (N)'!G106),'MANHÃ (N)'!G108,"")</f>
        <v>#REF!</v>
      </c>
      <c r="H108" s="29" t="e">
        <f>#REF!</f>
        <v>#REF!</v>
      </c>
      <c r="I108" s="29" t="e">
        <f>IF(AND('MANHÃ (N)'!I108&lt;&gt;'MANHÃ (N)'!I107,'MANHÃ (N)'!I107='MANHÃ (N)'!I106),'MANHÃ (N)'!I108,"")</f>
        <v>#REF!</v>
      </c>
      <c r="J108" s="29" t="e">
        <f>#REF!</f>
        <v>#REF!</v>
      </c>
      <c r="K108" s="29" t="e">
        <f>IF(AND('MANHÃ (N)'!K108&lt;&gt;'MANHÃ (N)'!K107,'MANHÃ (N)'!K107='MANHÃ (N)'!K106),'MANHÃ (N)'!K108,"")</f>
        <v>#REF!</v>
      </c>
      <c r="L108" s="29" t="e">
        <f>#REF!</f>
        <v>#REF!</v>
      </c>
      <c r="M108" s="29" t="e">
        <f>IF(AND('MANHÃ (N)'!M108&lt;&gt;'MANHÃ (N)'!M107,'MANHÃ (N)'!M107='MANHÃ (N)'!M106),'MANHÃ (N)'!M108,"")</f>
        <v>#REF!</v>
      </c>
    </row>
    <row r="109" spans="1:13" x14ac:dyDescent="0.25">
      <c r="A109" s="99"/>
    </row>
    <row r="110" spans="1:13" x14ac:dyDescent="0.25">
      <c r="A110" s="99"/>
    </row>
    <row r="111" spans="1:13" x14ac:dyDescent="0.25">
      <c r="A111" s="99"/>
    </row>
    <row r="112" spans="1:13" x14ac:dyDescent="0.25">
      <c r="A112" s="99"/>
    </row>
    <row r="113" spans="1:13" x14ac:dyDescent="0.25">
      <c r="A113" s="99"/>
    </row>
    <row r="114" spans="1:13" x14ac:dyDescent="0.25">
      <c r="A114" s="99">
        <v>5</v>
      </c>
    </row>
    <row r="115" spans="1:13" x14ac:dyDescent="0.25">
      <c r="A115" s="99"/>
      <c r="B115" s="29" t="e">
        <f>#REF!</f>
        <v>#REF!</v>
      </c>
      <c r="C115" s="29" t="e">
        <f>IF(AND('MANHÃ (N)'!C115&lt;&gt;'MANHÃ (N)'!C114,'MANHÃ (N)'!C114='MANHÃ (N)'!C113),'MANHÃ (N)'!C115,"")</f>
        <v>#REF!</v>
      </c>
      <c r="D115" s="29" t="e">
        <f>#REF!</f>
        <v>#REF!</v>
      </c>
      <c r="E115" s="29" t="e">
        <f>IF(AND('MANHÃ (N)'!E115&lt;&gt;'MANHÃ (N)'!E114,'MANHÃ (N)'!E114='MANHÃ (N)'!E113),'MANHÃ (N)'!E115,"")</f>
        <v>#REF!</v>
      </c>
      <c r="F115" s="29" t="e">
        <f>#REF!</f>
        <v>#REF!</v>
      </c>
      <c r="G115" s="29" t="e">
        <f>IF(AND('MANHÃ (N)'!G115&lt;&gt;'MANHÃ (N)'!G114,'MANHÃ (N)'!G114='MANHÃ (N)'!G113),'MANHÃ (N)'!G115,"")</f>
        <v>#REF!</v>
      </c>
      <c r="H115" s="29" t="e">
        <f>#REF!</f>
        <v>#REF!</v>
      </c>
      <c r="I115" s="29" t="e">
        <f>IF(AND('MANHÃ (N)'!I115&lt;&gt;'MANHÃ (N)'!I114,'MANHÃ (N)'!I114='MANHÃ (N)'!I113),'MANHÃ (N)'!I115,"")</f>
        <v>#REF!</v>
      </c>
      <c r="J115" s="29" t="e">
        <f>#REF!</f>
        <v>#REF!</v>
      </c>
      <c r="K115" s="29" t="e">
        <f>IF(AND('MANHÃ (N)'!K115&lt;&gt;'MANHÃ (N)'!K114,'MANHÃ (N)'!K114='MANHÃ (N)'!K113),'MANHÃ (N)'!K115,"")</f>
        <v>#REF!</v>
      </c>
      <c r="L115" s="29" t="e">
        <f>#REF!</f>
        <v>#REF!</v>
      </c>
      <c r="M115" s="29" t="e">
        <f>IF(AND('MANHÃ (N)'!M115&lt;&gt;'MANHÃ (N)'!M114,'MANHÃ (N)'!M114='MANHÃ (N)'!M113),'MANHÃ (N)'!M115,"")</f>
        <v>#REF!</v>
      </c>
    </row>
    <row r="116" spans="1:13" x14ac:dyDescent="0.25">
      <c r="A116" s="99"/>
    </row>
    <row r="117" spans="1:13" x14ac:dyDescent="0.25">
      <c r="A117" s="99"/>
    </row>
    <row r="118" spans="1:13" x14ac:dyDescent="0.25">
      <c r="A118" s="99"/>
    </row>
    <row r="119" spans="1:13" x14ac:dyDescent="0.25">
      <c r="A119" s="99"/>
    </row>
    <row r="120" spans="1:13" x14ac:dyDescent="0.25">
      <c r="A120" s="99"/>
    </row>
    <row r="121" spans="1:13" x14ac:dyDescent="0.25">
      <c r="A121" s="99">
        <v>6</v>
      </c>
    </row>
    <row r="122" spans="1:13" x14ac:dyDescent="0.25">
      <c r="A122" s="99"/>
      <c r="B122" s="29" t="e">
        <f>#REF!</f>
        <v>#REF!</v>
      </c>
      <c r="C122" s="29" t="e">
        <f>IF(AND('MANHÃ (N)'!C122&lt;&gt;'MANHÃ (N)'!C121,'MANHÃ (N)'!C121='MANHÃ (N)'!C120),'MANHÃ (N)'!C122,"")</f>
        <v>#REF!</v>
      </c>
      <c r="D122" s="29" t="e">
        <f>#REF!</f>
        <v>#REF!</v>
      </c>
      <c r="E122" s="29" t="e">
        <f>IF(AND('MANHÃ (N)'!E122&lt;&gt;'MANHÃ (N)'!E121,'MANHÃ (N)'!E121='MANHÃ (N)'!E120),'MANHÃ (N)'!E122,"")</f>
        <v>#REF!</v>
      </c>
      <c r="F122" s="29" t="e">
        <f>#REF!</f>
        <v>#REF!</v>
      </c>
      <c r="G122" s="29" t="e">
        <f>IF(AND('MANHÃ (N)'!G122&lt;&gt;'MANHÃ (N)'!G121,'MANHÃ (N)'!G121='MANHÃ (N)'!G120),'MANHÃ (N)'!G122,"")</f>
        <v>#REF!</v>
      </c>
      <c r="H122" s="29" t="e">
        <f>#REF!</f>
        <v>#REF!</v>
      </c>
      <c r="I122" s="29" t="e">
        <f>IF(AND('MANHÃ (N)'!I122&lt;&gt;'MANHÃ (N)'!I121,'MANHÃ (N)'!I121='MANHÃ (N)'!I120),'MANHÃ (N)'!I122,"")</f>
        <v>#REF!</v>
      </c>
      <c r="J122" s="29" t="e">
        <f>#REF!</f>
        <v>#REF!</v>
      </c>
      <c r="K122" s="29" t="e">
        <f>IF(AND('MANHÃ (N)'!K122&lt;&gt;'MANHÃ (N)'!K121,'MANHÃ (N)'!K121='MANHÃ (N)'!K120),'MANHÃ (N)'!K122,"")</f>
        <v>#REF!</v>
      </c>
      <c r="L122" s="29" t="e">
        <f>#REF!</f>
        <v>#REF!</v>
      </c>
      <c r="M122" s="29" t="e">
        <f>IF(AND('MANHÃ (N)'!M122&lt;&gt;'MANHÃ (N)'!M121,'MANHÃ (N)'!M121='MANHÃ (N)'!M120),'MANHÃ (N)'!M122,"")</f>
        <v>#REF!</v>
      </c>
    </row>
    <row r="123" spans="1:13" x14ac:dyDescent="0.25">
      <c r="A123" s="99"/>
    </row>
    <row r="124" spans="1:13" x14ac:dyDescent="0.25">
      <c r="A124" s="99"/>
    </row>
    <row r="125" spans="1:13" x14ac:dyDescent="0.25">
      <c r="A125" s="99"/>
    </row>
    <row r="126" spans="1:13" x14ac:dyDescent="0.25">
      <c r="A126" s="99"/>
    </row>
    <row r="127" spans="1:13" x14ac:dyDescent="0.25">
      <c r="A127" s="99"/>
    </row>
  </sheetData>
  <sheetProtection algorithmName="SHA-512" hashValue="MtC5+sM2dIP5J2NJRo3o2IBgpYQTk1NGZV0exWmqEPlsivuGxwPmCtq3ZGEbEtWLFxPamdFUamvKsgT9FpNzfg==" saltValue="txl4pkPxMl1MYDv0rXaX8w==" spinCount="100000" sheet="1" objects="1" scenarios="1" selectLockedCells="1" selectUnlockedCells="1"/>
  <mergeCells count="18">
    <mergeCell ref="A37:A43"/>
    <mergeCell ref="A2:A8"/>
    <mergeCell ref="A9:A15"/>
    <mergeCell ref="A16:A22"/>
    <mergeCell ref="A23:A29"/>
    <mergeCell ref="A30:A36"/>
    <mergeCell ref="A121:A127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workbookViewId="0">
      <pane xSplit="1" ySplit="1" topLeftCell="B110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9.140625" style="29"/>
    <col min="2" max="2" width="31" style="29" bestFit="1" customWidth="1"/>
    <col min="3" max="3" width="33.85546875" style="29" bestFit="1" customWidth="1"/>
    <col min="4" max="4" width="31.140625" style="29" bestFit="1" customWidth="1"/>
    <col min="5" max="5" width="46.7109375" style="29" bestFit="1" customWidth="1"/>
    <col min="6" max="6" width="31" style="29" bestFit="1" customWidth="1"/>
    <col min="7" max="7" width="54.5703125" style="29" bestFit="1" customWidth="1"/>
    <col min="8" max="8" width="30.28515625" style="29" bestFit="1" customWidth="1"/>
    <col min="9" max="9" width="48.42578125" style="29" bestFit="1" customWidth="1"/>
    <col min="10" max="10" width="34.42578125" style="29" bestFit="1" customWidth="1"/>
    <col min="11" max="11" width="61.85546875" style="29" bestFit="1" customWidth="1"/>
    <col min="12" max="12" width="29.7109375" style="29" bestFit="1" customWidth="1"/>
    <col min="13" max="13" width="45" style="29" bestFit="1" customWidth="1"/>
    <col min="14" max="19" width="11.28515625" style="29" customWidth="1"/>
    <col min="20" max="16384" width="9.140625" style="29"/>
  </cols>
  <sheetData>
    <row r="1" spans="1:13" x14ac:dyDescent="0.25">
      <c r="B1" s="29" t="s">
        <v>494</v>
      </c>
      <c r="C1" s="29" t="s">
        <v>495</v>
      </c>
      <c r="D1" s="29" t="s">
        <v>496</v>
      </c>
      <c r="E1" s="29" t="s">
        <v>495</v>
      </c>
      <c r="F1" s="29" t="s">
        <v>497</v>
      </c>
      <c r="G1" s="29" t="s">
        <v>495</v>
      </c>
      <c r="H1" s="29" t="s">
        <v>498</v>
      </c>
      <c r="I1" s="29" t="s">
        <v>495</v>
      </c>
      <c r="J1" s="29" t="s">
        <v>499</v>
      </c>
      <c r="K1" s="29" t="s">
        <v>495</v>
      </c>
      <c r="L1" s="29" t="s">
        <v>500</v>
      </c>
      <c r="M1" s="29" t="s">
        <v>495</v>
      </c>
    </row>
    <row r="2" spans="1:13" x14ac:dyDescent="0.25">
      <c r="A2" s="99">
        <v>1</v>
      </c>
      <c r="B2" s="29" t="e">
        <f>#REF!</f>
        <v>#REF!</v>
      </c>
      <c r="C2" s="29" t="e">
        <f>#REF!</f>
        <v>#REF!</v>
      </c>
      <c r="D2" s="29" t="e">
        <f>#REF!</f>
        <v>#REF!</v>
      </c>
      <c r="E2" s="29" t="e">
        <f>#REF!</f>
        <v>#REF!</v>
      </c>
      <c r="F2" s="29" t="e">
        <f>#REF!</f>
        <v>#REF!</v>
      </c>
      <c r="G2" s="29" t="e">
        <f>#REF!</f>
        <v>#REF!</v>
      </c>
      <c r="H2" s="29" t="e">
        <f>#REF!</f>
        <v>#REF!</v>
      </c>
      <c r="I2" s="29" t="e">
        <f>#REF!</f>
        <v>#REF!</v>
      </c>
      <c r="J2" s="29" t="e">
        <f>#REF!</f>
        <v>#REF!</v>
      </c>
      <c r="K2" s="29" t="e">
        <f>#REF!</f>
        <v>#REF!</v>
      </c>
      <c r="L2" s="29" t="e">
        <f>#REF!</f>
        <v>#REF!</v>
      </c>
      <c r="M2" s="29" t="e">
        <f>#REF!</f>
        <v>#REF!</v>
      </c>
    </row>
    <row r="3" spans="1:13" x14ac:dyDescent="0.25">
      <c r="A3" s="99"/>
    </row>
    <row r="4" spans="1:13" x14ac:dyDescent="0.25">
      <c r="A4" s="99"/>
    </row>
    <row r="5" spans="1:13" x14ac:dyDescent="0.25">
      <c r="A5" s="99"/>
    </row>
    <row r="6" spans="1:13" x14ac:dyDescent="0.25">
      <c r="A6" s="99"/>
    </row>
    <row r="7" spans="1:13" x14ac:dyDescent="0.25">
      <c r="A7" s="99"/>
    </row>
    <row r="8" spans="1:13" x14ac:dyDescent="0.25">
      <c r="A8" s="99"/>
    </row>
    <row r="9" spans="1:13" x14ac:dyDescent="0.25">
      <c r="A9" s="99">
        <v>2</v>
      </c>
      <c r="B9" s="29" t="e">
        <f>#REF!</f>
        <v>#REF!</v>
      </c>
      <c r="C9" s="29" t="e">
        <f>#REF!</f>
        <v>#REF!</v>
      </c>
      <c r="D9" s="29" t="e">
        <f>#REF!</f>
        <v>#REF!</v>
      </c>
      <c r="E9" s="29" t="e">
        <f>#REF!</f>
        <v>#REF!</v>
      </c>
      <c r="F9" s="29" t="e">
        <f>#REF!</f>
        <v>#REF!</v>
      </c>
      <c r="G9" s="29" t="e">
        <f>#REF!</f>
        <v>#REF!</v>
      </c>
      <c r="H9" s="29" t="e">
        <f>#REF!</f>
        <v>#REF!</v>
      </c>
      <c r="I9" s="29" t="e">
        <f>#REF!</f>
        <v>#REF!</v>
      </c>
      <c r="J9" s="29" t="e">
        <f>#REF!</f>
        <v>#REF!</v>
      </c>
      <c r="K9" s="29" t="e">
        <f>#REF!</f>
        <v>#REF!</v>
      </c>
      <c r="L9" s="29" t="e">
        <f>#REF!</f>
        <v>#REF!</v>
      </c>
      <c r="M9" s="29" t="e">
        <f>#REF!</f>
        <v>#REF!</v>
      </c>
    </row>
    <row r="10" spans="1:13" x14ac:dyDescent="0.25">
      <c r="A10" s="99"/>
    </row>
    <row r="11" spans="1:13" x14ac:dyDescent="0.25">
      <c r="A11" s="99"/>
    </row>
    <row r="12" spans="1:13" x14ac:dyDescent="0.25">
      <c r="A12" s="99"/>
    </row>
    <row r="13" spans="1:13" x14ac:dyDescent="0.25">
      <c r="A13" s="99"/>
    </row>
    <row r="14" spans="1:13" x14ac:dyDescent="0.25">
      <c r="A14" s="99"/>
    </row>
    <row r="15" spans="1:13" x14ac:dyDescent="0.25">
      <c r="A15" s="99"/>
    </row>
    <row r="16" spans="1:13" x14ac:dyDescent="0.25">
      <c r="A16" s="99">
        <v>3</v>
      </c>
      <c r="B16" s="29" t="e">
        <f>#REF!</f>
        <v>#REF!</v>
      </c>
      <c r="C16" s="29" t="e">
        <f>#REF!</f>
        <v>#REF!</v>
      </c>
      <c r="D16" s="29" t="e">
        <f>#REF!</f>
        <v>#REF!</v>
      </c>
      <c r="E16" s="29" t="e">
        <f>#REF!</f>
        <v>#REF!</v>
      </c>
      <c r="F16" s="29" t="e">
        <f>#REF!</f>
        <v>#REF!</v>
      </c>
      <c r="G16" s="29" t="e">
        <f>#REF!</f>
        <v>#REF!</v>
      </c>
      <c r="H16" s="29" t="e">
        <f>#REF!</f>
        <v>#REF!</v>
      </c>
      <c r="I16" s="29" t="e">
        <f>#REF!</f>
        <v>#REF!</v>
      </c>
      <c r="J16" s="29" t="e">
        <f>#REF!</f>
        <v>#REF!</v>
      </c>
      <c r="K16" s="29" t="e">
        <f>#REF!</f>
        <v>#REF!</v>
      </c>
      <c r="L16" s="29" t="e">
        <f>#REF!</f>
        <v>#REF!</v>
      </c>
      <c r="M16" s="29" t="e">
        <f>#REF!</f>
        <v>#REF!</v>
      </c>
    </row>
    <row r="17" spans="1:13" x14ac:dyDescent="0.25">
      <c r="A17" s="99"/>
    </row>
    <row r="18" spans="1:13" x14ac:dyDescent="0.25">
      <c r="A18" s="99"/>
    </row>
    <row r="19" spans="1:13" x14ac:dyDescent="0.25">
      <c r="A19" s="99"/>
    </row>
    <row r="20" spans="1:13" x14ac:dyDescent="0.25">
      <c r="A20" s="99"/>
    </row>
    <row r="21" spans="1:13" x14ac:dyDescent="0.25">
      <c r="A21" s="99"/>
    </row>
    <row r="22" spans="1:13" x14ac:dyDescent="0.25">
      <c r="A22" s="99"/>
    </row>
    <row r="23" spans="1:13" x14ac:dyDescent="0.25">
      <c r="A23" s="99">
        <v>4</v>
      </c>
      <c r="B23" s="29" t="e">
        <f>#REF!</f>
        <v>#REF!</v>
      </c>
      <c r="C23" s="29" t="e">
        <f>#REF!</f>
        <v>#REF!</v>
      </c>
      <c r="D23" s="29" t="e">
        <f>#REF!</f>
        <v>#REF!</v>
      </c>
      <c r="E23" s="29" t="e">
        <f>#REF!</f>
        <v>#REF!</v>
      </c>
      <c r="F23" s="29" t="e">
        <f>#REF!</f>
        <v>#REF!</v>
      </c>
      <c r="G23" s="29" t="e">
        <f>#REF!</f>
        <v>#REF!</v>
      </c>
      <c r="H23" s="29" t="e">
        <f>#REF!</f>
        <v>#REF!</v>
      </c>
      <c r="I23" s="29" t="e">
        <f>#REF!</f>
        <v>#REF!</v>
      </c>
      <c r="J23" s="29" t="e">
        <f>#REF!</f>
        <v>#REF!</v>
      </c>
      <c r="K23" s="29" t="e">
        <f>#REF!</f>
        <v>#REF!</v>
      </c>
      <c r="L23" s="29" t="e">
        <f>#REF!</f>
        <v>#REF!</v>
      </c>
      <c r="M23" s="29" t="e">
        <f>#REF!</f>
        <v>#REF!</v>
      </c>
    </row>
    <row r="24" spans="1:13" x14ac:dyDescent="0.25">
      <c r="A24" s="99"/>
    </row>
    <row r="25" spans="1:13" x14ac:dyDescent="0.25">
      <c r="A25" s="99"/>
    </row>
    <row r="26" spans="1:13" x14ac:dyDescent="0.25">
      <c r="A26" s="99"/>
    </row>
    <row r="27" spans="1:13" x14ac:dyDescent="0.25">
      <c r="A27" s="99"/>
    </row>
    <row r="28" spans="1:13" x14ac:dyDescent="0.25">
      <c r="A28" s="99"/>
    </row>
    <row r="29" spans="1:13" x14ac:dyDescent="0.25">
      <c r="A29" s="99"/>
    </row>
    <row r="30" spans="1:13" x14ac:dyDescent="0.25">
      <c r="A30" s="99">
        <v>5</v>
      </c>
      <c r="B30" s="29" t="e">
        <f>#REF!</f>
        <v>#REF!</v>
      </c>
      <c r="C30" s="29" t="e">
        <f>#REF!</f>
        <v>#REF!</v>
      </c>
      <c r="D30" s="29" t="e">
        <f>#REF!</f>
        <v>#REF!</v>
      </c>
      <c r="E30" s="29" t="e">
        <f>#REF!</f>
        <v>#REF!</v>
      </c>
      <c r="F30" s="29" t="e">
        <f>#REF!</f>
        <v>#REF!</v>
      </c>
      <c r="G30" s="29" t="e">
        <f>#REF!</f>
        <v>#REF!</v>
      </c>
      <c r="H30" s="29" t="e">
        <f>#REF!</f>
        <v>#REF!</v>
      </c>
      <c r="I30" s="29" t="e">
        <f>#REF!</f>
        <v>#REF!</v>
      </c>
      <c r="J30" s="29" t="e">
        <f>#REF!</f>
        <v>#REF!</v>
      </c>
      <c r="K30" s="29" t="e">
        <f>#REF!</f>
        <v>#REF!</v>
      </c>
      <c r="L30" s="29" t="e">
        <f>#REF!</f>
        <v>#REF!</v>
      </c>
      <c r="M30" s="29" t="e">
        <f>#REF!</f>
        <v>#REF!</v>
      </c>
    </row>
    <row r="31" spans="1:13" x14ac:dyDescent="0.25">
      <c r="A31" s="99"/>
    </row>
    <row r="32" spans="1:13" x14ac:dyDescent="0.25">
      <c r="A32" s="99"/>
    </row>
    <row r="33" spans="1:13" x14ac:dyDescent="0.25">
      <c r="A33" s="99"/>
    </row>
    <row r="34" spans="1:13" x14ac:dyDescent="0.25">
      <c r="A34" s="99"/>
    </row>
    <row r="35" spans="1:13" x14ac:dyDescent="0.25">
      <c r="A35" s="99"/>
    </row>
    <row r="36" spans="1:13" x14ac:dyDescent="0.25">
      <c r="A36" s="99"/>
    </row>
    <row r="37" spans="1:13" x14ac:dyDescent="0.25">
      <c r="A37" s="99">
        <v>6</v>
      </c>
      <c r="B37" s="29" t="e">
        <f>#REF!</f>
        <v>#REF!</v>
      </c>
      <c r="C37" s="29" t="e">
        <f>#REF!</f>
        <v>#REF!</v>
      </c>
      <c r="D37" s="29" t="e">
        <f>#REF!</f>
        <v>#REF!</v>
      </c>
      <c r="E37" s="29" t="e">
        <f>#REF!</f>
        <v>#REF!</v>
      </c>
      <c r="F37" s="29" t="e">
        <f>#REF!</f>
        <v>#REF!</v>
      </c>
      <c r="G37" s="29" t="e">
        <f>#REF!</f>
        <v>#REF!</v>
      </c>
      <c r="H37" s="29" t="e">
        <f>#REF!</f>
        <v>#REF!</v>
      </c>
      <c r="I37" s="29" t="e">
        <f>#REF!</f>
        <v>#REF!</v>
      </c>
      <c r="J37" s="29" t="e">
        <f>#REF!</f>
        <v>#REF!</v>
      </c>
      <c r="K37" s="29" t="e">
        <f>#REF!</f>
        <v>#REF!</v>
      </c>
      <c r="L37" s="29" t="e">
        <f>#REF!</f>
        <v>#REF!</v>
      </c>
      <c r="M37" s="29" t="e">
        <f>#REF!</f>
        <v>#REF!</v>
      </c>
    </row>
    <row r="38" spans="1:13" x14ac:dyDescent="0.25">
      <c r="A38" s="99"/>
    </row>
    <row r="39" spans="1:13" x14ac:dyDescent="0.25">
      <c r="A39" s="99"/>
    </row>
    <row r="40" spans="1:13" x14ac:dyDescent="0.25">
      <c r="A40" s="99"/>
    </row>
    <row r="41" spans="1:13" x14ac:dyDescent="0.25">
      <c r="A41" s="99"/>
    </row>
    <row r="42" spans="1:13" x14ac:dyDescent="0.25">
      <c r="A42" s="99"/>
    </row>
    <row r="43" spans="1:13" x14ac:dyDescent="0.25">
      <c r="A43" s="99"/>
    </row>
    <row r="44" spans="1:13" x14ac:dyDescent="0.25">
      <c r="A44" s="99">
        <v>1</v>
      </c>
      <c r="B44" s="29" t="e">
        <f>#REF!</f>
        <v>#REF!</v>
      </c>
      <c r="C44" s="29" t="e">
        <f>#REF!</f>
        <v>#REF!</v>
      </c>
      <c r="D44" s="29" t="e">
        <f>#REF!</f>
        <v>#REF!</v>
      </c>
      <c r="E44" s="29" t="e">
        <f>#REF!</f>
        <v>#REF!</v>
      </c>
      <c r="F44" s="29" t="e">
        <f>#REF!</f>
        <v>#REF!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29" t="e">
        <f>#REF!</f>
        <v>#REF!</v>
      </c>
      <c r="K44" s="29" t="e">
        <f>#REF!</f>
        <v>#REF!</v>
      </c>
      <c r="L44" s="29" t="e">
        <f>#REF!</f>
        <v>#REF!</v>
      </c>
      <c r="M44" s="29" t="e">
        <f>#REF!</f>
        <v>#REF!</v>
      </c>
    </row>
    <row r="45" spans="1:13" x14ac:dyDescent="0.25">
      <c r="A45" s="99"/>
    </row>
    <row r="46" spans="1:13" x14ac:dyDescent="0.25">
      <c r="A46" s="99"/>
    </row>
    <row r="47" spans="1:13" x14ac:dyDescent="0.25">
      <c r="A47" s="99"/>
    </row>
    <row r="48" spans="1:13" x14ac:dyDescent="0.25">
      <c r="A48" s="99"/>
    </row>
    <row r="49" spans="1:13" x14ac:dyDescent="0.25">
      <c r="A49" s="99"/>
    </row>
    <row r="50" spans="1:13" x14ac:dyDescent="0.25">
      <c r="A50" s="99"/>
    </row>
    <row r="51" spans="1:13" x14ac:dyDescent="0.25">
      <c r="A51" s="99">
        <v>2</v>
      </c>
      <c r="B51" s="29" t="e">
        <f>#REF!</f>
        <v>#REF!</v>
      </c>
      <c r="C51" s="29" t="e">
        <f>#REF!</f>
        <v>#REF!</v>
      </c>
      <c r="D51" s="29" t="e">
        <f>#REF!</f>
        <v>#REF!</v>
      </c>
      <c r="E51" s="29" t="e">
        <f>#REF!</f>
        <v>#REF!</v>
      </c>
      <c r="F51" s="29" t="e">
        <f>#REF!</f>
        <v>#REF!</v>
      </c>
      <c r="G51" s="29" t="e">
        <f>#REF!</f>
        <v>#REF!</v>
      </c>
      <c r="H51" s="29" t="e">
        <f>#REF!</f>
        <v>#REF!</v>
      </c>
      <c r="I51" s="29" t="e">
        <f>#REF!</f>
        <v>#REF!</v>
      </c>
      <c r="J51" s="29" t="e">
        <f>#REF!</f>
        <v>#REF!</v>
      </c>
      <c r="K51" s="29" t="e">
        <f>#REF!</f>
        <v>#REF!</v>
      </c>
      <c r="L51" s="29" t="e">
        <f>#REF!</f>
        <v>#REF!</v>
      </c>
      <c r="M51" s="29" t="e">
        <f>#REF!</f>
        <v>#REF!</v>
      </c>
    </row>
    <row r="52" spans="1:13" x14ac:dyDescent="0.25">
      <c r="A52" s="99"/>
    </row>
    <row r="53" spans="1:13" x14ac:dyDescent="0.25">
      <c r="A53" s="99"/>
    </row>
    <row r="54" spans="1:13" x14ac:dyDescent="0.25">
      <c r="A54" s="99"/>
    </row>
    <row r="55" spans="1:13" x14ac:dyDescent="0.25">
      <c r="A55" s="99"/>
    </row>
    <row r="56" spans="1:13" x14ac:dyDescent="0.25">
      <c r="A56" s="99"/>
    </row>
    <row r="57" spans="1:13" x14ac:dyDescent="0.25">
      <c r="A57" s="99"/>
    </row>
    <row r="58" spans="1:13" x14ac:dyDescent="0.25">
      <c r="A58" s="99">
        <v>3</v>
      </c>
      <c r="B58" s="29" t="e">
        <f>#REF!</f>
        <v>#REF!</v>
      </c>
      <c r="C58" s="29" t="e">
        <f>#REF!</f>
        <v>#REF!</v>
      </c>
      <c r="D58" s="29" t="e">
        <f>#REF!</f>
        <v>#REF!</v>
      </c>
      <c r="E58" s="29" t="e">
        <f>#REF!</f>
        <v>#REF!</v>
      </c>
      <c r="F58" s="29" t="e">
        <f>#REF!</f>
        <v>#REF!</v>
      </c>
      <c r="G58" s="29" t="e">
        <f>#REF!</f>
        <v>#REF!</v>
      </c>
      <c r="H58" s="29" t="e">
        <f>#REF!</f>
        <v>#REF!</v>
      </c>
      <c r="I58" s="29" t="e">
        <f>#REF!</f>
        <v>#REF!</v>
      </c>
      <c r="J58" s="29" t="e">
        <f>#REF!</f>
        <v>#REF!</v>
      </c>
      <c r="K58" s="29" t="e">
        <f>#REF!</f>
        <v>#REF!</v>
      </c>
      <c r="L58" s="29" t="e">
        <f>#REF!</f>
        <v>#REF!</v>
      </c>
      <c r="M58" s="29" t="e">
        <f>#REF!</f>
        <v>#REF!</v>
      </c>
    </row>
    <row r="59" spans="1:13" x14ac:dyDescent="0.25">
      <c r="A59" s="99"/>
    </row>
    <row r="60" spans="1:13" x14ac:dyDescent="0.25">
      <c r="A60" s="99"/>
    </row>
    <row r="61" spans="1:13" x14ac:dyDescent="0.25">
      <c r="A61" s="99"/>
    </row>
    <row r="62" spans="1:13" x14ac:dyDescent="0.25">
      <c r="A62" s="99"/>
    </row>
    <row r="63" spans="1:13" x14ac:dyDescent="0.25">
      <c r="A63" s="99"/>
    </row>
    <row r="64" spans="1:13" x14ac:dyDescent="0.25">
      <c r="A64" s="99"/>
    </row>
    <row r="65" spans="1:13" x14ac:dyDescent="0.25">
      <c r="A65" s="99">
        <v>4</v>
      </c>
      <c r="B65" s="29" t="e">
        <f>#REF!</f>
        <v>#REF!</v>
      </c>
      <c r="C65" s="29" t="e">
        <f>#REF!</f>
        <v>#REF!</v>
      </c>
      <c r="D65" s="29" t="e">
        <f>#REF!</f>
        <v>#REF!</v>
      </c>
      <c r="E65" s="29" t="e">
        <f>#REF!</f>
        <v>#REF!</v>
      </c>
      <c r="F65" s="29" t="e">
        <f>#REF!</f>
        <v>#REF!</v>
      </c>
      <c r="G65" s="29" t="e">
        <f>#REF!</f>
        <v>#REF!</v>
      </c>
      <c r="H65" s="29" t="e">
        <f>#REF!</f>
        <v>#REF!</v>
      </c>
      <c r="I65" s="29" t="e">
        <f>#REF!</f>
        <v>#REF!</v>
      </c>
      <c r="J65" s="29" t="e">
        <f>#REF!</f>
        <v>#REF!</v>
      </c>
      <c r="K65" s="29" t="e">
        <f>#REF!</f>
        <v>#REF!</v>
      </c>
      <c r="L65" s="29" t="e">
        <f>#REF!</f>
        <v>#REF!</v>
      </c>
      <c r="M65" s="29" t="e">
        <f>#REF!</f>
        <v>#REF!</v>
      </c>
    </row>
    <row r="66" spans="1:13" x14ac:dyDescent="0.25">
      <c r="A66" s="99"/>
    </row>
    <row r="67" spans="1:13" x14ac:dyDescent="0.25">
      <c r="A67" s="99"/>
    </row>
    <row r="68" spans="1:13" x14ac:dyDescent="0.25">
      <c r="A68" s="99"/>
    </row>
    <row r="69" spans="1:13" x14ac:dyDescent="0.25">
      <c r="A69" s="99"/>
    </row>
    <row r="70" spans="1:13" x14ac:dyDescent="0.25">
      <c r="A70" s="99"/>
    </row>
    <row r="71" spans="1:13" x14ac:dyDescent="0.25">
      <c r="A71" s="99"/>
    </row>
    <row r="72" spans="1:13" x14ac:dyDescent="0.25">
      <c r="A72" s="99">
        <v>5</v>
      </c>
      <c r="B72" s="29" t="e">
        <f>#REF!</f>
        <v>#REF!</v>
      </c>
      <c r="C72" s="29" t="e">
        <f>#REF!</f>
        <v>#REF!</v>
      </c>
      <c r="D72" s="29" t="e">
        <f>#REF!</f>
        <v>#REF!</v>
      </c>
      <c r="E72" s="29" t="e">
        <f>#REF!</f>
        <v>#REF!</v>
      </c>
      <c r="F72" s="29" t="e">
        <f>#REF!</f>
        <v>#REF!</v>
      </c>
      <c r="G72" s="29" t="e">
        <f>#REF!</f>
        <v>#REF!</v>
      </c>
      <c r="H72" s="29" t="e">
        <f>#REF!</f>
        <v>#REF!</v>
      </c>
      <c r="I72" s="29" t="e">
        <f>#REF!</f>
        <v>#REF!</v>
      </c>
      <c r="J72" s="29" t="e">
        <f>#REF!</f>
        <v>#REF!</v>
      </c>
      <c r="K72" s="29" t="e">
        <f>#REF!</f>
        <v>#REF!</v>
      </c>
      <c r="L72" s="29" t="e">
        <f>#REF!</f>
        <v>#REF!</v>
      </c>
      <c r="M72" s="29" t="e">
        <f>#REF!</f>
        <v>#REF!</v>
      </c>
    </row>
    <row r="73" spans="1:13" x14ac:dyDescent="0.25">
      <c r="A73" s="99"/>
    </row>
    <row r="74" spans="1:13" x14ac:dyDescent="0.25">
      <c r="A74" s="99"/>
    </row>
    <row r="75" spans="1:13" x14ac:dyDescent="0.25">
      <c r="A75" s="99"/>
    </row>
    <row r="76" spans="1:13" x14ac:dyDescent="0.25">
      <c r="A76" s="99"/>
    </row>
    <row r="77" spans="1:13" x14ac:dyDescent="0.25">
      <c r="A77" s="99"/>
    </row>
    <row r="78" spans="1:13" x14ac:dyDescent="0.25">
      <c r="A78" s="99"/>
    </row>
    <row r="79" spans="1:13" x14ac:dyDescent="0.25">
      <c r="A79" s="99">
        <v>6</v>
      </c>
      <c r="B79" s="29" t="e">
        <f>#REF!</f>
        <v>#REF!</v>
      </c>
      <c r="C79" s="29" t="e">
        <f>#REF!</f>
        <v>#REF!</v>
      </c>
      <c r="D79" s="29" t="e">
        <f>#REF!</f>
        <v>#REF!</v>
      </c>
      <c r="E79" s="29" t="e">
        <f>#REF!</f>
        <v>#REF!</v>
      </c>
      <c r="F79" s="29" t="e">
        <f>#REF!</f>
        <v>#REF!</v>
      </c>
      <c r="G79" s="29" t="e">
        <f>#REF!</f>
        <v>#REF!</v>
      </c>
      <c r="H79" s="29" t="e">
        <f>#REF!</f>
        <v>#REF!</v>
      </c>
      <c r="I79" s="29" t="e">
        <f>#REF!</f>
        <v>#REF!</v>
      </c>
      <c r="J79" s="29" t="e">
        <f>#REF!</f>
        <v>#REF!</v>
      </c>
      <c r="K79" s="29" t="e">
        <f>#REF!</f>
        <v>#REF!</v>
      </c>
      <c r="L79" s="29" t="e">
        <f>#REF!</f>
        <v>#REF!</v>
      </c>
      <c r="M79" s="29" t="e">
        <f>#REF!</f>
        <v>#REF!</v>
      </c>
    </row>
    <row r="80" spans="1:13" x14ac:dyDescent="0.25">
      <c r="A80" s="99"/>
    </row>
    <row r="81" spans="1:13" x14ac:dyDescent="0.25">
      <c r="A81" s="99"/>
    </row>
    <row r="82" spans="1:13" x14ac:dyDescent="0.25">
      <c r="A82" s="99"/>
    </row>
    <row r="83" spans="1:13" x14ac:dyDescent="0.25">
      <c r="A83" s="99"/>
    </row>
    <row r="84" spans="1:13" x14ac:dyDescent="0.25">
      <c r="A84" s="99"/>
    </row>
    <row r="85" spans="1:13" x14ac:dyDescent="0.25">
      <c r="A85" s="99"/>
    </row>
    <row r="86" spans="1:13" x14ac:dyDescent="0.25">
      <c r="A86" s="99">
        <v>1</v>
      </c>
      <c r="B86" s="29" t="e">
        <f>#REF!</f>
        <v>#REF!</v>
      </c>
      <c r="C86" s="29" t="e">
        <f>#REF!</f>
        <v>#REF!</v>
      </c>
      <c r="D86" s="29" t="e">
        <f>#REF!</f>
        <v>#REF!</v>
      </c>
      <c r="E86" s="29" t="e">
        <f>#REF!</f>
        <v>#REF!</v>
      </c>
      <c r="F86" s="29" t="e">
        <f>#REF!</f>
        <v>#REF!</v>
      </c>
      <c r="G86" s="29" t="e">
        <f>#REF!</f>
        <v>#REF!</v>
      </c>
      <c r="H86" s="29" t="e">
        <f>#REF!</f>
        <v>#REF!</v>
      </c>
      <c r="I86" s="29" t="e">
        <f>#REF!</f>
        <v>#REF!</v>
      </c>
      <c r="J86" s="29" t="e">
        <f>#REF!</f>
        <v>#REF!</v>
      </c>
      <c r="K86" s="29" t="e">
        <f>#REF!</f>
        <v>#REF!</v>
      </c>
      <c r="L86" s="29" t="e">
        <f>#REF!</f>
        <v>#REF!</v>
      </c>
      <c r="M86" s="29" t="e">
        <f>#REF!</f>
        <v>#REF!</v>
      </c>
    </row>
    <row r="87" spans="1:13" x14ac:dyDescent="0.25">
      <c r="A87" s="99"/>
    </row>
    <row r="88" spans="1:13" x14ac:dyDescent="0.25">
      <c r="A88" s="99"/>
    </row>
    <row r="89" spans="1:13" x14ac:dyDescent="0.25">
      <c r="A89" s="99"/>
    </row>
    <row r="90" spans="1:13" x14ac:dyDescent="0.25">
      <c r="A90" s="99"/>
    </row>
    <row r="91" spans="1:13" x14ac:dyDescent="0.25">
      <c r="A91" s="99"/>
    </row>
    <row r="92" spans="1:13" x14ac:dyDescent="0.25">
      <c r="A92" s="99"/>
    </row>
    <row r="93" spans="1:13" x14ac:dyDescent="0.25">
      <c r="A93" s="99">
        <v>2</v>
      </c>
      <c r="B93" s="29" t="e">
        <f>#REF!</f>
        <v>#REF!</v>
      </c>
      <c r="C93" s="29" t="e">
        <f>#REF!</f>
        <v>#REF!</v>
      </c>
      <c r="D93" s="29" t="e">
        <f>#REF!</f>
        <v>#REF!</v>
      </c>
      <c r="E93" s="29" t="e">
        <f>#REF!</f>
        <v>#REF!</v>
      </c>
      <c r="F93" s="29" t="e">
        <f>#REF!</f>
        <v>#REF!</v>
      </c>
      <c r="G93" s="29" t="e">
        <f>#REF!</f>
        <v>#REF!</v>
      </c>
      <c r="H93" s="29" t="e">
        <f>#REF!</f>
        <v>#REF!</v>
      </c>
      <c r="I93" s="29" t="e">
        <f>#REF!</f>
        <v>#REF!</v>
      </c>
      <c r="J93" s="29" t="e">
        <f>#REF!</f>
        <v>#REF!</v>
      </c>
      <c r="K93" s="29" t="e">
        <f>#REF!</f>
        <v>#REF!</v>
      </c>
      <c r="L93" s="29" t="e">
        <f>#REF!</f>
        <v>#REF!</v>
      </c>
      <c r="M93" s="29" t="e">
        <f>#REF!</f>
        <v>#REF!</v>
      </c>
    </row>
    <row r="94" spans="1:13" x14ac:dyDescent="0.25">
      <c r="A94" s="99"/>
    </row>
    <row r="95" spans="1:13" x14ac:dyDescent="0.25">
      <c r="A95" s="99"/>
    </row>
    <row r="96" spans="1:13" x14ac:dyDescent="0.25">
      <c r="A96" s="99"/>
    </row>
    <row r="97" spans="1:13" x14ac:dyDescent="0.25">
      <c r="A97" s="99"/>
    </row>
    <row r="98" spans="1:13" x14ac:dyDescent="0.25">
      <c r="A98" s="99"/>
    </row>
    <row r="99" spans="1:13" x14ac:dyDescent="0.25">
      <c r="A99" s="99"/>
    </row>
    <row r="100" spans="1:13" x14ac:dyDescent="0.25">
      <c r="A100" s="99">
        <v>3</v>
      </c>
      <c r="B100" s="29" t="e">
        <f>#REF!</f>
        <v>#REF!</v>
      </c>
      <c r="C100" s="29" t="e">
        <f>#REF!</f>
        <v>#REF!</v>
      </c>
      <c r="D100" s="29" t="e">
        <f>#REF!</f>
        <v>#REF!</v>
      </c>
      <c r="E100" s="29" t="e">
        <f>#REF!</f>
        <v>#REF!</v>
      </c>
      <c r="F100" s="29" t="e">
        <f>#REF!</f>
        <v>#REF!</v>
      </c>
      <c r="G100" s="29" t="e">
        <f>#REF!</f>
        <v>#REF!</v>
      </c>
      <c r="H100" s="29" t="e">
        <f>#REF!</f>
        <v>#REF!</v>
      </c>
      <c r="I100" s="29" t="e">
        <f>#REF!</f>
        <v>#REF!</v>
      </c>
      <c r="J100" s="29" t="e">
        <f>#REF!</f>
        <v>#REF!</v>
      </c>
      <c r="K100" s="29" t="e">
        <f>#REF!</f>
        <v>#REF!</v>
      </c>
      <c r="L100" s="29" t="e">
        <f>#REF!</f>
        <v>#REF!</v>
      </c>
      <c r="M100" s="29" t="e">
        <f>#REF!</f>
        <v>#REF!</v>
      </c>
    </row>
    <row r="101" spans="1:13" x14ac:dyDescent="0.25">
      <c r="A101" s="99"/>
    </row>
    <row r="102" spans="1:13" x14ac:dyDescent="0.25">
      <c r="A102" s="99"/>
    </row>
    <row r="103" spans="1:13" x14ac:dyDescent="0.25">
      <c r="A103" s="99"/>
    </row>
    <row r="104" spans="1:13" x14ac:dyDescent="0.25">
      <c r="A104" s="99"/>
    </row>
    <row r="105" spans="1:13" x14ac:dyDescent="0.25">
      <c r="A105" s="99"/>
    </row>
    <row r="106" spans="1:13" x14ac:dyDescent="0.25">
      <c r="A106" s="99"/>
    </row>
    <row r="107" spans="1:13" x14ac:dyDescent="0.25">
      <c r="A107" s="99">
        <v>4</v>
      </c>
      <c r="B107" s="29" t="e">
        <f>#REF!</f>
        <v>#REF!</v>
      </c>
      <c r="C107" s="29" t="e">
        <f>#REF!</f>
        <v>#REF!</v>
      </c>
      <c r="D107" s="29" t="e">
        <f>#REF!</f>
        <v>#REF!</v>
      </c>
      <c r="E107" s="29" t="e">
        <f>#REF!</f>
        <v>#REF!</v>
      </c>
      <c r="F107" s="29" t="e">
        <f>#REF!</f>
        <v>#REF!</v>
      </c>
      <c r="G107" s="29" t="e">
        <f>#REF!</f>
        <v>#REF!</v>
      </c>
      <c r="H107" s="29" t="e">
        <f>#REF!</f>
        <v>#REF!</v>
      </c>
      <c r="I107" s="29" t="e">
        <f>#REF!</f>
        <v>#REF!</v>
      </c>
      <c r="J107" s="29" t="e">
        <f>#REF!</f>
        <v>#REF!</v>
      </c>
      <c r="K107" s="29" t="e">
        <f>#REF!</f>
        <v>#REF!</v>
      </c>
      <c r="L107" s="29" t="e">
        <f>#REF!</f>
        <v>#REF!</v>
      </c>
      <c r="M107" s="29" t="e">
        <f>#REF!</f>
        <v>#REF!</v>
      </c>
    </row>
    <row r="108" spans="1:13" x14ac:dyDescent="0.25">
      <c r="A108" s="99"/>
    </row>
    <row r="109" spans="1:13" x14ac:dyDescent="0.25">
      <c r="A109" s="99"/>
    </row>
    <row r="110" spans="1:13" x14ac:dyDescent="0.25">
      <c r="A110" s="99"/>
    </row>
    <row r="111" spans="1:13" x14ac:dyDescent="0.25">
      <c r="A111" s="99"/>
    </row>
    <row r="112" spans="1:13" x14ac:dyDescent="0.25">
      <c r="A112" s="99"/>
    </row>
    <row r="113" spans="1:13" x14ac:dyDescent="0.25">
      <c r="A113" s="99"/>
    </row>
    <row r="114" spans="1:13" x14ac:dyDescent="0.25">
      <c r="A114" s="99">
        <v>5</v>
      </c>
      <c r="B114" s="29" t="e">
        <f>#REF!</f>
        <v>#REF!</v>
      </c>
      <c r="C114" s="29" t="e">
        <f>#REF!</f>
        <v>#REF!</v>
      </c>
      <c r="D114" s="29" t="e">
        <f>#REF!</f>
        <v>#REF!</v>
      </c>
      <c r="E114" s="29" t="e">
        <f>#REF!</f>
        <v>#REF!</v>
      </c>
      <c r="F114" s="29" t="e">
        <f>#REF!</f>
        <v>#REF!</v>
      </c>
      <c r="G114" s="29" t="e">
        <f>#REF!</f>
        <v>#REF!</v>
      </c>
      <c r="H114" s="29" t="e">
        <f>#REF!</f>
        <v>#REF!</v>
      </c>
      <c r="I114" s="29" t="e">
        <f>#REF!</f>
        <v>#REF!</v>
      </c>
      <c r="J114" s="29" t="e">
        <f>#REF!</f>
        <v>#REF!</v>
      </c>
      <c r="K114" s="29" t="e">
        <f>#REF!</f>
        <v>#REF!</v>
      </c>
      <c r="L114" s="29" t="e">
        <f>#REF!</f>
        <v>#REF!</v>
      </c>
      <c r="M114" s="29" t="e">
        <f>#REF!</f>
        <v>#REF!</v>
      </c>
    </row>
    <row r="115" spans="1:13" x14ac:dyDescent="0.25">
      <c r="A115" s="99"/>
    </row>
    <row r="116" spans="1:13" x14ac:dyDescent="0.25">
      <c r="A116" s="99"/>
    </row>
    <row r="117" spans="1:13" x14ac:dyDescent="0.25">
      <c r="A117" s="99"/>
    </row>
    <row r="118" spans="1:13" x14ac:dyDescent="0.25">
      <c r="A118" s="99"/>
    </row>
    <row r="119" spans="1:13" x14ac:dyDescent="0.25">
      <c r="A119" s="99"/>
    </row>
    <row r="120" spans="1:13" x14ac:dyDescent="0.25">
      <c r="A120" s="99"/>
    </row>
    <row r="121" spans="1:13" x14ac:dyDescent="0.25">
      <c r="A121" s="99">
        <v>6</v>
      </c>
      <c r="B121" s="29" t="e">
        <f>#REF!</f>
        <v>#REF!</v>
      </c>
      <c r="C121" s="29" t="e">
        <f>#REF!</f>
        <v>#REF!</v>
      </c>
      <c r="D121" s="29" t="e">
        <f>#REF!</f>
        <v>#REF!</v>
      </c>
      <c r="E121" s="29" t="e">
        <f>#REF!</f>
        <v>#REF!</v>
      </c>
      <c r="F121" s="29" t="e">
        <f>#REF!</f>
        <v>#REF!</v>
      </c>
      <c r="G121" s="29" t="e">
        <f>#REF!</f>
        <v>#REF!</v>
      </c>
      <c r="H121" s="29" t="e">
        <f>#REF!</f>
        <v>#REF!</v>
      </c>
      <c r="I121" s="29" t="e">
        <f>#REF!</f>
        <v>#REF!</v>
      </c>
      <c r="J121" s="29" t="e">
        <f>#REF!</f>
        <v>#REF!</v>
      </c>
      <c r="K121" s="29" t="e">
        <f>#REF!</f>
        <v>#REF!</v>
      </c>
      <c r="L121" s="29" t="e">
        <f>#REF!</f>
        <v>#REF!</v>
      </c>
      <c r="M121" s="29" t="e">
        <f>#REF!</f>
        <v>#REF!</v>
      </c>
    </row>
    <row r="122" spans="1:13" x14ac:dyDescent="0.25">
      <c r="A122" s="99"/>
    </row>
    <row r="123" spans="1:13" x14ac:dyDescent="0.25">
      <c r="A123" s="99"/>
    </row>
    <row r="124" spans="1:13" x14ac:dyDescent="0.25">
      <c r="A124" s="99"/>
    </row>
    <row r="125" spans="1:13" x14ac:dyDescent="0.25">
      <c r="A125" s="99"/>
    </row>
    <row r="126" spans="1:13" x14ac:dyDescent="0.25">
      <c r="A126" s="99"/>
    </row>
    <row r="127" spans="1:13" x14ac:dyDescent="0.25">
      <c r="A127" s="99"/>
    </row>
    <row r="128" spans="1:13" x14ac:dyDescent="0.25">
      <c r="A128" s="29">
        <f>SUM(B128:M128)</f>
        <v>108</v>
      </c>
      <c r="C128" s="29">
        <f t="shared" ref="C128:M128" si="0">COUNTIFS(C2:C127,"&lt;&gt;"&amp;0,C2:C127,"&lt;&gt;"&amp;"")</f>
        <v>18</v>
      </c>
      <c r="E128" s="29">
        <f t="shared" si="0"/>
        <v>18</v>
      </c>
      <c r="G128" s="29">
        <f t="shared" si="0"/>
        <v>18</v>
      </c>
      <c r="I128" s="29">
        <f t="shared" si="0"/>
        <v>18</v>
      </c>
      <c r="K128" s="29">
        <f t="shared" si="0"/>
        <v>18</v>
      </c>
      <c r="M128" s="29">
        <f t="shared" si="0"/>
        <v>18</v>
      </c>
    </row>
  </sheetData>
  <sheetProtection algorithmName="SHA-512" hashValue="8O4NZH773nuRStvyMphhl7TxX0FPRrPm+c4OnvN5NRWp5sBYhieTGNvmS4boszzpmoVzG7OVfK/szfDoTcDqAQ==" saltValue="4dr3xiMT9Fgb27pnrZGqpQ==" spinCount="100000" sheet="1" objects="1" scenarios="1" selectLockedCells="1" selectUnlockedCells="1"/>
  <mergeCells count="18">
    <mergeCell ref="A37:A43"/>
    <mergeCell ref="A2:A8"/>
    <mergeCell ref="A9:A15"/>
    <mergeCell ref="A16:A22"/>
    <mergeCell ref="A23:A29"/>
    <mergeCell ref="A30:A36"/>
    <mergeCell ref="A121:A127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pane xSplit="1" ySplit="1" topLeftCell="B2" activePane="bottomRight" state="frozen"/>
      <selection pane="topRight" activeCell="P20" sqref="P20"/>
      <selection pane="bottomLeft" activeCell="P20" sqref="P20"/>
      <selection pane="bottomRight" activeCell="P20" sqref="P20"/>
    </sheetView>
  </sheetViews>
  <sheetFormatPr defaultColWidth="9.140625" defaultRowHeight="12.75" x14ac:dyDescent="0.25"/>
  <cols>
    <col min="1" max="1" width="9.140625" style="29"/>
    <col min="2" max="2" width="31.42578125" style="29" bestFit="1" customWidth="1"/>
    <col min="3" max="3" width="38.85546875" style="29" bestFit="1" customWidth="1"/>
    <col min="4" max="4" width="31.42578125" style="29" bestFit="1" customWidth="1"/>
    <col min="5" max="5" width="37.28515625" style="29" bestFit="1" customWidth="1"/>
    <col min="6" max="6" width="32.28515625" style="29" bestFit="1" customWidth="1"/>
    <col min="7" max="7" width="55.28515625" style="29" bestFit="1" customWidth="1"/>
    <col min="8" max="8" width="31.5703125" style="29" bestFit="1" customWidth="1"/>
    <col min="9" max="9" width="52" style="29" bestFit="1" customWidth="1"/>
    <col min="10" max="10" width="36.42578125" style="29" bestFit="1" customWidth="1"/>
    <col min="11" max="11" width="61.85546875" style="29" bestFit="1" customWidth="1"/>
    <col min="12" max="12" width="29.7109375" style="29" bestFit="1" customWidth="1"/>
    <col min="13" max="13" width="41.42578125" style="29" bestFit="1" customWidth="1"/>
    <col min="14" max="19" width="11.28515625" style="29" customWidth="1"/>
    <col min="20" max="16384" width="9.140625" style="29"/>
  </cols>
  <sheetData>
    <row r="1" spans="1:13" x14ac:dyDescent="0.25">
      <c r="B1" s="53" t="s">
        <v>494</v>
      </c>
      <c r="C1" s="53" t="s">
        <v>495</v>
      </c>
      <c r="D1" s="53" t="s">
        <v>496</v>
      </c>
      <c r="E1" s="53" t="s">
        <v>495</v>
      </c>
      <c r="F1" s="53" t="s">
        <v>497</v>
      </c>
      <c r="G1" s="53" t="s">
        <v>495</v>
      </c>
      <c r="H1" s="53" t="s">
        <v>498</v>
      </c>
      <c r="I1" s="53" t="s">
        <v>495</v>
      </c>
      <c r="J1" s="53" t="s">
        <v>499</v>
      </c>
      <c r="K1" s="53" t="s">
        <v>495</v>
      </c>
      <c r="L1" s="53" t="s">
        <v>500</v>
      </c>
      <c r="M1" s="53" t="s">
        <v>495</v>
      </c>
    </row>
    <row r="2" spans="1:13" x14ac:dyDescent="0.25">
      <c r="A2" s="99">
        <v>1</v>
      </c>
      <c r="B2" s="29" t="e">
        <f>#REF!</f>
        <v>#REF!</v>
      </c>
      <c r="C2" s="29" t="e">
        <f>#REF!</f>
        <v>#REF!</v>
      </c>
      <c r="D2" s="29" t="e">
        <f>#REF!</f>
        <v>#REF!</v>
      </c>
      <c r="E2" s="29" t="e">
        <f>#REF!</f>
        <v>#REF!</v>
      </c>
      <c r="F2" s="29" t="e">
        <f>#REF!</f>
        <v>#REF!</v>
      </c>
      <c r="G2" s="29" t="e">
        <f>#REF!</f>
        <v>#REF!</v>
      </c>
      <c r="H2" s="29" t="e">
        <f>#REF!</f>
        <v>#REF!</v>
      </c>
      <c r="I2" s="29" t="e">
        <f>#REF!</f>
        <v>#REF!</v>
      </c>
      <c r="J2" s="29" t="e">
        <f>#REF!</f>
        <v>#REF!</v>
      </c>
      <c r="K2" s="29" t="e">
        <f>#REF!</f>
        <v>#REF!</v>
      </c>
      <c r="L2" s="29" t="e">
        <f>#REF!</f>
        <v>#REF!</v>
      </c>
      <c r="M2" s="29" t="e">
        <f>#REF!</f>
        <v>#REF!</v>
      </c>
    </row>
    <row r="3" spans="1:13" x14ac:dyDescent="0.25">
      <c r="A3" s="99"/>
      <c r="B3" s="29" t="e">
        <f>#REF!</f>
        <v>#REF!</v>
      </c>
      <c r="C3" s="29" t="e">
        <f>#REF!</f>
        <v>#REF!</v>
      </c>
      <c r="D3" s="29" t="e">
        <f>#REF!</f>
        <v>#REF!</v>
      </c>
      <c r="E3" s="29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</row>
    <row r="4" spans="1:13" x14ac:dyDescent="0.25">
      <c r="A4" s="99"/>
      <c r="B4" s="29" t="e">
        <f>#REF!</f>
        <v>#REF!</v>
      </c>
      <c r="C4" s="29" t="e">
        <f>#REF!</f>
        <v>#REF!</v>
      </c>
      <c r="D4" s="29" t="e">
        <f>#REF!</f>
        <v>#REF!</v>
      </c>
      <c r="E4" s="29" t="e">
        <f>#REF!</f>
        <v>#REF!</v>
      </c>
      <c r="F4" s="29" t="e">
        <f>#REF!</f>
        <v>#REF!</v>
      </c>
      <c r="G4" s="29" t="e">
        <f>#REF!</f>
        <v>#REF!</v>
      </c>
      <c r="H4" s="29" t="e">
        <f>#REF!</f>
        <v>#REF!</v>
      </c>
      <c r="I4" s="29" t="e">
        <f>#REF!</f>
        <v>#REF!</v>
      </c>
      <c r="J4" s="29" t="e">
        <f>#REF!</f>
        <v>#REF!</v>
      </c>
      <c r="K4" s="29" t="e">
        <f>#REF!</f>
        <v>#REF!</v>
      </c>
      <c r="L4" s="29" t="e">
        <f>#REF!</f>
        <v>#REF!</v>
      </c>
      <c r="M4" s="29" t="e">
        <f>#REF!</f>
        <v>#REF!</v>
      </c>
    </row>
    <row r="5" spans="1:13" x14ac:dyDescent="0.25">
      <c r="A5" s="99"/>
      <c r="B5" s="29" t="e">
        <f>#REF!</f>
        <v>#REF!</v>
      </c>
      <c r="C5" s="29" t="e">
        <f>#REF!</f>
        <v>#REF!</v>
      </c>
      <c r="D5" s="29" t="e">
        <f>#REF!</f>
        <v>#REF!</v>
      </c>
      <c r="E5" s="29" t="e">
        <f>#REF!</f>
        <v>#REF!</v>
      </c>
      <c r="F5" s="29" t="e">
        <f>#REF!</f>
        <v>#REF!</v>
      </c>
      <c r="G5" s="29" t="e">
        <f>#REF!</f>
        <v>#REF!</v>
      </c>
      <c r="H5" s="29" t="e">
        <f>#REF!</f>
        <v>#REF!</v>
      </c>
      <c r="I5" s="29" t="e">
        <f>#REF!</f>
        <v>#REF!</v>
      </c>
      <c r="J5" s="29" t="e">
        <f>#REF!</f>
        <v>#REF!</v>
      </c>
      <c r="K5" s="29" t="e">
        <f>#REF!</f>
        <v>#REF!</v>
      </c>
      <c r="L5" s="29" t="e">
        <f>#REF!</f>
        <v>#REF!</v>
      </c>
      <c r="M5" s="29" t="e">
        <f>#REF!</f>
        <v>#REF!</v>
      </c>
    </row>
    <row r="6" spans="1:13" x14ac:dyDescent="0.25">
      <c r="A6" s="99"/>
      <c r="B6" s="29" t="e">
        <f>#REF!</f>
        <v>#REF!</v>
      </c>
      <c r="C6" s="29" t="e">
        <f>#REF!</f>
        <v>#REF!</v>
      </c>
      <c r="D6" s="29" t="e">
        <f>#REF!</f>
        <v>#REF!</v>
      </c>
      <c r="E6" s="29" t="e">
        <f>#REF!</f>
        <v>#REF!</v>
      </c>
      <c r="F6" s="29" t="e">
        <f>#REF!</f>
        <v>#REF!</v>
      </c>
      <c r="G6" s="29" t="e">
        <f>#REF!</f>
        <v>#REF!</v>
      </c>
      <c r="H6" s="29" t="e">
        <f>#REF!</f>
        <v>#REF!</v>
      </c>
      <c r="I6" s="29" t="e">
        <f>#REF!</f>
        <v>#REF!</v>
      </c>
      <c r="J6" s="29" t="e">
        <f>#REF!</f>
        <v>#REF!</v>
      </c>
      <c r="K6" s="29" t="e">
        <f>#REF!</f>
        <v>#REF!</v>
      </c>
      <c r="L6" s="29" t="e">
        <f>#REF!</f>
        <v>#REF!</v>
      </c>
      <c r="M6" s="29" t="e">
        <f>#REF!</f>
        <v>#REF!</v>
      </c>
    </row>
    <row r="7" spans="1:13" x14ac:dyDescent="0.25">
      <c r="A7" s="99"/>
      <c r="B7" s="29" t="e">
        <f>#REF!</f>
        <v>#REF!</v>
      </c>
      <c r="C7" s="29" t="e">
        <f>#REF!</f>
        <v>#REF!</v>
      </c>
      <c r="D7" s="29" t="e">
        <f>#REF!</f>
        <v>#REF!</v>
      </c>
      <c r="E7" s="29" t="e">
        <f>#REF!</f>
        <v>#REF!</v>
      </c>
      <c r="F7" s="29" t="e">
        <f>#REF!</f>
        <v>#REF!</v>
      </c>
      <c r="G7" s="29" t="e">
        <f>#REF!</f>
        <v>#REF!</v>
      </c>
      <c r="H7" s="29" t="e">
        <f>#REF!</f>
        <v>#REF!</v>
      </c>
      <c r="I7" s="29" t="e">
        <f>#REF!</f>
        <v>#REF!</v>
      </c>
      <c r="J7" s="29" t="e">
        <f>#REF!</f>
        <v>#REF!</v>
      </c>
      <c r="K7" s="29" t="e">
        <f>#REF!</f>
        <v>#REF!</v>
      </c>
      <c r="L7" s="29" t="e">
        <f>#REF!</f>
        <v>#REF!</v>
      </c>
      <c r="M7" s="29" t="e">
        <f>#REF!</f>
        <v>#REF!</v>
      </c>
    </row>
    <row r="8" spans="1:13" x14ac:dyDescent="0.25">
      <c r="A8" s="99"/>
      <c r="B8" s="29" t="e">
        <f>#REF!</f>
        <v>#REF!</v>
      </c>
      <c r="C8" s="29" t="e">
        <f>#REF!</f>
        <v>#REF!</v>
      </c>
      <c r="D8" s="29" t="e">
        <f>#REF!</f>
        <v>#REF!</v>
      </c>
      <c r="E8" s="29" t="e">
        <f>#REF!</f>
        <v>#REF!</v>
      </c>
      <c r="F8" s="29" t="e">
        <f>#REF!</f>
        <v>#REF!</v>
      </c>
      <c r="G8" s="29" t="e">
        <f>#REF!</f>
        <v>#REF!</v>
      </c>
      <c r="H8" s="29" t="e">
        <f>#REF!</f>
        <v>#REF!</v>
      </c>
      <c r="I8" s="29" t="e">
        <f>#REF!</f>
        <v>#REF!</v>
      </c>
      <c r="K8" s="29" t="e">
        <f>#REF!</f>
        <v>#REF!</v>
      </c>
      <c r="L8" s="29" t="e">
        <f>#REF!</f>
        <v>#REF!</v>
      </c>
      <c r="M8" s="29" t="e">
        <f>#REF!</f>
        <v>#REF!</v>
      </c>
    </row>
    <row r="9" spans="1:13" x14ac:dyDescent="0.25">
      <c r="A9" s="99">
        <v>2</v>
      </c>
      <c r="B9" s="29" t="e">
        <f>#REF!</f>
        <v>#REF!</v>
      </c>
      <c r="C9" s="29" t="e">
        <f>#REF!</f>
        <v>#REF!</v>
      </c>
      <c r="D9" s="29" t="e">
        <f>#REF!</f>
        <v>#REF!</v>
      </c>
      <c r="E9" s="29" t="e">
        <f>#REF!</f>
        <v>#REF!</v>
      </c>
      <c r="F9" s="29" t="e">
        <f>#REF!</f>
        <v>#REF!</v>
      </c>
      <c r="G9" s="29" t="e">
        <f>#REF!</f>
        <v>#REF!</v>
      </c>
      <c r="H9" s="29" t="e">
        <f>#REF!</f>
        <v>#REF!</v>
      </c>
      <c r="I9" s="29" t="e">
        <f>#REF!</f>
        <v>#REF!</v>
      </c>
      <c r="J9" s="29" t="e">
        <f>#REF!</f>
        <v>#REF!</v>
      </c>
      <c r="K9" s="29" t="e">
        <f>#REF!</f>
        <v>#REF!</v>
      </c>
      <c r="L9" s="29" t="e">
        <f>#REF!</f>
        <v>#REF!</v>
      </c>
      <c r="M9" s="29" t="e">
        <f>#REF!</f>
        <v>#REF!</v>
      </c>
    </row>
    <row r="10" spans="1:13" x14ac:dyDescent="0.25">
      <c r="A10" s="99"/>
      <c r="B10" s="29" t="e">
        <f>#REF!</f>
        <v>#REF!</v>
      </c>
      <c r="C10" s="29" t="e">
        <f>#REF!</f>
        <v>#REF!</v>
      </c>
      <c r="D10" s="29" t="e">
        <f>#REF!</f>
        <v>#REF!</v>
      </c>
      <c r="E10" s="29" t="e">
        <f>#REF!</f>
        <v>#REF!</v>
      </c>
      <c r="F10" s="29" t="e">
        <f>#REF!</f>
        <v>#REF!</v>
      </c>
      <c r="G10" s="29" t="e">
        <f>#REF!</f>
        <v>#REF!</v>
      </c>
      <c r="H10" s="29" t="e">
        <f>#REF!</f>
        <v>#REF!</v>
      </c>
      <c r="I10" s="29" t="e">
        <f>#REF!</f>
        <v>#REF!</v>
      </c>
      <c r="J10" s="29" t="e">
        <f>#REF!</f>
        <v>#REF!</v>
      </c>
      <c r="K10" s="29" t="e">
        <f>#REF!</f>
        <v>#REF!</v>
      </c>
      <c r="L10" s="29" t="e">
        <f>#REF!</f>
        <v>#REF!</v>
      </c>
      <c r="M10" s="29" t="e">
        <f>#REF!</f>
        <v>#REF!</v>
      </c>
    </row>
    <row r="11" spans="1:13" x14ac:dyDescent="0.25">
      <c r="A11" s="99"/>
      <c r="B11" s="29" t="e">
        <f>#REF!</f>
        <v>#REF!</v>
      </c>
      <c r="C11" s="29" t="e">
        <f>#REF!</f>
        <v>#REF!</v>
      </c>
      <c r="D11" s="29" t="e">
        <f>#REF!</f>
        <v>#REF!</v>
      </c>
      <c r="E11" s="29" t="e">
        <f>#REF!</f>
        <v>#REF!</v>
      </c>
      <c r="F11" s="29" t="e">
        <f>#REF!</f>
        <v>#REF!</v>
      </c>
      <c r="G11" s="29" t="e">
        <f>#REF!</f>
        <v>#REF!</v>
      </c>
      <c r="H11" s="29" t="e">
        <f>#REF!</f>
        <v>#REF!</v>
      </c>
      <c r="I11" s="29" t="e">
        <f>#REF!</f>
        <v>#REF!</v>
      </c>
      <c r="J11" s="29" t="e">
        <f>#REF!</f>
        <v>#REF!</v>
      </c>
      <c r="K11" s="29" t="e">
        <f>#REF!</f>
        <v>#REF!</v>
      </c>
      <c r="L11" s="29" t="e">
        <f>#REF!</f>
        <v>#REF!</v>
      </c>
      <c r="M11" s="29" t="e">
        <f>#REF!</f>
        <v>#REF!</v>
      </c>
    </row>
    <row r="12" spans="1:13" x14ac:dyDescent="0.25">
      <c r="A12" s="99"/>
      <c r="B12" s="29" t="e">
        <f>#REF!</f>
        <v>#REF!</v>
      </c>
      <c r="C12" s="29" t="e">
        <f>#REF!</f>
        <v>#REF!</v>
      </c>
      <c r="D12" s="29" t="e">
        <f>#REF!</f>
        <v>#REF!</v>
      </c>
      <c r="E12" s="29" t="e">
        <f>#REF!</f>
        <v>#REF!</v>
      </c>
      <c r="F12" s="29" t="e">
        <f>#REF!</f>
        <v>#REF!</v>
      </c>
      <c r="G12" s="29" t="e">
        <f>#REF!</f>
        <v>#REF!</v>
      </c>
      <c r="H12" s="29" t="e">
        <f>#REF!</f>
        <v>#REF!</v>
      </c>
      <c r="I12" s="29" t="e">
        <f>#REF!</f>
        <v>#REF!</v>
      </c>
      <c r="J12" s="29" t="e">
        <f>#REF!</f>
        <v>#REF!</v>
      </c>
      <c r="K12" s="29" t="e">
        <f>#REF!</f>
        <v>#REF!</v>
      </c>
      <c r="L12" s="29" t="e">
        <f>#REF!</f>
        <v>#REF!</v>
      </c>
      <c r="M12" s="29" t="e">
        <f>#REF!</f>
        <v>#REF!</v>
      </c>
    </row>
    <row r="13" spans="1:13" x14ac:dyDescent="0.25">
      <c r="A13" s="99"/>
      <c r="B13" s="29" t="e">
        <f>#REF!</f>
        <v>#REF!</v>
      </c>
      <c r="C13" s="29" t="e">
        <f>#REF!</f>
        <v>#REF!</v>
      </c>
      <c r="D13" s="29" t="e">
        <f>#REF!</f>
        <v>#REF!</v>
      </c>
      <c r="E13" s="29" t="e">
        <f>#REF!</f>
        <v>#REF!</v>
      </c>
      <c r="F13" s="29" t="e">
        <f>#REF!</f>
        <v>#REF!</v>
      </c>
      <c r="G13" s="29" t="e">
        <f>#REF!</f>
        <v>#REF!</v>
      </c>
      <c r="H13" s="29" t="e">
        <f>#REF!</f>
        <v>#REF!</v>
      </c>
      <c r="I13" s="29" t="e">
        <f>#REF!</f>
        <v>#REF!</v>
      </c>
      <c r="J13" s="29" t="e">
        <f>#REF!</f>
        <v>#REF!</v>
      </c>
      <c r="K13" s="29" t="e">
        <f>#REF!</f>
        <v>#REF!</v>
      </c>
      <c r="L13" s="29" t="e">
        <f>#REF!</f>
        <v>#REF!</v>
      </c>
      <c r="M13" s="29" t="e">
        <f>#REF!</f>
        <v>#REF!</v>
      </c>
    </row>
    <row r="14" spans="1:13" x14ac:dyDescent="0.25">
      <c r="A14" s="99"/>
      <c r="B14" s="29" t="e">
        <f>#REF!</f>
        <v>#REF!</v>
      </c>
      <c r="C14" s="29" t="e">
        <f>#REF!</f>
        <v>#REF!</v>
      </c>
      <c r="D14" s="29" t="e">
        <f>#REF!</f>
        <v>#REF!</v>
      </c>
      <c r="E14" s="29" t="e">
        <f>#REF!</f>
        <v>#REF!</v>
      </c>
      <c r="F14" s="29" t="e">
        <f>#REF!</f>
        <v>#REF!</v>
      </c>
      <c r="G14" s="29" t="e">
        <f>#REF!</f>
        <v>#REF!</v>
      </c>
      <c r="H14" s="29" t="e">
        <f>#REF!</f>
        <v>#REF!</v>
      </c>
      <c r="I14" s="29" t="e">
        <f>#REF!</f>
        <v>#REF!</v>
      </c>
      <c r="J14" s="29" t="e">
        <f>#REF!</f>
        <v>#REF!</v>
      </c>
      <c r="K14" s="29" t="e">
        <f>#REF!</f>
        <v>#REF!</v>
      </c>
      <c r="L14" s="29" t="e">
        <f>#REF!</f>
        <v>#REF!</v>
      </c>
      <c r="M14" s="29" t="e">
        <f>#REF!</f>
        <v>#REF!</v>
      </c>
    </row>
    <row r="15" spans="1:13" x14ac:dyDescent="0.25">
      <c r="A15" s="99"/>
      <c r="B15" s="29" t="e">
        <f>#REF!</f>
        <v>#REF!</v>
      </c>
      <c r="C15" s="29" t="e">
        <f>#REF!</f>
        <v>#REF!</v>
      </c>
      <c r="D15" s="29" t="e">
        <f>#REF!</f>
        <v>#REF!</v>
      </c>
      <c r="E15" s="29" t="e">
        <f>#REF!</f>
        <v>#REF!</v>
      </c>
      <c r="F15" s="29" t="e">
        <f>#REF!</f>
        <v>#REF!</v>
      </c>
      <c r="G15" s="29" t="e">
        <f>#REF!</f>
        <v>#REF!</v>
      </c>
      <c r="H15" s="29" t="e">
        <f>#REF!</f>
        <v>#REF!</v>
      </c>
      <c r="I15" s="29" t="e">
        <f>#REF!</f>
        <v>#REF!</v>
      </c>
      <c r="J15" s="29" t="e">
        <f>#REF!</f>
        <v>#REF!</v>
      </c>
      <c r="K15" s="29" t="e">
        <f>#REF!</f>
        <v>#REF!</v>
      </c>
      <c r="L15" s="29" t="e">
        <f>#REF!</f>
        <v>#REF!</v>
      </c>
      <c r="M15" s="29" t="e">
        <f>#REF!</f>
        <v>#REF!</v>
      </c>
    </row>
    <row r="16" spans="1:13" x14ac:dyDescent="0.25">
      <c r="A16" s="99">
        <v>3</v>
      </c>
      <c r="B16" s="29" t="e">
        <f>#REF!</f>
        <v>#REF!</v>
      </c>
      <c r="C16" s="29" t="e">
        <f>#REF!</f>
        <v>#REF!</v>
      </c>
      <c r="D16" s="29" t="e">
        <f>#REF!</f>
        <v>#REF!</v>
      </c>
      <c r="E16" s="29" t="e">
        <f>#REF!</f>
        <v>#REF!</v>
      </c>
      <c r="F16" s="29" t="e">
        <f>#REF!</f>
        <v>#REF!</v>
      </c>
      <c r="G16" s="29" t="e">
        <f>#REF!</f>
        <v>#REF!</v>
      </c>
      <c r="H16" s="29" t="e">
        <f>#REF!</f>
        <v>#REF!</v>
      </c>
      <c r="I16" s="29" t="e">
        <f>#REF!</f>
        <v>#REF!</v>
      </c>
      <c r="J16" s="29" t="e">
        <f>#REF!</f>
        <v>#REF!</v>
      </c>
      <c r="K16" s="29" t="e">
        <f>#REF!</f>
        <v>#REF!</v>
      </c>
      <c r="L16" s="29" t="e">
        <f>#REF!</f>
        <v>#REF!</v>
      </c>
      <c r="M16" s="29" t="e">
        <f>#REF!</f>
        <v>#REF!</v>
      </c>
    </row>
    <row r="17" spans="1:13" x14ac:dyDescent="0.25">
      <c r="A17" s="99"/>
      <c r="B17" s="29" t="e">
        <f>#REF!</f>
        <v>#REF!</v>
      </c>
      <c r="C17" s="29" t="e">
        <f>#REF!</f>
        <v>#REF!</v>
      </c>
      <c r="D17" s="29" t="e">
        <f>#REF!</f>
        <v>#REF!</v>
      </c>
      <c r="E17" s="29" t="e">
        <f>#REF!</f>
        <v>#REF!</v>
      </c>
      <c r="F17" s="29" t="e">
        <f>#REF!</f>
        <v>#REF!</v>
      </c>
      <c r="G17" s="29" t="e">
        <f>#REF!</f>
        <v>#REF!</v>
      </c>
      <c r="H17" s="29" t="e">
        <f>#REF!</f>
        <v>#REF!</v>
      </c>
      <c r="I17" s="29" t="e">
        <f>#REF!</f>
        <v>#REF!</v>
      </c>
      <c r="J17" s="29" t="e">
        <f>#REF!</f>
        <v>#REF!</v>
      </c>
      <c r="K17" s="29" t="e">
        <f>#REF!</f>
        <v>#REF!</v>
      </c>
      <c r="L17" s="29" t="e">
        <f>#REF!</f>
        <v>#REF!</v>
      </c>
      <c r="M17" s="29" t="e">
        <f>#REF!</f>
        <v>#REF!</v>
      </c>
    </row>
    <row r="18" spans="1:13" x14ac:dyDescent="0.25">
      <c r="A18" s="99"/>
      <c r="B18" s="29" t="e">
        <f>#REF!</f>
        <v>#REF!</v>
      </c>
      <c r="C18" s="29" t="e">
        <f>#REF!</f>
        <v>#REF!</v>
      </c>
      <c r="D18" s="29" t="e">
        <f>#REF!</f>
        <v>#REF!</v>
      </c>
      <c r="E18" s="29" t="e">
        <f>#REF!</f>
        <v>#REF!</v>
      </c>
      <c r="F18" s="29" t="e">
        <f>#REF!</f>
        <v>#REF!</v>
      </c>
      <c r="G18" s="29" t="e">
        <f>#REF!</f>
        <v>#REF!</v>
      </c>
      <c r="H18" s="29" t="e">
        <f>#REF!</f>
        <v>#REF!</v>
      </c>
      <c r="I18" s="29" t="e">
        <f>#REF!</f>
        <v>#REF!</v>
      </c>
      <c r="J18" s="29" t="e">
        <f>#REF!</f>
        <v>#REF!</v>
      </c>
      <c r="K18" s="29" t="e">
        <f>#REF!</f>
        <v>#REF!</v>
      </c>
      <c r="L18" s="29" t="e">
        <f>#REF!</f>
        <v>#REF!</v>
      </c>
      <c r="M18" s="29" t="e">
        <f>#REF!</f>
        <v>#REF!</v>
      </c>
    </row>
    <row r="19" spans="1:13" x14ac:dyDescent="0.25">
      <c r="A19" s="99"/>
      <c r="B19" s="29" t="e">
        <f>#REF!</f>
        <v>#REF!</v>
      </c>
      <c r="C19" s="29" t="e">
        <f>#REF!</f>
        <v>#REF!</v>
      </c>
      <c r="D19" s="29" t="e">
        <f>#REF!</f>
        <v>#REF!</v>
      </c>
      <c r="E19" s="29" t="e">
        <f>#REF!</f>
        <v>#REF!</v>
      </c>
      <c r="F19" s="29" t="e">
        <f>#REF!</f>
        <v>#REF!</v>
      </c>
      <c r="G19" s="29" t="e">
        <f>#REF!</f>
        <v>#REF!</v>
      </c>
      <c r="H19" s="29" t="e">
        <f>#REF!</f>
        <v>#REF!</v>
      </c>
      <c r="I19" s="29" t="e">
        <f>#REF!</f>
        <v>#REF!</v>
      </c>
      <c r="J19" s="29" t="e">
        <f>#REF!</f>
        <v>#REF!</v>
      </c>
      <c r="K19" s="29" t="e">
        <f>#REF!</f>
        <v>#REF!</v>
      </c>
      <c r="L19" s="29" t="e">
        <f>#REF!</f>
        <v>#REF!</v>
      </c>
      <c r="M19" s="29" t="e">
        <f>#REF!</f>
        <v>#REF!</v>
      </c>
    </row>
    <row r="20" spans="1:13" x14ac:dyDescent="0.25">
      <c r="A20" s="99"/>
      <c r="B20" s="29" t="e">
        <f>#REF!</f>
        <v>#REF!</v>
      </c>
      <c r="C20" s="29" t="e">
        <f>#REF!</f>
        <v>#REF!</v>
      </c>
      <c r="D20" s="29" t="e">
        <f>#REF!</f>
        <v>#REF!</v>
      </c>
      <c r="E20" s="29" t="e">
        <f>#REF!</f>
        <v>#REF!</v>
      </c>
      <c r="F20" s="29" t="e">
        <f>#REF!</f>
        <v>#REF!</v>
      </c>
      <c r="G20" s="29" t="e">
        <f>#REF!</f>
        <v>#REF!</v>
      </c>
      <c r="H20" s="29" t="e">
        <f>#REF!</f>
        <v>#REF!</v>
      </c>
      <c r="I20" s="29" t="e">
        <f>#REF!</f>
        <v>#REF!</v>
      </c>
      <c r="J20" s="29" t="e">
        <f>#REF!</f>
        <v>#REF!</v>
      </c>
      <c r="K20" s="29" t="e">
        <f>#REF!</f>
        <v>#REF!</v>
      </c>
      <c r="L20" s="29" t="e">
        <f>#REF!</f>
        <v>#REF!</v>
      </c>
      <c r="M20" s="29" t="e">
        <f>#REF!</f>
        <v>#REF!</v>
      </c>
    </row>
    <row r="21" spans="1:13" x14ac:dyDescent="0.25">
      <c r="A21" s="99"/>
      <c r="B21" s="29" t="e">
        <f>#REF!</f>
        <v>#REF!</v>
      </c>
      <c r="C21" s="29" t="e">
        <f>#REF!</f>
        <v>#REF!</v>
      </c>
      <c r="D21" s="29" t="e">
        <f>#REF!</f>
        <v>#REF!</v>
      </c>
      <c r="E21" s="29" t="e">
        <f>#REF!</f>
        <v>#REF!</v>
      </c>
      <c r="F21" s="29" t="e">
        <f>#REF!</f>
        <v>#REF!</v>
      </c>
      <c r="G21" s="29" t="e">
        <f>#REF!</f>
        <v>#REF!</v>
      </c>
      <c r="H21" s="29" t="e">
        <f>#REF!</f>
        <v>#REF!</v>
      </c>
      <c r="I21" s="29" t="e">
        <f>#REF!</f>
        <v>#REF!</v>
      </c>
      <c r="J21" s="29" t="e">
        <f>#REF!</f>
        <v>#REF!</v>
      </c>
      <c r="K21" s="29" t="e">
        <f>#REF!</f>
        <v>#REF!</v>
      </c>
      <c r="L21" s="29" t="e">
        <f>#REF!</f>
        <v>#REF!</v>
      </c>
      <c r="M21" s="29" t="e">
        <f>#REF!</f>
        <v>#REF!</v>
      </c>
    </row>
    <row r="22" spans="1:13" x14ac:dyDescent="0.25">
      <c r="A22" s="99"/>
      <c r="B22" s="29" t="e">
        <f>#REF!</f>
        <v>#REF!</v>
      </c>
      <c r="C22" s="29" t="e">
        <f>#REF!</f>
        <v>#REF!</v>
      </c>
      <c r="D22" s="29" t="e">
        <f>#REF!</f>
        <v>#REF!</v>
      </c>
      <c r="E22" s="29" t="e">
        <f>#REF!</f>
        <v>#REF!</v>
      </c>
      <c r="F22" s="29" t="e">
        <f>#REF!</f>
        <v>#REF!</v>
      </c>
      <c r="G22" s="29" t="e">
        <f>#REF!</f>
        <v>#REF!</v>
      </c>
      <c r="H22" s="29" t="e">
        <f>#REF!</f>
        <v>#REF!</v>
      </c>
      <c r="I22" s="29" t="e">
        <f>#REF!</f>
        <v>#REF!</v>
      </c>
      <c r="J22" s="29" t="e">
        <f>#REF!</f>
        <v>#REF!</v>
      </c>
      <c r="K22" s="29" t="e">
        <f>#REF!</f>
        <v>#REF!</v>
      </c>
      <c r="L22" s="29" t="e">
        <f>#REF!</f>
        <v>#REF!</v>
      </c>
      <c r="M22" s="29" t="e">
        <f>#REF!</f>
        <v>#REF!</v>
      </c>
    </row>
    <row r="23" spans="1:13" x14ac:dyDescent="0.25">
      <c r="A23" s="99">
        <v>4</v>
      </c>
      <c r="B23" s="29" t="e">
        <f>#REF!</f>
        <v>#REF!</v>
      </c>
      <c r="C23" s="29" t="e">
        <f>#REF!</f>
        <v>#REF!</v>
      </c>
      <c r="D23" s="29" t="e">
        <f>#REF!</f>
        <v>#REF!</v>
      </c>
      <c r="E23" s="29" t="e">
        <f>#REF!</f>
        <v>#REF!</v>
      </c>
      <c r="F23" s="29" t="e">
        <f>#REF!</f>
        <v>#REF!</v>
      </c>
      <c r="G23" s="29" t="e">
        <f>#REF!</f>
        <v>#REF!</v>
      </c>
      <c r="H23" s="29" t="e">
        <f>#REF!</f>
        <v>#REF!</v>
      </c>
      <c r="I23" s="29" t="e">
        <f>#REF!</f>
        <v>#REF!</v>
      </c>
      <c r="J23" s="29" t="e">
        <f>#REF!</f>
        <v>#REF!</v>
      </c>
      <c r="K23" s="29" t="e">
        <f>#REF!</f>
        <v>#REF!</v>
      </c>
      <c r="L23" s="29" t="e">
        <f>#REF!</f>
        <v>#REF!</v>
      </c>
      <c r="M23" s="29" t="e">
        <f>#REF!</f>
        <v>#REF!</v>
      </c>
    </row>
    <row r="24" spans="1:13" x14ac:dyDescent="0.25">
      <c r="A24" s="99"/>
      <c r="B24" s="29" t="e">
        <f>#REF!</f>
        <v>#REF!</v>
      </c>
      <c r="C24" s="29" t="e">
        <f>#REF!</f>
        <v>#REF!</v>
      </c>
      <c r="D24" s="29" t="e">
        <f>#REF!</f>
        <v>#REF!</v>
      </c>
      <c r="E24" s="29" t="e">
        <f>#REF!</f>
        <v>#REF!</v>
      </c>
      <c r="F24" s="29" t="e">
        <f>#REF!</f>
        <v>#REF!</v>
      </c>
      <c r="G24" s="29" t="e">
        <f>#REF!</f>
        <v>#REF!</v>
      </c>
      <c r="H24" s="29" t="e">
        <f>#REF!</f>
        <v>#REF!</v>
      </c>
      <c r="I24" s="29" t="e">
        <f>#REF!</f>
        <v>#REF!</v>
      </c>
      <c r="J24" s="29" t="e">
        <f>#REF!</f>
        <v>#REF!</v>
      </c>
      <c r="K24" s="29" t="e">
        <f>#REF!</f>
        <v>#REF!</v>
      </c>
      <c r="L24" s="29" t="e">
        <f>#REF!</f>
        <v>#REF!</v>
      </c>
      <c r="M24" s="29" t="e">
        <f>#REF!</f>
        <v>#REF!</v>
      </c>
    </row>
    <row r="25" spans="1:13" x14ac:dyDescent="0.25">
      <c r="A25" s="99"/>
      <c r="B25" s="29" t="e">
        <f>#REF!</f>
        <v>#REF!</v>
      </c>
      <c r="C25" s="29" t="e">
        <f>#REF!</f>
        <v>#REF!</v>
      </c>
      <c r="D25" s="29" t="e">
        <f>#REF!</f>
        <v>#REF!</v>
      </c>
      <c r="E25" s="29" t="e">
        <f>#REF!</f>
        <v>#REF!</v>
      </c>
      <c r="F25" s="29" t="e">
        <f>#REF!</f>
        <v>#REF!</v>
      </c>
      <c r="G25" s="29" t="e">
        <f>#REF!</f>
        <v>#REF!</v>
      </c>
      <c r="H25" s="29" t="e">
        <f>#REF!</f>
        <v>#REF!</v>
      </c>
      <c r="I25" s="29" t="e">
        <f>#REF!</f>
        <v>#REF!</v>
      </c>
      <c r="J25" s="29" t="e">
        <f>#REF!</f>
        <v>#REF!</v>
      </c>
      <c r="K25" s="29" t="e">
        <f>#REF!</f>
        <v>#REF!</v>
      </c>
      <c r="L25" s="29" t="e">
        <f>#REF!</f>
        <v>#REF!</v>
      </c>
      <c r="M25" s="29" t="e">
        <f>#REF!</f>
        <v>#REF!</v>
      </c>
    </row>
    <row r="26" spans="1:13" x14ac:dyDescent="0.25">
      <c r="A26" s="99"/>
      <c r="B26" s="29" t="e">
        <f>#REF!</f>
        <v>#REF!</v>
      </c>
      <c r="C26" s="29" t="e">
        <f>#REF!</f>
        <v>#REF!</v>
      </c>
      <c r="D26" s="29" t="e">
        <f>#REF!</f>
        <v>#REF!</v>
      </c>
      <c r="E26" s="29" t="e">
        <f>#REF!</f>
        <v>#REF!</v>
      </c>
      <c r="F26" s="29" t="e">
        <f>#REF!</f>
        <v>#REF!</v>
      </c>
      <c r="G26" s="29" t="e">
        <f>#REF!</f>
        <v>#REF!</v>
      </c>
      <c r="H26" s="29" t="e">
        <f>#REF!</f>
        <v>#REF!</v>
      </c>
      <c r="I26" s="29" t="e">
        <f>#REF!</f>
        <v>#REF!</v>
      </c>
      <c r="J26" s="29" t="e">
        <f>#REF!</f>
        <v>#REF!</v>
      </c>
      <c r="K26" s="29" t="e">
        <f>#REF!</f>
        <v>#REF!</v>
      </c>
      <c r="L26" s="29" t="e">
        <f>#REF!</f>
        <v>#REF!</v>
      </c>
      <c r="M26" s="29" t="e">
        <f>#REF!</f>
        <v>#REF!</v>
      </c>
    </row>
    <row r="27" spans="1:13" x14ac:dyDescent="0.25">
      <c r="A27" s="99"/>
      <c r="B27" s="29" t="e">
        <f>#REF!</f>
        <v>#REF!</v>
      </c>
      <c r="C27" s="29" t="e">
        <f>#REF!</f>
        <v>#REF!</v>
      </c>
      <c r="D27" s="29" t="e">
        <f>#REF!</f>
        <v>#REF!</v>
      </c>
      <c r="E27" s="29" t="e">
        <f>#REF!</f>
        <v>#REF!</v>
      </c>
      <c r="F27" s="29" t="e">
        <f>#REF!</f>
        <v>#REF!</v>
      </c>
      <c r="G27" s="29" t="e">
        <f>#REF!</f>
        <v>#REF!</v>
      </c>
      <c r="H27" s="29" t="e">
        <f>#REF!</f>
        <v>#REF!</v>
      </c>
      <c r="I27" s="29" t="e">
        <f>#REF!</f>
        <v>#REF!</v>
      </c>
      <c r="J27" s="29" t="e">
        <f>#REF!</f>
        <v>#REF!</v>
      </c>
      <c r="K27" s="29" t="e">
        <f>#REF!</f>
        <v>#REF!</v>
      </c>
      <c r="L27" s="29" t="e">
        <f>#REF!</f>
        <v>#REF!</v>
      </c>
      <c r="M27" s="29" t="e">
        <f>#REF!</f>
        <v>#REF!</v>
      </c>
    </row>
    <row r="28" spans="1:13" x14ac:dyDescent="0.25">
      <c r="A28" s="99"/>
      <c r="B28" s="29" t="e">
        <f>#REF!</f>
        <v>#REF!</v>
      </c>
      <c r="C28" s="29" t="e">
        <f>#REF!</f>
        <v>#REF!</v>
      </c>
      <c r="D28" s="29" t="e">
        <f>#REF!</f>
        <v>#REF!</v>
      </c>
      <c r="E28" s="29" t="e">
        <f>#REF!</f>
        <v>#REF!</v>
      </c>
      <c r="F28" s="29" t="e">
        <f>#REF!</f>
        <v>#REF!</v>
      </c>
      <c r="G28" s="29" t="e">
        <f>#REF!</f>
        <v>#REF!</v>
      </c>
      <c r="H28" s="29" t="e">
        <f>#REF!</f>
        <v>#REF!</v>
      </c>
      <c r="I28" s="29" t="e">
        <f>#REF!</f>
        <v>#REF!</v>
      </c>
      <c r="J28" s="29" t="e">
        <f>#REF!</f>
        <v>#REF!</v>
      </c>
      <c r="K28" s="29" t="e">
        <f>#REF!</f>
        <v>#REF!</v>
      </c>
      <c r="L28" s="29" t="e">
        <f>#REF!</f>
        <v>#REF!</v>
      </c>
      <c r="M28" s="29" t="e">
        <f>#REF!</f>
        <v>#REF!</v>
      </c>
    </row>
    <row r="29" spans="1:13" x14ac:dyDescent="0.25">
      <c r="A29" s="99"/>
      <c r="B29" s="29" t="e">
        <f>#REF!</f>
        <v>#REF!</v>
      </c>
      <c r="C29" s="29" t="e">
        <f>#REF!</f>
        <v>#REF!</v>
      </c>
      <c r="D29" s="29" t="e">
        <f>#REF!</f>
        <v>#REF!</v>
      </c>
      <c r="E29" s="29" t="e">
        <f>#REF!</f>
        <v>#REF!</v>
      </c>
      <c r="F29" s="29" t="e">
        <f>#REF!</f>
        <v>#REF!</v>
      </c>
      <c r="G29" s="29" t="e">
        <f>#REF!</f>
        <v>#REF!</v>
      </c>
      <c r="H29" s="29" t="e">
        <f>#REF!</f>
        <v>#REF!</v>
      </c>
      <c r="I29" s="29" t="e">
        <f>#REF!</f>
        <v>#REF!</v>
      </c>
      <c r="J29" s="29" t="e">
        <f>#REF!</f>
        <v>#REF!</v>
      </c>
      <c r="K29" s="29" t="e">
        <f>#REF!</f>
        <v>#REF!</v>
      </c>
      <c r="L29" s="29" t="e">
        <f>#REF!</f>
        <v>#REF!</v>
      </c>
      <c r="M29" s="29" t="e">
        <f>#REF!</f>
        <v>#REF!</v>
      </c>
    </row>
    <row r="30" spans="1:13" x14ac:dyDescent="0.25">
      <c r="A30" s="99">
        <v>5</v>
      </c>
      <c r="B30" s="29" t="e">
        <f>#REF!</f>
        <v>#REF!</v>
      </c>
      <c r="C30" s="29" t="e">
        <f>#REF!</f>
        <v>#REF!</v>
      </c>
      <c r="D30" s="29" t="e">
        <f>#REF!</f>
        <v>#REF!</v>
      </c>
      <c r="E30" s="29" t="e">
        <f>#REF!</f>
        <v>#REF!</v>
      </c>
      <c r="F30" s="29" t="e">
        <f>#REF!</f>
        <v>#REF!</v>
      </c>
      <c r="G30" s="29" t="e">
        <f>#REF!</f>
        <v>#REF!</v>
      </c>
      <c r="H30" s="29" t="e">
        <f>#REF!</f>
        <v>#REF!</v>
      </c>
      <c r="I30" s="29" t="e">
        <f>#REF!</f>
        <v>#REF!</v>
      </c>
      <c r="J30" s="29" t="e">
        <f>#REF!</f>
        <v>#REF!</v>
      </c>
      <c r="K30" s="29" t="e">
        <f>#REF!</f>
        <v>#REF!</v>
      </c>
      <c r="L30" s="29" t="e">
        <f>#REF!</f>
        <v>#REF!</v>
      </c>
      <c r="M30" s="29" t="e">
        <f>#REF!</f>
        <v>#REF!</v>
      </c>
    </row>
    <row r="31" spans="1:13" x14ac:dyDescent="0.25">
      <c r="A31" s="99"/>
      <c r="B31" s="29" t="e">
        <f>#REF!</f>
        <v>#REF!</v>
      </c>
      <c r="C31" s="29" t="e">
        <f>#REF!</f>
        <v>#REF!</v>
      </c>
      <c r="D31" s="29" t="e">
        <f>#REF!</f>
        <v>#REF!</v>
      </c>
      <c r="E31" s="29" t="e">
        <f>#REF!</f>
        <v>#REF!</v>
      </c>
      <c r="F31" s="29" t="e">
        <f>#REF!</f>
        <v>#REF!</v>
      </c>
      <c r="G31" s="29" t="e">
        <f>#REF!</f>
        <v>#REF!</v>
      </c>
      <c r="H31" s="29" t="e">
        <f>#REF!</f>
        <v>#REF!</v>
      </c>
      <c r="I31" s="29" t="e">
        <f>#REF!</f>
        <v>#REF!</v>
      </c>
      <c r="J31" s="29" t="e">
        <f>#REF!</f>
        <v>#REF!</v>
      </c>
      <c r="K31" s="29" t="e">
        <f>#REF!</f>
        <v>#REF!</v>
      </c>
      <c r="L31" s="29" t="e">
        <f>#REF!</f>
        <v>#REF!</v>
      </c>
      <c r="M31" s="29" t="e">
        <f>#REF!</f>
        <v>#REF!</v>
      </c>
    </row>
    <row r="32" spans="1:13" x14ac:dyDescent="0.25">
      <c r="A32" s="99"/>
      <c r="B32" s="29" t="e">
        <f>#REF!</f>
        <v>#REF!</v>
      </c>
      <c r="C32" s="29" t="e">
        <f>#REF!</f>
        <v>#REF!</v>
      </c>
      <c r="D32" s="29" t="e">
        <f>#REF!</f>
        <v>#REF!</v>
      </c>
      <c r="E32" s="29" t="e">
        <f>#REF!</f>
        <v>#REF!</v>
      </c>
      <c r="F32" s="29" t="e">
        <f>#REF!</f>
        <v>#REF!</v>
      </c>
      <c r="G32" s="29" t="e">
        <f>#REF!</f>
        <v>#REF!</v>
      </c>
      <c r="H32" s="29" t="e">
        <f>#REF!</f>
        <v>#REF!</v>
      </c>
      <c r="I32" s="29" t="e">
        <f>#REF!</f>
        <v>#REF!</v>
      </c>
      <c r="J32" s="29" t="e">
        <f>#REF!</f>
        <v>#REF!</v>
      </c>
      <c r="K32" s="29" t="e">
        <f>#REF!</f>
        <v>#REF!</v>
      </c>
      <c r="L32" s="29" t="e">
        <f>#REF!</f>
        <v>#REF!</v>
      </c>
      <c r="M32" s="29" t="e">
        <f>#REF!</f>
        <v>#REF!</v>
      </c>
    </row>
    <row r="33" spans="1:13" x14ac:dyDescent="0.25">
      <c r="A33" s="99"/>
      <c r="B33" s="29" t="e">
        <f>#REF!</f>
        <v>#REF!</v>
      </c>
      <c r="C33" s="29" t="e">
        <f>#REF!</f>
        <v>#REF!</v>
      </c>
      <c r="D33" s="29" t="e">
        <f>#REF!</f>
        <v>#REF!</v>
      </c>
      <c r="E33" s="29" t="e">
        <f>#REF!</f>
        <v>#REF!</v>
      </c>
      <c r="F33" s="29" t="e">
        <f>#REF!</f>
        <v>#REF!</v>
      </c>
      <c r="G33" s="29" t="e">
        <f>#REF!</f>
        <v>#REF!</v>
      </c>
      <c r="H33" s="29" t="e">
        <f>#REF!</f>
        <v>#REF!</v>
      </c>
      <c r="I33" s="29" t="e">
        <f>#REF!</f>
        <v>#REF!</v>
      </c>
      <c r="J33" s="29" t="e">
        <f>#REF!</f>
        <v>#REF!</v>
      </c>
      <c r="K33" s="29" t="e">
        <f>#REF!</f>
        <v>#REF!</v>
      </c>
      <c r="L33" s="29" t="e">
        <f>#REF!</f>
        <v>#REF!</v>
      </c>
      <c r="M33" s="29" t="e">
        <f>#REF!</f>
        <v>#REF!</v>
      </c>
    </row>
    <row r="34" spans="1:13" x14ac:dyDescent="0.25">
      <c r="A34" s="99"/>
      <c r="B34" s="29" t="e">
        <f>#REF!</f>
        <v>#REF!</v>
      </c>
      <c r="C34" s="29" t="e">
        <f>#REF!</f>
        <v>#REF!</v>
      </c>
      <c r="D34" s="29" t="e">
        <f>#REF!</f>
        <v>#REF!</v>
      </c>
      <c r="E34" s="29" t="e">
        <f>#REF!</f>
        <v>#REF!</v>
      </c>
      <c r="F34" s="29" t="e">
        <f>#REF!</f>
        <v>#REF!</v>
      </c>
      <c r="G34" s="29" t="e">
        <f>#REF!</f>
        <v>#REF!</v>
      </c>
      <c r="H34" s="29" t="e">
        <f>#REF!</f>
        <v>#REF!</v>
      </c>
      <c r="I34" s="29" t="e">
        <f>#REF!</f>
        <v>#REF!</v>
      </c>
      <c r="J34" s="29" t="e">
        <f>#REF!</f>
        <v>#REF!</v>
      </c>
      <c r="K34" s="29" t="e">
        <f>#REF!</f>
        <v>#REF!</v>
      </c>
      <c r="L34" s="29" t="e">
        <f>#REF!</f>
        <v>#REF!</v>
      </c>
      <c r="M34" s="29" t="e">
        <f>#REF!</f>
        <v>#REF!</v>
      </c>
    </row>
    <row r="35" spans="1:13" x14ac:dyDescent="0.25">
      <c r="A35" s="99"/>
      <c r="B35" s="29" t="e">
        <f>#REF!</f>
        <v>#REF!</v>
      </c>
      <c r="C35" s="29" t="e">
        <f>#REF!</f>
        <v>#REF!</v>
      </c>
      <c r="D35" s="29" t="e">
        <f>#REF!</f>
        <v>#REF!</v>
      </c>
      <c r="E35" s="29" t="e">
        <f>#REF!</f>
        <v>#REF!</v>
      </c>
      <c r="F35" s="29" t="e">
        <f>#REF!</f>
        <v>#REF!</v>
      </c>
      <c r="G35" s="29" t="e">
        <f>#REF!</f>
        <v>#REF!</v>
      </c>
      <c r="H35" s="29" t="e">
        <f>#REF!</f>
        <v>#REF!</v>
      </c>
      <c r="I35" s="29" t="e">
        <f>#REF!</f>
        <v>#REF!</v>
      </c>
      <c r="J35" s="29" t="e">
        <f>#REF!</f>
        <v>#REF!</v>
      </c>
      <c r="K35" s="29" t="e">
        <f>#REF!</f>
        <v>#REF!</v>
      </c>
      <c r="L35" s="29" t="e">
        <f>#REF!</f>
        <v>#REF!</v>
      </c>
      <c r="M35" s="29" t="e">
        <f>#REF!</f>
        <v>#REF!</v>
      </c>
    </row>
    <row r="36" spans="1:13" x14ac:dyDescent="0.25">
      <c r="A36" s="99"/>
      <c r="B36" s="29" t="e">
        <f>#REF!</f>
        <v>#REF!</v>
      </c>
      <c r="C36" s="29" t="e">
        <f>#REF!</f>
        <v>#REF!</v>
      </c>
      <c r="D36" s="29" t="e">
        <f>#REF!</f>
        <v>#REF!</v>
      </c>
      <c r="E36" s="29" t="e">
        <f>#REF!</f>
        <v>#REF!</v>
      </c>
      <c r="F36" s="29" t="e">
        <f>#REF!</f>
        <v>#REF!</v>
      </c>
      <c r="G36" s="29" t="e">
        <f>#REF!</f>
        <v>#REF!</v>
      </c>
      <c r="H36" s="29" t="e">
        <f>#REF!</f>
        <v>#REF!</v>
      </c>
      <c r="I36" s="29" t="e">
        <f>#REF!</f>
        <v>#REF!</v>
      </c>
      <c r="J36" s="29" t="e">
        <f>#REF!</f>
        <v>#REF!</v>
      </c>
      <c r="K36" s="29" t="e">
        <f>#REF!</f>
        <v>#REF!</v>
      </c>
      <c r="L36" s="29" t="e">
        <f>#REF!</f>
        <v>#REF!</v>
      </c>
      <c r="M36" s="29" t="e">
        <f>#REF!</f>
        <v>#REF!</v>
      </c>
    </row>
    <row r="37" spans="1:13" x14ac:dyDescent="0.25">
      <c r="A37" s="99">
        <v>6</v>
      </c>
      <c r="B37" s="29" t="e">
        <f>#REF!</f>
        <v>#REF!</v>
      </c>
      <c r="C37" s="29" t="e">
        <f>#REF!</f>
        <v>#REF!</v>
      </c>
      <c r="D37" s="29" t="e">
        <f>#REF!</f>
        <v>#REF!</v>
      </c>
      <c r="E37" s="29" t="e">
        <f>#REF!</f>
        <v>#REF!</v>
      </c>
      <c r="F37" s="29" t="e">
        <f>#REF!</f>
        <v>#REF!</v>
      </c>
      <c r="G37" s="29" t="e">
        <f>#REF!</f>
        <v>#REF!</v>
      </c>
      <c r="H37" s="29" t="e">
        <f>#REF!</f>
        <v>#REF!</v>
      </c>
      <c r="I37" s="29" t="e">
        <f>#REF!</f>
        <v>#REF!</v>
      </c>
      <c r="J37" s="29" t="e">
        <f>#REF!</f>
        <v>#REF!</v>
      </c>
      <c r="K37" s="29" t="e">
        <f>#REF!</f>
        <v>#REF!</v>
      </c>
      <c r="L37" s="29" t="e">
        <f>#REF!</f>
        <v>#REF!</v>
      </c>
      <c r="M37" s="29" t="e">
        <f>#REF!</f>
        <v>#REF!</v>
      </c>
    </row>
    <row r="38" spans="1:13" x14ac:dyDescent="0.25">
      <c r="A38" s="99"/>
      <c r="B38" s="29" t="e">
        <f>#REF!</f>
        <v>#REF!</v>
      </c>
      <c r="C38" s="29" t="e">
        <f>#REF!</f>
        <v>#REF!</v>
      </c>
      <c r="D38" s="29" t="e">
        <f>#REF!</f>
        <v>#REF!</v>
      </c>
      <c r="E38" s="29" t="e">
        <f>#REF!</f>
        <v>#REF!</v>
      </c>
      <c r="F38" s="29" t="e">
        <f>#REF!</f>
        <v>#REF!</v>
      </c>
      <c r="G38" s="29" t="e">
        <f>#REF!</f>
        <v>#REF!</v>
      </c>
      <c r="H38" s="29" t="e">
        <f>#REF!</f>
        <v>#REF!</v>
      </c>
      <c r="I38" s="29" t="e">
        <f>#REF!</f>
        <v>#REF!</v>
      </c>
      <c r="J38" s="29" t="e">
        <f>#REF!</f>
        <v>#REF!</v>
      </c>
      <c r="K38" s="29" t="e">
        <f>#REF!</f>
        <v>#REF!</v>
      </c>
      <c r="L38" s="29" t="e">
        <f>#REF!</f>
        <v>#REF!</v>
      </c>
      <c r="M38" s="29" t="e">
        <f>#REF!</f>
        <v>#REF!</v>
      </c>
    </row>
    <row r="39" spans="1:13" x14ac:dyDescent="0.25">
      <c r="A39" s="99"/>
      <c r="B39" s="29" t="e">
        <f>#REF!</f>
        <v>#REF!</v>
      </c>
      <c r="C39" s="29" t="e">
        <f>#REF!</f>
        <v>#REF!</v>
      </c>
      <c r="D39" s="29" t="e">
        <f>#REF!</f>
        <v>#REF!</v>
      </c>
      <c r="E39" s="29" t="e">
        <f>#REF!</f>
        <v>#REF!</v>
      </c>
      <c r="F39" s="29" t="e">
        <f>#REF!</f>
        <v>#REF!</v>
      </c>
      <c r="G39" s="29" t="e">
        <f>#REF!</f>
        <v>#REF!</v>
      </c>
      <c r="H39" s="29" t="e">
        <f>#REF!</f>
        <v>#REF!</v>
      </c>
      <c r="I39" s="29" t="e">
        <f>#REF!</f>
        <v>#REF!</v>
      </c>
      <c r="J39" s="29" t="e">
        <f>#REF!</f>
        <v>#REF!</v>
      </c>
      <c r="K39" s="29" t="e">
        <f>#REF!</f>
        <v>#REF!</v>
      </c>
      <c r="L39" s="29" t="e">
        <f>#REF!</f>
        <v>#REF!</v>
      </c>
      <c r="M39" s="29" t="e">
        <f>#REF!</f>
        <v>#REF!</v>
      </c>
    </row>
    <row r="40" spans="1:13" x14ac:dyDescent="0.25">
      <c r="A40" s="99"/>
      <c r="B40" s="29" t="e">
        <f>#REF!</f>
        <v>#REF!</v>
      </c>
      <c r="C40" s="29" t="e">
        <f>#REF!</f>
        <v>#REF!</v>
      </c>
      <c r="D40" s="29" t="e">
        <f>#REF!</f>
        <v>#REF!</v>
      </c>
      <c r="E40" s="29" t="e">
        <f>#REF!</f>
        <v>#REF!</v>
      </c>
      <c r="F40" s="29" t="e">
        <f>#REF!</f>
        <v>#REF!</v>
      </c>
      <c r="G40" s="29" t="e">
        <f>#REF!</f>
        <v>#REF!</v>
      </c>
      <c r="H40" s="29" t="e">
        <f>#REF!</f>
        <v>#REF!</v>
      </c>
      <c r="I40" s="29" t="e">
        <f>#REF!</f>
        <v>#REF!</v>
      </c>
      <c r="J40" s="29" t="e">
        <f>#REF!</f>
        <v>#REF!</v>
      </c>
      <c r="K40" s="29" t="e">
        <f>#REF!</f>
        <v>#REF!</v>
      </c>
      <c r="L40" s="29" t="e">
        <f>#REF!</f>
        <v>#REF!</v>
      </c>
      <c r="M40" s="29" t="e">
        <f>#REF!</f>
        <v>#REF!</v>
      </c>
    </row>
    <row r="41" spans="1:13" x14ac:dyDescent="0.25">
      <c r="A41" s="99"/>
      <c r="B41" s="29" t="e">
        <f>#REF!</f>
        <v>#REF!</v>
      </c>
      <c r="C41" s="29" t="e">
        <f>#REF!</f>
        <v>#REF!</v>
      </c>
      <c r="D41" s="29" t="e">
        <f>#REF!</f>
        <v>#REF!</v>
      </c>
      <c r="E41" s="29" t="e">
        <f>#REF!</f>
        <v>#REF!</v>
      </c>
      <c r="F41" s="29" t="e">
        <f>#REF!</f>
        <v>#REF!</v>
      </c>
      <c r="G41" s="29" t="e">
        <f>#REF!</f>
        <v>#REF!</v>
      </c>
      <c r="H41" s="29" t="e">
        <f>#REF!</f>
        <v>#REF!</v>
      </c>
      <c r="I41" s="29" t="e">
        <f>#REF!</f>
        <v>#REF!</v>
      </c>
      <c r="J41" s="29" t="e">
        <f>#REF!</f>
        <v>#REF!</v>
      </c>
      <c r="K41" s="29" t="e">
        <f>#REF!</f>
        <v>#REF!</v>
      </c>
      <c r="L41" s="29" t="e">
        <f>#REF!</f>
        <v>#REF!</v>
      </c>
      <c r="M41" s="29" t="e">
        <f>#REF!</f>
        <v>#REF!</v>
      </c>
    </row>
    <row r="42" spans="1:13" x14ac:dyDescent="0.25">
      <c r="A42" s="99"/>
      <c r="B42" s="29" t="e">
        <f>#REF!</f>
        <v>#REF!</v>
      </c>
      <c r="C42" s="29" t="e">
        <f>#REF!</f>
        <v>#REF!</v>
      </c>
      <c r="D42" s="29" t="e">
        <f>#REF!</f>
        <v>#REF!</v>
      </c>
      <c r="E42" s="29" t="e">
        <f>#REF!</f>
        <v>#REF!</v>
      </c>
      <c r="F42" s="29" t="e">
        <f>#REF!</f>
        <v>#REF!</v>
      </c>
      <c r="G42" s="29" t="e">
        <f>#REF!</f>
        <v>#REF!</v>
      </c>
      <c r="H42" s="29" t="e">
        <f>#REF!</f>
        <v>#REF!</v>
      </c>
      <c r="I42" s="29" t="e">
        <f>#REF!</f>
        <v>#REF!</v>
      </c>
      <c r="J42" s="29" t="e">
        <f>#REF!</f>
        <v>#REF!</v>
      </c>
      <c r="K42" s="29" t="e">
        <f>#REF!</f>
        <v>#REF!</v>
      </c>
      <c r="L42" s="29" t="e">
        <f>#REF!</f>
        <v>#REF!</v>
      </c>
      <c r="M42" s="29" t="e">
        <f>#REF!</f>
        <v>#REF!</v>
      </c>
    </row>
    <row r="43" spans="1:13" x14ac:dyDescent="0.25">
      <c r="A43" s="99"/>
      <c r="B43" s="29" t="e">
        <f>#REF!</f>
        <v>#REF!</v>
      </c>
      <c r="C43" s="29" t="e">
        <f>#REF!</f>
        <v>#REF!</v>
      </c>
      <c r="D43" s="29" t="e">
        <f>#REF!</f>
        <v>#REF!</v>
      </c>
      <c r="E43" s="29" t="e">
        <f>#REF!</f>
        <v>#REF!</v>
      </c>
      <c r="F43" s="29" t="e">
        <f>#REF!</f>
        <v>#REF!</v>
      </c>
      <c r="G43" s="29" t="e">
        <f>#REF!</f>
        <v>#REF!</v>
      </c>
      <c r="H43" s="29" t="e">
        <f>#REF!</f>
        <v>#REF!</v>
      </c>
      <c r="I43" s="29" t="e">
        <f>#REF!</f>
        <v>#REF!</v>
      </c>
      <c r="J43" s="29" t="e">
        <f>#REF!</f>
        <v>#REF!</v>
      </c>
      <c r="K43" s="29" t="e">
        <f>#REF!</f>
        <v>#REF!</v>
      </c>
      <c r="L43" s="29" t="e">
        <f>#REF!</f>
        <v>#REF!</v>
      </c>
      <c r="M43" s="29" t="e">
        <f>#REF!</f>
        <v>#REF!</v>
      </c>
    </row>
    <row r="44" spans="1:13" x14ac:dyDescent="0.25">
      <c r="A44" s="99">
        <v>1</v>
      </c>
      <c r="B44" s="29" t="e">
        <f>#REF!</f>
        <v>#REF!</v>
      </c>
      <c r="C44" s="29" t="e">
        <f>#REF!</f>
        <v>#REF!</v>
      </c>
      <c r="D44" s="29" t="e">
        <f>#REF!</f>
        <v>#REF!</v>
      </c>
      <c r="E44" s="29" t="e">
        <f>#REF!</f>
        <v>#REF!</v>
      </c>
      <c r="F44" s="29" t="e">
        <f>#REF!</f>
        <v>#REF!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29" t="e">
        <f>#REF!</f>
        <v>#REF!</v>
      </c>
      <c r="K44" s="29" t="e">
        <f>#REF!</f>
        <v>#REF!</v>
      </c>
      <c r="L44" s="29" t="e">
        <f>#REF!</f>
        <v>#REF!</v>
      </c>
      <c r="M44" s="29" t="e">
        <f>#REF!</f>
        <v>#REF!</v>
      </c>
    </row>
    <row r="45" spans="1:13" x14ac:dyDescent="0.25">
      <c r="A45" s="99"/>
      <c r="B45" s="29" t="e">
        <f>#REF!</f>
        <v>#REF!</v>
      </c>
      <c r="C45" s="29" t="e">
        <f>#REF!</f>
        <v>#REF!</v>
      </c>
      <c r="D45" s="29" t="e">
        <f>#REF!</f>
        <v>#REF!</v>
      </c>
      <c r="E45" s="29" t="e">
        <f>#REF!</f>
        <v>#REF!</v>
      </c>
      <c r="F45" s="29" t="e">
        <f>#REF!</f>
        <v>#REF!</v>
      </c>
      <c r="G45" s="29" t="e">
        <f>#REF!</f>
        <v>#REF!</v>
      </c>
      <c r="H45" s="29" t="e">
        <f>#REF!</f>
        <v>#REF!</v>
      </c>
      <c r="I45" s="29" t="e">
        <f>#REF!</f>
        <v>#REF!</v>
      </c>
      <c r="J45" s="29" t="e">
        <f>#REF!</f>
        <v>#REF!</v>
      </c>
      <c r="K45" s="29" t="e">
        <f>#REF!</f>
        <v>#REF!</v>
      </c>
      <c r="L45" s="29" t="e">
        <f>#REF!</f>
        <v>#REF!</v>
      </c>
      <c r="M45" s="29" t="e">
        <f>#REF!</f>
        <v>#REF!</v>
      </c>
    </row>
    <row r="46" spans="1:13" x14ac:dyDescent="0.25">
      <c r="A46" s="99"/>
      <c r="B46" s="29" t="e">
        <f>#REF!</f>
        <v>#REF!</v>
      </c>
      <c r="C46" s="29" t="e">
        <f>#REF!</f>
        <v>#REF!</v>
      </c>
      <c r="D46" s="29" t="e">
        <f>#REF!</f>
        <v>#REF!</v>
      </c>
      <c r="E46" s="29" t="e">
        <f>#REF!</f>
        <v>#REF!</v>
      </c>
      <c r="F46" s="29" t="e">
        <f>#REF!</f>
        <v>#REF!</v>
      </c>
      <c r="G46" s="29" t="e">
        <f>#REF!</f>
        <v>#REF!</v>
      </c>
      <c r="H46" s="29" t="e">
        <f>#REF!</f>
        <v>#REF!</v>
      </c>
      <c r="I46" s="29" t="e">
        <f>#REF!</f>
        <v>#REF!</v>
      </c>
      <c r="J46" s="29" t="e">
        <f>#REF!</f>
        <v>#REF!</v>
      </c>
      <c r="K46" s="29" t="e">
        <f>#REF!</f>
        <v>#REF!</v>
      </c>
      <c r="L46" s="29" t="e">
        <f>#REF!</f>
        <v>#REF!</v>
      </c>
      <c r="M46" s="29" t="e">
        <f>#REF!</f>
        <v>#REF!</v>
      </c>
    </row>
    <row r="47" spans="1:13" x14ac:dyDescent="0.25">
      <c r="A47" s="99"/>
      <c r="B47" s="29" t="e">
        <f>#REF!</f>
        <v>#REF!</v>
      </c>
      <c r="C47" s="29" t="e">
        <f>#REF!</f>
        <v>#REF!</v>
      </c>
      <c r="D47" s="29" t="e">
        <f>#REF!</f>
        <v>#REF!</v>
      </c>
      <c r="E47" s="29" t="e">
        <f>#REF!</f>
        <v>#REF!</v>
      </c>
      <c r="F47" s="29" t="e">
        <f>#REF!</f>
        <v>#REF!</v>
      </c>
      <c r="G47" s="29" t="e">
        <f>#REF!</f>
        <v>#REF!</v>
      </c>
      <c r="H47" s="29" t="e">
        <f>#REF!</f>
        <v>#REF!</v>
      </c>
      <c r="I47" s="29" t="e">
        <f>#REF!</f>
        <v>#REF!</v>
      </c>
      <c r="J47" s="29" t="e">
        <f>#REF!</f>
        <v>#REF!</v>
      </c>
      <c r="K47" s="29" t="e">
        <f>#REF!</f>
        <v>#REF!</v>
      </c>
      <c r="L47" s="29" t="e">
        <f>#REF!</f>
        <v>#REF!</v>
      </c>
      <c r="M47" s="29" t="e">
        <f>#REF!</f>
        <v>#REF!</v>
      </c>
    </row>
    <row r="48" spans="1:13" x14ac:dyDescent="0.25">
      <c r="A48" s="99"/>
      <c r="B48" s="29" t="e">
        <f>#REF!</f>
        <v>#REF!</v>
      </c>
      <c r="C48" s="29" t="e">
        <f>#REF!</f>
        <v>#REF!</v>
      </c>
      <c r="D48" s="29" t="e">
        <f>#REF!</f>
        <v>#REF!</v>
      </c>
      <c r="E48" s="29" t="e">
        <f>#REF!</f>
        <v>#REF!</v>
      </c>
      <c r="F48" s="29" t="e">
        <f>#REF!</f>
        <v>#REF!</v>
      </c>
      <c r="G48" s="29" t="e">
        <f>#REF!</f>
        <v>#REF!</v>
      </c>
      <c r="H48" s="29" t="e">
        <f>#REF!</f>
        <v>#REF!</v>
      </c>
      <c r="I48" s="29" t="e">
        <f>#REF!</f>
        <v>#REF!</v>
      </c>
      <c r="J48" s="29" t="e">
        <f>#REF!</f>
        <v>#REF!</v>
      </c>
      <c r="K48" s="29" t="e">
        <f>#REF!</f>
        <v>#REF!</v>
      </c>
      <c r="L48" s="29" t="e">
        <f>#REF!</f>
        <v>#REF!</v>
      </c>
      <c r="M48" s="29" t="e">
        <f>#REF!</f>
        <v>#REF!</v>
      </c>
    </row>
    <row r="49" spans="1:13" x14ac:dyDescent="0.25">
      <c r="A49" s="99"/>
      <c r="B49" s="29" t="e">
        <f>#REF!</f>
        <v>#REF!</v>
      </c>
      <c r="C49" s="29" t="e">
        <f>#REF!</f>
        <v>#REF!</v>
      </c>
      <c r="D49" s="29" t="e">
        <f>#REF!</f>
        <v>#REF!</v>
      </c>
      <c r="E49" s="29" t="e">
        <f>#REF!</f>
        <v>#REF!</v>
      </c>
      <c r="F49" s="29" t="e">
        <f>#REF!</f>
        <v>#REF!</v>
      </c>
      <c r="G49" s="29" t="e">
        <f>#REF!</f>
        <v>#REF!</v>
      </c>
      <c r="H49" s="29" t="e">
        <f>#REF!</f>
        <v>#REF!</v>
      </c>
      <c r="I49" s="29" t="e">
        <f>#REF!</f>
        <v>#REF!</v>
      </c>
      <c r="J49" s="29" t="e">
        <f>#REF!</f>
        <v>#REF!</v>
      </c>
      <c r="K49" s="29" t="e">
        <f>#REF!</f>
        <v>#REF!</v>
      </c>
      <c r="L49" s="29" t="e">
        <f>#REF!</f>
        <v>#REF!</v>
      </c>
      <c r="M49" s="29" t="e">
        <f>#REF!</f>
        <v>#REF!</v>
      </c>
    </row>
    <row r="50" spans="1:13" x14ac:dyDescent="0.25">
      <c r="A50" s="99"/>
      <c r="B50" s="29" t="e">
        <f>#REF!</f>
        <v>#REF!</v>
      </c>
      <c r="C50" s="29" t="e">
        <f>#REF!</f>
        <v>#REF!</v>
      </c>
      <c r="D50" s="29" t="e">
        <f>#REF!</f>
        <v>#REF!</v>
      </c>
      <c r="E50" s="29" t="e">
        <f>#REF!</f>
        <v>#REF!</v>
      </c>
      <c r="F50" s="29" t="e">
        <f>#REF!</f>
        <v>#REF!</v>
      </c>
      <c r="G50" s="29" t="e">
        <f>#REF!</f>
        <v>#REF!</v>
      </c>
      <c r="H50" s="29" t="e">
        <f>#REF!</f>
        <v>#REF!</v>
      </c>
      <c r="I50" s="29" t="e">
        <f>#REF!</f>
        <v>#REF!</v>
      </c>
      <c r="J50" s="29" t="e">
        <f>#REF!</f>
        <v>#REF!</v>
      </c>
      <c r="K50" s="29" t="e">
        <f>#REF!</f>
        <v>#REF!</v>
      </c>
      <c r="L50" s="29" t="e">
        <f>#REF!</f>
        <v>#REF!</v>
      </c>
      <c r="M50" s="29" t="e">
        <f>#REF!</f>
        <v>#REF!</v>
      </c>
    </row>
    <row r="51" spans="1:13" x14ac:dyDescent="0.25">
      <c r="A51" s="99">
        <v>2</v>
      </c>
      <c r="B51" s="29" t="e">
        <f>#REF!</f>
        <v>#REF!</v>
      </c>
      <c r="C51" s="29" t="e">
        <f>#REF!</f>
        <v>#REF!</v>
      </c>
      <c r="D51" s="29" t="e">
        <f>#REF!</f>
        <v>#REF!</v>
      </c>
      <c r="E51" s="29" t="e">
        <f>#REF!</f>
        <v>#REF!</v>
      </c>
      <c r="F51" s="29" t="e">
        <f>#REF!</f>
        <v>#REF!</v>
      </c>
      <c r="G51" s="29" t="e">
        <f>#REF!</f>
        <v>#REF!</v>
      </c>
      <c r="H51" s="29" t="e">
        <f>#REF!</f>
        <v>#REF!</v>
      </c>
      <c r="I51" s="29" t="e">
        <f>#REF!</f>
        <v>#REF!</v>
      </c>
      <c r="J51" s="29" t="e">
        <f>#REF!</f>
        <v>#REF!</v>
      </c>
      <c r="K51" s="29" t="e">
        <f>#REF!</f>
        <v>#REF!</v>
      </c>
      <c r="L51" s="29" t="e">
        <f>#REF!</f>
        <v>#REF!</v>
      </c>
      <c r="M51" s="29" t="e">
        <f>#REF!</f>
        <v>#REF!</v>
      </c>
    </row>
    <row r="52" spans="1:13" x14ac:dyDescent="0.25">
      <c r="A52" s="99"/>
      <c r="B52" s="29" t="e">
        <f>#REF!</f>
        <v>#REF!</v>
      </c>
      <c r="C52" s="29" t="e">
        <f>#REF!</f>
        <v>#REF!</v>
      </c>
      <c r="D52" s="29" t="e">
        <f>#REF!</f>
        <v>#REF!</v>
      </c>
      <c r="E52" s="29" t="e">
        <f>#REF!</f>
        <v>#REF!</v>
      </c>
      <c r="F52" s="29" t="e">
        <f>#REF!</f>
        <v>#REF!</v>
      </c>
      <c r="G52" s="29" t="e">
        <f>#REF!</f>
        <v>#REF!</v>
      </c>
      <c r="H52" s="29" t="e">
        <f>#REF!</f>
        <v>#REF!</v>
      </c>
      <c r="I52" s="29" t="e">
        <f>#REF!</f>
        <v>#REF!</v>
      </c>
      <c r="J52" s="29" t="e">
        <f>#REF!</f>
        <v>#REF!</v>
      </c>
      <c r="K52" s="29" t="e">
        <f>#REF!</f>
        <v>#REF!</v>
      </c>
      <c r="L52" s="29" t="e">
        <f>#REF!</f>
        <v>#REF!</v>
      </c>
      <c r="M52" s="29" t="e">
        <f>#REF!</f>
        <v>#REF!</v>
      </c>
    </row>
    <row r="53" spans="1:13" x14ac:dyDescent="0.25">
      <c r="A53" s="99"/>
      <c r="B53" s="29" t="e">
        <f>#REF!</f>
        <v>#REF!</v>
      </c>
      <c r="C53" s="29" t="e">
        <f>#REF!</f>
        <v>#REF!</v>
      </c>
      <c r="D53" s="29" t="e">
        <f>#REF!</f>
        <v>#REF!</v>
      </c>
      <c r="E53" s="29" t="e">
        <f>#REF!</f>
        <v>#REF!</v>
      </c>
      <c r="F53" s="29" t="e">
        <f>#REF!</f>
        <v>#REF!</v>
      </c>
      <c r="G53" s="29" t="e">
        <f>#REF!</f>
        <v>#REF!</v>
      </c>
      <c r="H53" s="29" t="e">
        <f>#REF!</f>
        <v>#REF!</v>
      </c>
      <c r="I53" s="29" t="e">
        <f>#REF!</f>
        <v>#REF!</v>
      </c>
      <c r="J53" s="29" t="e">
        <f>#REF!</f>
        <v>#REF!</v>
      </c>
      <c r="K53" s="29" t="e">
        <f>#REF!</f>
        <v>#REF!</v>
      </c>
      <c r="L53" s="29" t="e">
        <f>#REF!</f>
        <v>#REF!</v>
      </c>
      <c r="M53" s="29" t="e">
        <f>#REF!</f>
        <v>#REF!</v>
      </c>
    </row>
    <row r="54" spans="1:13" x14ac:dyDescent="0.25">
      <c r="A54" s="99"/>
      <c r="B54" s="29" t="e">
        <f>#REF!</f>
        <v>#REF!</v>
      </c>
      <c r="C54" s="29" t="e">
        <f>#REF!</f>
        <v>#REF!</v>
      </c>
      <c r="D54" s="29" t="e">
        <f>#REF!</f>
        <v>#REF!</v>
      </c>
      <c r="E54" s="29" t="e">
        <f>#REF!</f>
        <v>#REF!</v>
      </c>
      <c r="F54" s="29" t="e">
        <f>#REF!</f>
        <v>#REF!</v>
      </c>
      <c r="G54" s="29" t="e">
        <f>#REF!</f>
        <v>#REF!</v>
      </c>
      <c r="H54" s="29" t="e">
        <f>#REF!</f>
        <v>#REF!</v>
      </c>
      <c r="I54" s="29" t="e">
        <f>#REF!</f>
        <v>#REF!</v>
      </c>
      <c r="J54" s="29" t="e">
        <f>#REF!</f>
        <v>#REF!</v>
      </c>
      <c r="K54" s="29" t="e">
        <f>#REF!</f>
        <v>#REF!</v>
      </c>
      <c r="L54" s="29" t="e">
        <f>#REF!</f>
        <v>#REF!</v>
      </c>
      <c r="M54" s="29" t="e">
        <f>#REF!</f>
        <v>#REF!</v>
      </c>
    </row>
    <row r="55" spans="1:13" x14ac:dyDescent="0.25">
      <c r="A55" s="99"/>
      <c r="B55" s="29" t="e">
        <f>#REF!</f>
        <v>#REF!</v>
      </c>
      <c r="C55" s="29" t="e">
        <f>#REF!</f>
        <v>#REF!</v>
      </c>
      <c r="D55" s="29" t="e">
        <f>#REF!</f>
        <v>#REF!</v>
      </c>
      <c r="E55" s="29" t="e">
        <f>#REF!</f>
        <v>#REF!</v>
      </c>
      <c r="F55" s="29" t="e">
        <f>#REF!</f>
        <v>#REF!</v>
      </c>
      <c r="G55" s="29" t="e">
        <f>#REF!</f>
        <v>#REF!</v>
      </c>
      <c r="H55" s="29" t="e">
        <f>#REF!</f>
        <v>#REF!</v>
      </c>
      <c r="I55" s="29" t="e">
        <f>#REF!</f>
        <v>#REF!</v>
      </c>
      <c r="J55" s="29" t="e">
        <f>#REF!</f>
        <v>#REF!</v>
      </c>
      <c r="K55" s="29" t="e">
        <f>#REF!</f>
        <v>#REF!</v>
      </c>
      <c r="L55" s="29" t="e">
        <f>#REF!</f>
        <v>#REF!</v>
      </c>
      <c r="M55" s="29" t="e">
        <f>#REF!</f>
        <v>#REF!</v>
      </c>
    </row>
    <row r="56" spans="1:13" x14ac:dyDescent="0.25">
      <c r="A56" s="99"/>
      <c r="B56" s="29" t="e">
        <f>#REF!</f>
        <v>#REF!</v>
      </c>
      <c r="C56" s="29" t="e">
        <f>#REF!</f>
        <v>#REF!</v>
      </c>
      <c r="D56" s="29" t="e">
        <f>#REF!</f>
        <v>#REF!</v>
      </c>
      <c r="E56" s="29" t="e">
        <f>#REF!</f>
        <v>#REF!</v>
      </c>
      <c r="F56" s="29" t="e">
        <f>#REF!</f>
        <v>#REF!</v>
      </c>
      <c r="G56" s="29" t="e">
        <f>#REF!</f>
        <v>#REF!</v>
      </c>
      <c r="H56" s="29" t="e">
        <f>#REF!</f>
        <v>#REF!</v>
      </c>
      <c r="I56" s="29" t="e">
        <f>#REF!</f>
        <v>#REF!</v>
      </c>
      <c r="J56" s="29" t="e">
        <f>#REF!</f>
        <v>#REF!</v>
      </c>
      <c r="K56" s="29" t="e">
        <f>#REF!</f>
        <v>#REF!</v>
      </c>
      <c r="L56" s="29" t="e">
        <f>#REF!</f>
        <v>#REF!</v>
      </c>
      <c r="M56" s="29" t="e">
        <f>#REF!</f>
        <v>#REF!</v>
      </c>
    </row>
    <row r="57" spans="1:13" x14ac:dyDescent="0.25">
      <c r="A57" s="99"/>
      <c r="B57" s="29" t="e">
        <f>#REF!</f>
        <v>#REF!</v>
      </c>
      <c r="C57" s="29" t="e">
        <f>#REF!</f>
        <v>#REF!</v>
      </c>
      <c r="D57" s="29" t="e">
        <f>#REF!</f>
        <v>#REF!</v>
      </c>
      <c r="E57" s="29" t="e">
        <f>#REF!</f>
        <v>#REF!</v>
      </c>
      <c r="F57" s="29" t="e">
        <f>#REF!</f>
        <v>#REF!</v>
      </c>
      <c r="G57" s="29" t="e">
        <f>#REF!</f>
        <v>#REF!</v>
      </c>
      <c r="H57" s="29" t="e">
        <f>#REF!</f>
        <v>#REF!</v>
      </c>
      <c r="I57" s="29" t="e">
        <f>#REF!</f>
        <v>#REF!</v>
      </c>
      <c r="J57" s="29" t="e">
        <f>#REF!</f>
        <v>#REF!</v>
      </c>
      <c r="K57" s="29" t="e">
        <f>#REF!</f>
        <v>#REF!</v>
      </c>
      <c r="L57" s="29" t="e">
        <f>#REF!</f>
        <v>#REF!</v>
      </c>
      <c r="M57" s="29" t="e">
        <f>#REF!</f>
        <v>#REF!</v>
      </c>
    </row>
    <row r="58" spans="1:13" x14ac:dyDescent="0.25">
      <c r="A58" s="99">
        <v>3</v>
      </c>
      <c r="B58" s="29" t="e">
        <f>#REF!</f>
        <v>#REF!</v>
      </c>
      <c r="C58" s="29" t="e">
        <f>#REF!</f>
        <v>#REF!</v>
      </c>
      <c r="D58" s="29" t="e">
        <f>#REF!</f>
        <v>#REF!</v>
      </c>
      <c r="E58" s="29" t="e">
        <f>#REF!</f>
        <v>#REF!</v>
      </c>
      <c r="F58" s="29" t="e">
        <f>#REF!</f>
        <v>#REF!</v>
      </c>
      <c r="G58" s="29" t="e">
        <f>#REF!</f>
        <v>#REF!</v>
      </c>
      <c r="H58" s="29" t="e">
        <f>#REF!</f>
        <v>#REF!</v>
      </c>
      <c r="I58" s="29" t="e">
        <f>#REF!</f>
        <v>#REF!</v>
      </c>
      <c r="J58" s="29" t="e">
        <f>#REF!</f>
        <v>#REF!</v>
      </c>
      <c r="K58" s="29" t="e">
        <f>#REF!</f>
        <v>#REF!</v>
      </c>
      <c r="L58" s="29" t="e">
        <f>#REF!</f>
        <v>#REF!</v>
      </c>
      <c r="M58" s="29" t="e">
        <f>#REF!</f>
        <v>#REF!</v>
      </c>
    </row>
    <row r="59" spans="1:13" x14ac:dyDescent="0.25">
      <c r="A59" s="99"/>
      <c r="B59" s="29" t="e">
        <f>#REF!</f>
        <v>#REF!</v>
      </c>
      <c r="C59" s="29" t="e">
        <f>#REF!</f>
        <v>#REF!</v>
      </c>
      <c r="D59" s="29" t="e">
        <f>#REF!</f>
        <v>#REF!</v>
      </c>
      <c r="E59" s="29" t="e">
        <f>#REF!</f>
        <v>#REF!</v>
      </c>
      <c r="F59" s="29" t="e">
        <f>#REF!</f>
        <v>#REF!</v>
      </c>
      <c r="G59" s="29" t="e">
        <f>#REF!</f>
        <v>#REF!</v>
      </c>
      <c r="H59" s="29" t="e">
        <f>#REF!</f>
        <v>#REF!</v>
      </c>
      <c r="I59" s="29" t="e">
        <f>#REF!</f>
        <v>#REF!</v>
      </c>
      <c r="J59" s="29" t="e">
        <f>#REF!</f>
        <v>#REF!</v>
      </c>
      <c r="K59" s="29" t="e">
        <f>#REF!</f>
        <v>#REF!</v>
      </c>
      <c r="L59" s="29" t="e">
        <f>#REF!</f>
        <v>#REF!</v>
      </c>
      <c r="M59" s="29" t="e">
        <f>#REF!</f>
        <v>#REF!</v>
      </c>
    </row>
    <row r="60" spans="1:13" x14ac:dyDescent="0.25">
      <c r="A60" s="99"/>
      <c r="B60" s="29" t="e">
        <f>#REF!</f>
        <v>#REF!</v>
      </c>
      <c r="C60" s="29" t="e">
        <f>#REF!</f>
        <v>#REF!</v>
      </c>
      <c r="D60" s="29" t="e">
        <f>#REF!</f>
        <v>#REF!</v>
      </c>
      <c r="E60" s="29" t="e">
        <f>#REF!</f>
        <v>#REF!</v>
      </c>
      <c r="F60" s="29" t="e">
        <f>#REF!</f>
        <v>#REF!</v>
      </c>
      <c r="G60" s="29" t="e">
        <f>#REF!</f>
        <v>#REF!</v>
      </c>
      <c r="H60" s="29" t="e">
        <f>#REF!</f>
        <v>#REF!</v>
      </c>
      <c r="I60" s="29" t="e">
        <f>#REF!</f>
        <v>#REF!</v>
      </c>
      <c r="J60" s="29" t="e">
        <f>#REF!</f>
        <v>#REF!</v>
      </c>
      <c r="K60" s="29" t="e">
        <f>#REF!</f>
        <v>#REF!</v>
      </c>
      <c r="L60" s="29" t="e">
        <f>#REF!</f>
        <v>#REF!</v>
      </c>
      <c r="M60" s="29" t="e">
        <f>#REF!</f>
        <v>#REF!</v>
      </c>
    </row>
    <row r="61" spans="1:13" x14ac:dyDescent="0.25">
      <c r="A61" s="99"/>
      <c r="B61" s="29" t="e">
        <f>#REF!</f>
        <v>#REF!</v>
      </c>
      <c r="C61" s="29" t="e">
        <f>#REF!</f>
        <v>#REF!</v>
      </c>
      <c r="D61" s="29" t="e">
        <f>#REF!</f>
        <v>#REF!</v>
      </c>
      <c r="E61" s="29" t="e">
        <f>#REF!</f>
        <v>#REF!</v>
      </c>
      <c r="F61" s="29" t="e">
        <f>#REF!</f>
        <v>#REF!</v>
      </c>
      <c r="G61" s="29" t="e">
        <f>#REF!</f>
        <v>#REF!</v>
      </c>
      <c r="H61" s="29" t="e">
        <f>#REF!</f>
        <v>#REF!</v>
      </c>
      <c r="I61" s="29" t="e">
        <f>#REF!</f>
        <v>#REF!</v>
      </c>
      <c r="J61" s="29" t="e">
        <f>#REF!</f>
        <v>#REF!</v>
      </c>
      <c r="K61" s="29" t="e">
        <f>#REF!</f>
        <v>#REF!</v>
      </c>
      <c r="L61" s="29" t="e">
        <f>#REF!</f>
        <v>#REF!</v>
      </c>
      <c r="M61" s="29" t="e">
        <f>#REF!</f>
        <v>#REF!</v>
      </c>
    </row>
    <row r="62" spans="1:13" x14ac:dyDescent="0.25">
      <c r="A62" s="99"/>
      <c r="B62" s="29" t="e">
        <f>#REF!</f>
        <v>#REF!</v>
      </c>
      <c r="C62" s="29" t="e">
        <f>#REF!</f>
        <v>#REF!</v>
      </c>
      <c r="D62" s="29" t="e">
        <f>#REF!</f>
        <v>#REF!</v>
      </c>
      <c r="E62" s="29" t="e">
        <f>#REF!</f>
        <v>#REF!</v>
      </c>
      <c r="F62" s="29" t="e">
        <f>#REF!</f>
        <v>#REF!</v>
      </c>
      <c r="G62" s="29" t="e">
        <f>#REF!</f>
        <v>#REF!</v>
      </c>
      <c r="H62" s="29" t="e">
        <f>#REF!</f>
        <v>#REF!</v>
      </c>
      <c r="I62" s="29" t="e">
        <f>#REF!</f>
        <v>#REF!</v>
      </c>
      <c r="J62" s="29" t="e">
        <f>#REF!</f>
        <v>#REF!</v>
      </c>
      <c r="K62" s="29" t="e">
        <f>#REF!</f>
        <v>#REF!</v>
      </c>
      <c r="L62" s="29" t="e">
        <f>#REF!</f>
        <v>#REF!</v>
      </c>
      <c r="M62" s="29" t="e">
        <f>#REF!</f>
        <v>#REF!</v>
      </c>
    </row>
    <row r="63" spans="1:13" x14ac:dyDescent="0.25">
      <c r="A63" s="99"/>
      <c r="B63" s="29" t="e">
        <f>#REF!</f>
        <v>#REF!</v>
      </c>
      <c r="C63" s="29" t="e">
        <f>#REF!</f>
        <v>#REF!</v>
      </c>
      <c r="D63" s="29" t="e">
        <f>#REF!</f>
        <v>#REF!</v>
      </c>
      <c r="E63" s="29" t="e">
        <f>#REF!</f>
        <v>#REF!</v>
      </c>
      <c r="F63" s="29" t="e">
        <f>#REF!</f>
        <v>#REF!</v>
      </c>
      <c r="G63" s="29" t="e">
        <f>#REF!</f>
        <v>#REF!</v>
      </c>
      <c r="H63" s="29" t="e">
        <f>#REF!</f>
        <v>#REF!</v>
      </c>
      <c r="I63" s="29" t="e">
        <f>#REF!</f>
        <v>#REF!</v>
      </c>
      <c r="J63" s="29" t="e">
        <f>#REF!</f>
        <v>#REF!</v>
      </c>
      <c r="K63" s="29" t="e">
        <f>#REF!</f>
        <v>#REF!</v>
      </c>
      <c r="L63" s="29" t="e">
        <f>#REF!</f>
        <v>#REF!</v>
      </c>
      <c r="M63" s="29" t="e">
        <f>#REF!</f>
        <v>#REF!</v>
      </c>
    </row>
    <row r="64" spans="1:13" x14ac:dyDescent="0.25">
      <c r="A64" s="99"/>
      <c r="B64" s="29" t="e">
        <f>#REF!</f>
        <v>#REF!</v>
      </c>
      <c r="C64" s="29" t="e">
        <f>#REF!</f>
        <v>#REF!</v>
      </c>
      <c r="D64" s="29" t="e">
        <f>#REF!</f>
        <v>#REF!</v>
      </c>
      <c r="E64" s="29" t="e">
        <f>#REF!</f>
        <v>#REF!</v>
      </c>
      <c r="F64" s="29" t="e">
        <f>#REF!</f>
        <v>#REF!</v>
      </c>
      <c r="G64" s="29" t="e">
        <f>#REF!</f>
        <v>#REF!</v>
      </c>
      <c r="H64" s="29" t="e">
        <f>#REF!</f>
        <v>#REF!</v>
      </c>
      <c r="I64" s="29" t="e">
        <f>#REF!</f>
        <v>#REF!</v>
      </c>
      <c r="J64" s="29" t="e">
        <f>#REF!</f>
        <v>#REF!</v>
      </c>
      <c r="K64" s="29" t="e">
        <f>#REF!</f>
        <v>#REF!</v>
      </c>
      <c r="L64" s="29" t="e">
        <f>#REF!</f>
        <v>#REF!</v>
      </c>
      <c r="M64" s="29" t="e">
        <f>#REF!</f>
        <v>#REF!</v>
      </c>
    </row>
    <row r="65" spans="1:13" x14ac:dyDescent="0.25">
      <c r="A65" s="99">
        <v>4</v>
      </c>
      <c r="B65" s="29" t="e">
        <f>#REF!</f>
        <v>#REF!</v>
      </c>
      <c r="C65" s="29" t="e">
        <f>#REF!</f>
        <v>#REF!</v>
      </c>
      <c r="D65" s="29" t="e">
        <f>#REF!</f>
        <v>#REF!</v>
      </c>
      <c r="E65" s="29" t="e">
        <f>#REF!</f>
        <v>#REF!</v>
      </c>
      <c r="F65" s="29" t="e">
        <f>#REF!</f>
        <v>#REF!</v>
      </c>
      <c r="G65" s="29" t="e">
        <f>#REF!</f>
        <v>#REF!</v>
      </c>
      <c r="H65" s="29" t="e">
        <f>#REF!</f>
        <v>#REF!</v>
      </c>
      <c r="I65" s="29" t="e">
        <f>#REF!</f>
        <v>#REF!</v>
      </c>
      <c r="J65" s="29" t="e">
        <f>#REF!</f>
        <v>#REF!</v>
      </c>
      <c r="K65" s="29" t="e">
        <f>#REF!</f>
        <v>#REF!</v>
      </c>
      <c r="L65" s="29" t="e">
        <f>#REF!</f>
        <v>#REF!</v>
      </c>
      <c r="M65" s="29" t="e">
        <f>#REF!</f>
        <v>#REF!</v>
      </c>
    </row>
    <row r="66" spans="1:13" x14ac:dyDescent="0.25">
      <c r="A66" s="99"/>
      <c r="B66" s="29" t="e">
        <f>#REF!</f>
        <v>#REF!</v>
      </c>
      <c r="C66" s="29" t="e">
        <f>#REF!</f>
        <v>#REF!</v>
      </c>
      <c r="D66" s="29" t="e">
        <f>#REF!</f>
        <v>#REF!</v>
      </c>
      <c r="E66" s="29" t="e">
        <f>#REF!</f>
        <v>#REF!</v>
      </c>
      <c r="F66" s="29" t="e">
        <f>#REF!</f>
        <v>#REF!</v>
      </c>
      <c r="G66" s="29" t="e">
        <f>#REF!</f>
        <v>#REF!</v>
      </c>
      <c r="H66" s="29" t="e">
        <f>#REF!</f>
        <v>#REF!</v>
      </c>
      <c r="I66" s="29" t="e">
        <f>#REF!</f>
        <v>#REF!</v>
      </c>
      <c r="J66" s="29" t="e">
        <f>#REF!</f>
        <v>#REF!</v>
      </c>
      <c r="K66" s="29" t="e">
        <f>#REF!</f>
        <v>#REF!</v>
      </c>
      <c r="L66" s="29" t="e">
        <f>#REF!</f>
        <v>#REF!</v>
      </c>
      <c r="M66" s="29" t="e">
        <f>#REF!</f>
        <v>#REF!</v>
      </c>
    </row>
    <row r="67" spans="1:13" x14ac:dyDescent="0.25">
      <c r="A67" s="99"/>
      <c r="B67" s="29" t="e">
        <f>#REF!</f>
        <v>#REF!</v>
      </c>
      <c r="C67" s="29" t="e">
        <f>#REF!</f>
        <v>#REF!</v>
      </c>
      <c r="D67" s="29" t="e">
        <f>#REF!</f>
        <v>#REF!</v>
      </c>
      <c r="E67" s="29" t="e">
        <f>#REF!</f>
        <v>#REF!</v>
      </c>
      <c r="F67" s="29" t="e">
        <f>#REF!</f>
        <v>#REF!</v>
      </c>
      <c r="G67" s="29" t="e">
        <f>#REF!</f>
        <v>#REF!</v>
      </c>
      <c r="H67" s="29" t="e">
        <f>#REF!</f>
        <v>#REF!</v>
      </c>
      <c r="I67" s="29" t="e">
        <f>#REF!</f>
        <v>#REF!</v>
      </c>
      <c r="J67" s="29" t="e">
        <f>#REF!</f>
        <v>#REF!</v>
      </c>
      <c r="K67" s="29" t="e">
        <f>#REF!</f>
        <v>#REF!</v>
      </c>
      <c r="L67" s="29" t="e">
        <f>#REF!</f>
        <v>#REF!</v>
      </c>
      <c r="M67" s="29" t="e">
        <f>#REF!</f>
        <v>#REF!</v>
      </c>
    </row>
    <row r="68" spans="1:13" x14ac:dyDescent="0.25">
      <c r="A68" s="99"/>
      <c r="B68" s="29" t="e">
        <f>#REF!</f>
        <v>#REF!</v>
      </c>
      <c r="C68" s="29" t="e">
        <f>#REF!</f>
        <v>#REF!</v>
      </c>
      <c r="D68" s="29" t="e">
        <f>#REF!</f>
        <v>#REF!</v>
      </c>
      <c r="E68" s="29" t="e">
        <f>#REF!</f>
        <v>#REF!</v>
      </c>
      <c r="F68" s="29" t="e">
        <f>#REF!</f>
        <v>#REF!</v>
      </c>
      <c r="G68" s="29" t="e">
        <f>#REF!</f>
        <v>#REF!</v>
      </c>
      <c r="H68" s="29" t="e">
        <f>#REF!</f>
        <v>#REF!</v>
      </c>
      <c r="I68" s="29" t="e">
        <f>#REF!</f>
        <v>#REF!</v>
      </c>
      <c r="J68" s="29" t="e">
        <f>#REF!</f>
        <v>#REF!</v>
      </c>
      <c r="K68" s="29" t="e">
        <f>#REF!</f>
        <v>#REF!</v>
      </c>
      <c r="L68" s="29" t="e">
        <f>#REF!</f>
        <v>#REF!</v>
      </c>
      <c r="M68" s="29" t="e">
        <f>#REF!</f>
        <v>#REF!</v>
      </c>
    </row>
    <row r="69" spans="1:13" x14ac:dyDescent="0.25">
      <c r="A69" s="99"/>
      <c r="B69" s="29" t="e">
        <f>#REF!</f>
        <v>#REF!</v>
      </c>
      <c r="C69" s="29" t="e">
        <f>#REF!</f>
        <v>#REF!</v>
      </c>
      <c r="D69" s="29" t="e">
        <f>#REF!</f>
        <v>#REF!</v>
      </c>
      <c r="E69" s="29" t="e">
        <f>#REF!</f>
        <v>#REF!</v>
      </c>
      <c r="F69" s="29" t="e">
        <f>#REF!</f>
        <v>#REF!</v>
      </c>
      <c r="G69" s="29" t="e">
        <f>#REF!</f>
        <v>#REF!</v>
      </c>
      <c r="H69" s="29" t="e">
        <f>#REF!</f>
        <v>#REF!</v>
      </c>
      <c r="I69" s="29" t="e">
        <f>#REF!</f>
        <v>#REF!</v>
      </c>
      <c r="J69" s="29" t="e">
        <f>#REF!</f>
        <v>#REF!</v>
      </c>
      <c r="K69" s="29" t="e">
        <f>#REF!</f>
        <v>#REF!</v>
      </c>
      <c r="L69" s="29" t="e">
        <f>#REF!</f>
        <v>#REF!</v>
      </c>
      <c r="M69" s="29" t="e">
        <f>#REF!</f>
        <v>#REF!</v>
      </c>
    </row>
    <row r="70" spans="1:13" x14ac:dyDescent="0.25">
      <c r="A70" s="99"/>
      <c r="B70" s="29" t="e">
        <f>#REF!</f>
        <v>#REF!</v>
      </c>
      <c r="C70" s="29" t="e">
        <f>#REF!</f>
        <v>#REF!</v>
      </c>
      <c r="D70" s="29" t="e">
        <f>#REF!</f>
        <v>#REF!</v>
      </c>
      <c r="E70" s="29" t="e">
        <f>#REF!</f>
        <v>#REF!</v>
      </c>
      <c r="F70" s="29" t="e">
        <f>#REF!</f>
        <v>#REF!</v>
      </c>
      <c r="G70" s="29" t="e">
        <f>#REF!</f>
        <v>#REF!</v>
      </c>
      <c r="H70" s="29" t="e">
        <f>#REF!</f>
        <v>#REF!</v>
      </c>
      <c r="I70" s="29" t="e">
        <f>#REF!</f>
        <v>#REF!</v>
      </c>
      <c r="J70" s="29" t="e">
        <f>#REF!</f>
        <v>#REF!</v>
      </c>
      <c r="K70" s="29" t="e">
        <f>#REF!</f>
        <v>#REF!</v>
      </c>
      <c r="L70" s="29" t="e">
        <f>#REF!</f>
        <v>#REF!</v>
      </c>
      <c r="M70" s="29" t="e">
        <f>#REF!</f>
        <v>#REF!</v>
      </c>
    </row>
    <row r="71" spans="1:13" x14ac:dyDescent="0.25">
      <c r="A71" s="99"/>
      <c r="B71" s="29" t="e">
        <f>#REF!</f>
        <v>#REF!</v>
      </c>
      <c r="C71" s="29" t="e">
        <f>#REF!</f>
        <v>#REF!</v>
      </c>
      <c r="D71" s="29" t="e">
        <f>#REF!</f>
        <v>#REF!</v>
      </c>
      <c r="E71" s="29" t="e">
        <f>#REF!</f>
        <v>#REF!</v>
      </c>
      <c r="F71" s="29" t="e">
        <f>#REF!</f>
        <v>#REF!</v>
      </c>
      <c r="G71" s="29" t="e">
        <f>#REF!</f>
        <v>#REF!</v>
      </c>
      <c r="H71" s="29" t="e">
        <f>#REF!</f>
        <v>#REF!</v>
      </c>
      <c r="I71" s="29" t="e">
        <f>#REF!</f>
        <v>#REF!</v>
      </c>
      <c r="J71" s="29" t="e">
        <f>#REF!</f>
        <v>#REF!</v>
      </c>
      <c r="K71" s="29" t="e">
        <f>#REF!</f>
        <v>#REF!</v>
      </c>
      <c r="L71" s="29" t="e">
        <f>#REF!</f>
        <v>#REF!</v>
      </c>
      <c r="M71" s="29" t="e">
        <f>#REF!</f>
        <v>#REF!</v>
      </c>
    </row>
    <row r="72" spans="1:13" x14ac:dyDescent="0.25">
      <c r="A72" s="99">
        <v>5</v>
      </c>
      <c r="B72" s="29" t="e">
        <f>#REF!</f>
        <v>#REF!</v>
      </c>
      <c r="C72" s="29" t="e">
        <f>#REF!</f>
        <v>#REF!</v>
      </c>
      <c r="D72" s="29" t="e">
        <f>#REF!</f>
        <v>#REF!</v>
      </c>
      <c r="E72" s="29" t="e">
        <f>#REF!</f>
        <v>#REF!</v>
      </c>
      <c r="F72" s="29" t="e">
        <f>#REF!</f>
        <v>#REF!</v>
      </c>
      <c r="G72" s="29" t="e">
        <f>#REF!</f>
        <v>#REF!</v>
      </c>
      <c r="H72" s="29" t="e">
        <f>#REF!</f>
        <v>#REF!</v>
      </c>
      <c r="I72" s="29" t="e">
        <f>#REF!</f>
        <v>#REF!</v>
      </c>
      <c r="J72" s="29" t="e">
        <f>#REF!</f>
        <v>#REF!</v>
      </c>
      <c r="K72" s="29" t="e">
        <f>#REF!</f>
        <v>#REF!</v>
      </c>
      <c r="L72" s="29" t="e">
        <f>#REF!</f>
        <v>#REF!</v>
      </c>
      <c r="M72" s="29" t="e">
        <f>#REF!</f>
        <v>#REF!</v>
      </c>
    </row>
    <row r="73" spans="1:13" x14ac:dyDescent="0.25">
      <c r="A73" s="99"/>
      <c r="B73" s="29" t="e">
        <f>#REF!</f>
        <v>#REF!</v>
      </c>
      <c r="C73" s="29" t="e">
        <f>#REF!</f>
        <v>#REF!</v>
      </c>
      <c r="D73" s="29" t="e">
        <f>#REF!</f>
        <v>#REF!</v>
      </c>
      <c r="E73" s="29" t="e">
        <f>#REF!</f>
        <v>#REF!</v>
      </c>
      <c r="F73" s="29" t="e">
        <f>#REF!</f>
        <v>#REF!</v>
      </c>
      <c r="G73" s="29" t="e">
        <f>#REF!</f>
        <v>#REF!</v>
      </c>
      <c r="H73" s="29" t="e">
        <f>#REF!</f>
        <v>#REF!</v>
      </c>
      <c r="I73" s="29" t="e">
        <f>#REF!</f>
        <v>#REF!</v>
      </c>
      <c r="J73" s="29" t="e">
        <f>#REF!</f>
        <v>#REF!</v>
      </c>
      <c r="K73" s="29" t="e">
        <f>#REF!</f>
        <v>#REF!</v>
      </c>
      <c r="L73" s="29" t="e">
        <f>#REF!</f>
        <v>#REF!</v>
      </c>
      <c r="M73" s="29" t="e">
        <f>#REF!</f>
        <v>#REF!</v>
      </c>
    </row>
    <row r="74" spans="1:13" x14ac:dyDescent="0.25">
      <c r="A74" s="99"/>
      <c r="B74" s="29" t="e">
        <f>#REF!</f>
        <v>#REF!</v>
      </c>
      <c r="C74" s="29" t="e">
        <f>#REF!</f>
        <v>#REF!</v>
      </c>
      <c r="D74" s="29" t="e">
        <f>#REF!</f>
        <v>#REF!</v>
      </c>
      <c r="E74" s="29" t="e">
        <f>#REF!</f>
        <v>#REF!</v>
      </c>
      <c r="F74" s="29" t="e">
        <f>#REF!</f>
        <v>#REF!</v>
      </c>
      <c r="G74" s="29" t="e">
        <f>#REF!</f>
        <v>#REF!</v>
      </c>
      <c r="H74" s="29" t="e">
        <f>#REF!</f>
        <v>#REF!</v>
      </c>
      <c r="I74" s="29" t="e">
        <f>#REF!</f>
        <v>#REF!</v>
      </c>
      <c r="J74" s="29" t="e">
        <f>#REF!</f>
        <v>#REF!</v>
      </c>
      <c r="K74" s="29" t="e">
        <f>#REF!</f>
        <v>#REF!</v>
      </c>
      <c r="L74" s="29" t="e">
        <f>#REF!</f>
        <v>#REF!</v>
      </c>
      <c r="M74" s="29" t="e">
        <f>#REF!</f>
        <v>#REF!</v>
      </c>
    </row>
    <row r="75" spans="1:13" x14ac:dyDescent="0.25">
      <c r="A75" s="99"/>
      <c r="B75" s="29" t="e">
        <f>#REF!</f>
        <v>#REF!</v>
      </c>
      <c r="C75" s="29" t="e">
        <f>#REF!</f>
        <v>#REF!</v>
      </c>
      <c r="D75" s="29" t="e">
        <f>#REF!</f>
        <v>#REF!</v>
      </c>
      <c r="E75" s="29" t="e">
        <f>#REF!</f>
        <v>#REF!</v>
      </c>
      <c r="F75" s="29" t="e">
        <f>#REF!</f>
        <v>#REF!</v>
      </c>
      <c r="G75" s="29" t="e">
        <f>#REF!</f>
        <v>#REF!</v>
      </c>
      <c r="H75" s="29" t="e">
        <f>#REF!</f>
        <v>#REF!</v>
      </c>
      <c r="I75" s="29" t="e">
        <f>#REF!</f>
        <v>#REF!</v>
      </c>
      <c r="J75" s="29" t="e">
        <f>#REF!</f>
        <v>#REF!</v>
      </c>
      <c r="K75" s="29" t="e">
        <f>#REF!</f>
        <v>#REF!</v>
      </c>
      <c r="L75" s="29" t="e">
        <f>#REF!</f>
        <v>#REF!</v>
      </c>
      <c r="M75" s="29" t="e">
        <f>#REF!</f>
        <v>#REF!</v>
      </c>
    </row>
    <row r="76" spans="1:13" x14ac:dyDescent="0.25">
      <c r="A76" s="99"/>
      <c r="B76" s="29" t="e">
        <f>#REF!</f>
        <v>#REF!</v>
      </c>
      <c r="C76" s="29" t="e">
        <f>#REF!</f>
        <v>#REF!</v>
      </c>
      <c r="D76" s="29" t="e">
        <f>#REF!</f>
        <v>#REF!</v>
      </c>
      <c r="E76" s="29" t="e">
        <f>#REF!</f>
        <v>#REF!</v>
      </c>
      <c r="F76" s="29" t="e">
        <f>#REF!</f>
        <v>#REF!</v>
      </c>
      <c r="G76" s="29" t="e">
        <f>#REF!</f>
        <v>#REF!</v>
      </c>
      <c r="H76" s="29" t="e">
        <f>#REF!</f>
        <v>#REF!</v>
      </c>
      <c r="I76" s="29" t="e">
        <f>#REF!</f>
        <v>#REF!</v>
      </c>
      <c r="J76" s="29" t="e">
        <f>#REF!</f>
        <v>#REF!</v>
      </c>
      <c r="K76" s="29" t="e">
        <f>#REF!</f>
        <v>#REF!</v>
      </c>
      <c r="L76" s="29" t="e">
        <f>#REF!</f>
        <v>#REF!</v>
      </c>
      <c r="M76" s="29" t="e">
        <f>#REF!</f>
        <v>#REF!</v>
      </c>
    </row>
    <row r="77" spans="1:13" x14ac:dyDescent="0.25">
      <c r="A77" s="99"/>
      <c r="B77" s="29" t="e">
        <f>#REF!</f>
        <v>#REF!</v>
      </c>
      <c r="C77" s="29" t="e">
        <f>#REF!</f>
        <v>#REF!</v>
      </c>
      <c r="D77" s="29" t="e">
        <f>#REF!</f>
        <v>#REF!</v>
      </c>
      <c r="E77" s="29" t="e">
        <f>#REF!</f>
        <v>#REF!</v>
      </c>
      <c r="F77" s="29" t="e">
        <f>#REF!</f>
        <v>#REF!</v>
      </c>
      <c r="G77" s="29" t="e">
        <f>#REF!</f>
        <v>#REF!</v>
      </c>
      <c r="H77" s="29" t="e">
        <f>#REF!</f>
        <v>#REF!</v>
      </c>
      <c r="I77" s="29" t="e">
        <f>#REF!</f>
        <v>#REF!</v>
      </c>
      <c r="J77" s="29" t="e">
        <f>#REF!</f>
        <v>#REF!</v>
      </c>
      <c r="K77" s="29" t="e">
        <f>#REF!</f>
        <v>#REF!</v>
      </c>
      <c r="L77" s="29" t="e">
        <f>#REF!</f>
        <v>#REF!</v>
      </c>
      <c r="M77" s="29" t="e">
        <f>#REF!</f>
        <v>#REF!</v>
      </c>
    </row>
    <row r="78" spans="1:13" x14ac:dyDescent="0.25">
      <c r="A78" s="99"/>
      <c r="B78" s="29" t="e">
        <f>#REF!</f>
        <v>#REF!</v>
      </c>
      <c r="C78" s="29" t="e">
        <f>#REF!</f>
        <v>#REF!</v>
      </c>
      <c r="D78" s="29" t="e">
        <f>#REF!</f>
        <v>#REF!</v>
      </c>
      <c r="E78" s="29" t="e">
        <f>#REF!</f>
        <v>#REF!</v>
      </c>
      <c r="F78" s="29" t="e">
        <f>#REF!</f>
        <v>#REF!</v>
      </c>
      <c r="G78" s="29" t="e">
        <f>#REF!</f>
        <v>#REF!</v>
      </c>
      <c r="H78" s="29" t="e">
        <f>#REF!</f>
        <v>#REF!</v>
      </c>
      <c r="I78" s="29" t="e">
        <f>#REF!</f>
        <v>#REF!</v>
      </c>
      <c r="J78" s="29" t="e">
        <f>#REF!</f>
        <v>#REF!</v>
      </c>
      <c r="K78" s="29" t="e">
        <f>#REF!</f>
        <v>#REF!</v>
      </c>
      <c r="L78" s="29" t="e">
        <f>#REF!</f>
        <v>#REF!</v>
      </c>
      <c r="M78" s="29" t="e">
        <f>#REF!</f>
        <v>#REF!</v>
      </c>
    </row>
    <row r="79" spans="1:13" x14ac:dyDescent="0.25">
      <c r="A79" s="99">
        <v>6</v>
      </c>
      <c r="B79" s="29" t="e">
        <f>#REF!</f>
        <v>#REF!</v>
      </c>
      <c r="C79" s="29" t="e">
        <f>#REF!</f>
        <v>#REF!</v>
      </c>
      <c r="D79" s="29" t="e">
        <f>#REF!</f>
        <v>#REF!</v>
      </c>
      <c r="E79" s="29" t="e">
        <f>#REF!</f>
        <v>#REF!</v>
      </c>
      <c r="F79" s="29" t="e">
        <f>#REF!</f>
        <v>#REF!</v>
      </c>
      <c r="G79" s="29" t="e">
        <f>#REF!</f>
        <v>#REF!</v>
      </c>
      <c r="H79" s="29" t="e">
        <f>#REF!</f>
        <v>#REF!</v>
      </c>
      <c r="I79" s="29" t="e">
        <f>#REF!</f>
        <v>#REF!</v>
      </c>
      <c r="J79" s="29" t="e">
        <f>#REF!</f>
        <v>#REF!</v>
      </c>
      <c r="K79" s="29" t="e">
        <f>#REF!</f>
        <v>#REF!</v>
      </c>
      <c r="L79" s="29" t="e">
        <f>#REF!</f>
        <v>#REF!</v>
      </c>
      <c r="M79" s="29" t="e">
        <f>#REF!</f>
        <v>#REF!</v>
      </c>
    </row>
    <row r="80" spans="1:13" x14ac:dyDescent="0.25">
      <c r="A80" s="99"/>
      <c r="B80" s="29" t="e">
        <f>#REF!</f>
        <v>#REF!</v>
      </c>
      <c r="C80" s="29" t="e">
        <f>#REF!</f>
        <v>#REF!</v>
      </c>
      <c r="D80" s="29" t="e">
        <f>#REF!</f>
        <v>#REF!</v>
      </c>
      <c r="E80" s="29" t="e">
        <f>#REF!</f>
        <v>#REF!</v>
      </c>
      <c r="F80" s="29" t="e">
        <f>#REF!</f>
        <v>#REF!</v>
      </c>
      <c r="G80" s="29" t="e">
        <f>#REF!</f>
        <v>#REF!</v>
      </c>
      <c r="H80" s="29" t="e">
        <f>#REF!</f>
        <v>#REF!</v>
      </c>
      <c r="I80" s="29" t="e">
        <f>#REF!</f>
        <v>#REF!</v>
      </c>
      <c r="J80" s="29" t="e">
        <f>#REF!</f>
        <v>#REF!</v>
      </c>
      <c r="K80" s="29" t="e">
        <f>#REF!</f>
        <v>#REF!</v>
      </c>
      <c r="L80" s="29" t="e">
        <f>#REF!</f>
        <v>#REF!</v>
      </c>
      <c r="M80" s="29" t="e">
        <f>#REF!</f>
        <v>#REF!</v>
      </c>
    </row>
    <row r="81" spans="1:13" x14ac:dyDescent="0.25">
      <c r="A81" s="99"/>
      <c r="B81" s="29" t="e">
        <f>#REF!</f>
        <v>#REF!</v>
      </c>
      <c r="C81" s="29" t="e">
        <f>#REF!</f>
        <v>#REF!</v>
      </c>
      <c r="D81" s="29" t="e">
        <f>#REF!</f>
        <v>#REF!</v>
      </c>
      <c r="E81" s="29" t="e">
        <f>#REF!</f>
        <v>#REF!</v>
      </c>
      <c r="F81" s="29" t="e">
        <f>#REF!</f>
        <v>#REF!</v>
      </c>
      <c r="G81" s="29" t="e">
        <f>#REF!</f>
        <v>#REF!</v>
      </c>
      <c r="H81" s="29" t="e">
        <f>#REF!</f>
        <v>#REF!</v>
      </c>
      <c r="I81" s="29" t="e">
        <f>#REF!</f>
        <v>#REF!</v>
      </c>
      <c r="J81" s="29" t="e">
        <f>#REF!</f>
        <v>#REF!</v>
      </c>
      <c r="K81" s="29" t="e">
        <f>#REF!</f>
        <v>#REF!</v>
      </c>
      <c r="L81" s="29" t="e">
        <f>#REF!</f>
        <v>#REF!</v>
      </c>
      <c r="M81" s="29" t="e">
        <f>#REF!</f>
        <v>#REF!</v>
      </c>
    </row>
    <row r="82" spans="1:13" x14ac:dyDescent="0.25">
      <c r="A82" s="99"/>
      <c r="B82" s="29" t="e">
        <f>#REF!</f>
        <v>#REF!</v>
      </c>
      <c r="C82" s="29" t="e">
        <f>#REF!</f>
        <v>#REF!</v>
      </c>
      <c r="D82" s="29" t="e">
        <f>#REF!</f>
        <v>#REF!</v>
      </c>
      <c r="E82" s="29" t="e">
        <f>#REF!</f>
        <v>#REF!</v>
      </c>
      <c r="F82" s="29" t="e">
        <f>#REF!</f>
        <v>#REF!</v>
      </c>
      <c r="G82" s="29" t="e">
        <f>#REF!</f>
        <v>#REF!</v>
      </c>
      <c r="H82" s="29" t="e">
        <f>#REF!</f>
        <v>#REF!</v>
      </c>
      <c r="I82" s="29" t="e">
        <f>#REF!</f>
        <v>#REF!</v>
      </c>
      <c r="J82" s="29" t="e">
        <f>#REF!</f>
        <v>#REF!</v>
      </c>
      <c r="K82" s="29" t="e">
        <f>#REF!</f>
        <v>#REF!</v>
      </c>
      <c r="L82" s="29" t="e">
        <f>#REF!</f>
        <v>#REF!</v>
      </c>
      <c r="M82" s="29" t="e">
        <f>#REF!</f>
        <v>#REF!</v>
      </c>
    </row>
    <row r="83" spans="1:13" x14ac:dyDescent="0.25">
      <c r="A83" s="99"/>
      <c r="B83" s="29" t="e">
        <f>#REF!</f>
        <v>#REF!</v>
      </c>
      <c r="C83" s="29" t="e">
        <f>#REF!</f>
        <v>#REF!</v>
      </c>
      <c r="D83" s="29" t="e">
        <f>#REF!</f>
        <v>#REF!</v>
      </c>
      <c r="E83" s="29" t="e">
        <f>#REF!</f>
        <v>#REF!</v>
      </c>
      <c r="F83" s="29" t="e">
        <f>#REF!</f>
        <v>#REF!</v>
      </c>
      <c r="G83" s="29" t="e">
        <f>#REF!</f>
        <v>#REF!</v>
      </c>
      <c r="H83" s="29" t="e">
        <f>#REF!</f>
        <v>#REF!</v>
      </c>
      <c r="I83" s="29" t="e">
        <f>#REF!</f>
        <v>#REF!</v>
      </c>
      <c r="J83" s="29" t="e">
        <f>#REF!</f>
        <v>#REF!</v>
      </c>
      <c r="K83" s="29" t="e">
        <f>#REF!</f>
        <v>#REF!</v>
      </c>
      <c r="L83" s="29" t="e">
        <f>#REF!</f>
        <v>#REF!</v>
      </c>
      <c r="M83" s="29" t="e">
        <f>#REF!</f>
        <v>#REF!</v>
      </c>
    </row>
    <row r="84" spans="1:13" x14ac:dyDescent="0.25">
      <c r="A84" s="99"/>
      <c r="B84" s="29" t="e">
        <f>#REF!</f>
        <v>#REF!</v>
      </c>
      <c r="C84" s="29" t="e">
        <f>#REF!</f>
        <v>#REF!</v>
      </c>
      <c r="D84" s="29" t="e">
        <f>#REF!</f>
        <v>#REF!</v>
      </c>
      <c r="E84" s="29" t="e">
        <f>#REF!</f>
        <v>#REF!</v>
      </c>
      <c r="F84" s="29" t="e">
        <f>#REF!</f>
        <v>#REF!</v>
      </c>
      <c r="G84" s="29" t="e">
        <f>#REF!</f>
        <v>#REF!</v>
      </c>
      <c r="H84" s="29" t="e">
        <f>#REF!</f>
        <v>#REF!</v>
      </c>
      <c r="I84" s="29" t="e">
        <f>#REF!</f>
        <v>#REF!</v>
      </c>
      <c r="J84" s="29" t="e">
        <f>#REF!</f>
        <v>#REF!</v>
      </c>
      <c r="K84" s="29" t="e">
        <f>#REF!</f>
        <v>#REF!</v>
      </c>
      <c r="L84" s="29" t="e">
        <f>#REF!</f>
        <v>#REF!</v>
      </c>
      <c r="M84" s="29" t="e">
        <f>#REF!</f>
        <v>#REF!</v>
      </c>
    </row>
    <row r="85" spans="1:13" x14ac:dyDescent="0.25">
      <c r="A85" s="99"/>
      <c r="B85" s="29" t="e">
        <f>#REF!</f>
        <v>#REF!</v>
      </c>
      <c r="C85" s="29" t="e">
        <f>#REF!</f>
        <v>#REF!</v>
      </c>
      <c r="D85" s="29" t="e">
        <f>#REF!</f>
        <v>#REF!</v>
      </c>
      <c r="E85" s="29" t="e">
        <f>#REF!</f>
        <v>#REF!</v>
      </c>
      <c r="F85" s="29" t="e">
        <f>#REF!</f>
        <v>#REF!</v>
      </c>
      <c r="G85" s="29" t="e">
        <f>#REF!</f>
        <v>#REF!</v>
      </c>
      <c r="H85" s="29" t="e">
        <f>#REF!</f>
        <v>#REF!</v>
      </c>
      <c r="I85" s="29" t="e">
        <f>#REF!</f>
        <v>#REF!</v>
      </c>
      <c r="J85" s="29" t="e">
        <f>#REF!</f>
        <v>#REF!</v>
      </c>
      <c r="K85" s="29" t="e">
        <f>#REF!</f>
        <v>#REF!</v>
      </c>
      <c r="L85" s="29" t="e">
        <f>#REF!</f>
        <v>#REF!</v>
      </c>
      <c r="M85" s="29" t="e">
        <f>#REF!</f>
        <v>#REF!</v>
      </c>
    </row>
    <row r="86" spans="1:13" x14ac:dyDescent="0.25">
      <c r="A86" s="99">
        <v>1</v>
      </c>
      <c r="B86" s="29" t="e">
        <f>#REF!</f>
        <v>#REF!</v>
      </c>
      <c r="C86" s="29" t="e">
        <f>#REF!</f>
        <v>#REF!</v>
      </c>
      <c r="D86" s="29" t="e">
        <f>#REF!</f>
        <v>#REF!</v>
      </c>
      <c r="E86" s="29" t="e">
        <f>#REF!</f>
        <v>#REF!</v>
      </c>
      <c r="F86" s="29" t="e">
        <f>#REF!</f>
        <v>#REF!</v>
      </c>
      <c r="G86" s="29" t="e">
        <f>#REF!</f>
        <v>#REF!</v>
      </c>
      <c r="H86" s="29" t="e">
        <f>#REF!</f>
        <v>#REF!</v>
      </c>
      <c r="I86" s="29" t="e">
        <f>#REF!</f>
        <v>#REF!</v>
      </c>
      <c r="J86" s="29" t="e">
        <f>#REF!</f>
        <v>#REF!</v>
      </c>
      <c r="K86" s="29" t="e">
        <f>#REF!</f>
        <v>#REF!</v>
      </c>
      <c r="L86" s="29" t="e">
        <f>#REF!</f>
        <v>#REF!</v>
      </c>
      <c r="M86" s="29" t="e">
        <f>#REF!</f>
        <v>#REF!</v>
      </c>
    </row>
    <row r="87" spans="1:13" x14ac:dyDescent="0.25">
      <c r="A87" s="99"/>
      <c r="B87" s="29" t="e">
        <f>#REF!</f>
        <v>#REF!</v>
      </c>
      <c r="C87" s="29" t="e">
        <f>#REF!</f>
        <v>#REF!</v>
      </c>
      <c r="D87" s="29" t="e">
        <f>#REF!</f>
        <v>#REF!</v>
      </c>
      <c r="E87" s="29" t="e">
        <f>#REF!</f>
        <v>#REF!</v>
      </c>
      <c r="F87" s="29" t="e">
        <f>#REF!</f>
        <v>#REF!</v>
      </c>
      <c r="G87" s="29" t="e">
        <f>#REF!</f>
        <v>#REF!</v>
      </c>
      <c r="H87" s="29" t="e">
        <f>#REF!</f>
        <v>#REF!</v>
      </c>
      <c r="I87" s="29" t="e">
        <f>#REF!</f>
        <v>#REF!</v>
      </c>
      <c r="J87" s="29" t="e">
        <f>#REF!</f>
        <v>#REF!</v>
      </c>
      <c r="K87" s="29" t="e">
        <f>#REF!</f>
        <v>#REF!</v>
      </c>
      <c r="L87" s="29" t="e">
        <f>#REF!</f>
        <v>#REF!</v>
      </c>
      <c r="M87" s="29" t="e">
        <f>#REF!</f>
        <v>#REF!</v>
      </c>
    </row>
    <row r="88" spans="1:13" x14ac:dyDescent="0.25">
      <c r="A88" s="99"/>
      <c r="B88" s="29" t="e">
        <f>#REF!</f>
        <v>#REF!</v>
      </c>
      <c r="C88" s="29" t="e">
        <f>#REF!</f>
        <v>#REF!</v>
      </c>
      <c r="D88" s="29" t="e">
        <f>#REF!</f>
        <v>#REF!</v>
      </c>
      <c r="E88" s="29" t="e">
        <f>#REF!</f>
        <v>#REF!</v>
      </c>
      <c r="F88" s="29" t="e">
        <f>#REF!</f>
        <v>#REF!</v>
      </c>
      <c r="G88" s="29" t="e">
        <f>#REF!</f>
        <v>#REF!</v>
      </c>
      <c r="H88" s="29" t="e">
        <f>#REF!</f>
        <v>#REF!</v>
      </c>
      <c r="I88" s="29" t="e">
        <f>#REF!</f>
        <v>#REF!</v>
      </c>
      <c r="J88" s="29" t="e">
        <f>#REF!</f>
        <v>#REF!</v>
      </c>
      <c r="K88" s="29" t="e">
        <f>#REF!</f>
        <v>#REF!</v>
      </c>
      <c r="L88" s="29" t="e">
        <f>#REF!</f>
        <v>#REF!</v>
      </c>
      <c r="M88" s="29" t="e">
        <f>#REF!</f>
        <v>#REF!</v>
      </c>
    </row>
    <row r="89" spans="1:13" x14ac:dyDescent="0.25">
      <c r="A89" s="99"/>
      <c r="B89" s="29" t="e">
        <f>#REF!</f>
        <v>#REF!</v>
      </c>
      <c r="C89" s="29" t="e">
        <f>#REF!</f>
        <v>#REF!</v>
      </c>
      <c r="D89" s="29" t="e">
        <f>#REF!</f>
        <v>#REF!</v>
      </c>
      <c r="E89" s="29" t="e">
        <f>#REF!</f>
        <v>#REF!</v>
      </c>
      <c r="F89" s="29" t="e">
        <f>#REF!</f>
        <v>#REF!</v>
      </c>
      <c r="G89" s="29" t="e">
        <f>#REF!</f>
        <v>#REF!</v>
      </c>
      <c r="H89" s="29" t="e">
        <f>#REF!</f>
        <v>#REF!</v>
      </c>
      <c r="I89" s="29" t="e">
        <f>#REF!</f>
        <v>#REF!</v>
      </c>
      <c r="J89" s="29" t="e">
        <f>#REF!</f>
        <v>#REF!</v>
      </c>
      <c r="K89" s="29" t="e">
        <f>#REF!</f>
        <v>#REF!</v>
      </c>
      <c r="L89" s="29" t="e">
        <f>#REF!</f>
        <v>#REF!</v>
      </c>
      <c r="M89" s="29" t="e">
        <f>#REF!</f>
        <v>#REF!</v>
      </c>
    </row>
    <row r="90" spans="1:13" x14ac:dyDescent="0.25">
      <c r="A90" s="99"/>
      <c r="B90" s="29" t="e">
        <f>#REF!</f>
        <v>#REF!</v>
      </c>
      <c r="C90" s="29" t="e">
        <f>#REF!</f>
        <v>#REF!</v>
      </c>
      <c r="D90" s="29" t="e">
        <f>#REF!</f>
        <v>#REF!</v>
      </c>
      <c r="E90" s="29" t="e">
        <f>#REF!</f>
        <v>#REF!</v>
      </c>
      <c r="F90" s="29" t="e">
        <f>#REF!</f>
        <v>#REF!</v>
      </c>
      <c r="G90" s="29" t="e">
        <f>#REF!</f>
        <v>#REF!</v>
      </c>
      <c r="H90" s="29" t="e">
        <f>#REF!</f>
        <v>#REF!</v>
      </c>
      <c r="I90" s="29" t="e">
        <f>#REF!</f>
        <v>#REF!</v>
      </c>
      <c r="J90" s="29" t="e">
        <f>#REF!</f>
        <v>#REF!</v>
      </c>
      <c r="K90" s="29" t="e">
        <f>#REF!</f>
        <v>#REF!</v>
      </c>
      <c r="L90" s="29" t="e">
        <f>#REF!</f>
        <v>#REF!</v>
      </c>
      <c r="M90" s="29" t="e">
        <f>#REF!</f>
        <v>#REF!</v>
      </c>
    </row>
    <row r="91" spans="1:13" x14ac:dyDescent="0.25">
      <c r="A91" s="99"/>
      <c r="B91" s="29" t="e">
        <f>#REF!</f>
        <v>#REF!</v>
      </c>
      <c r="C91" s="29" t="e">
        <f>#REF!</f>
        <v>#REF!</v>
      </c>
      <c r="D91" s="29" t="e">
        <f>#REF!</f>
        <v>#REF!</v>
      </c>
      <c r="E91" s="29" t="e">
        <f>#REF!</f>
        <v>#REF!</v>
      </c>
      <c r="F91" s="29" t="e">
        <f>#REF!</f>
        <v>#REF!</v>
      </c>
      <c r="G91" s="29" t="e">
        <f>#REF!</f>
        <v>#REF!</v>
      </c>
      <c r="H91" s="29" t="e">
        <f>#REF!</f>
        <v>#REF!</v>
      </c>
      <c r="I91" s="29" t="e">
        <f>#REF!</f>
        <v>#REF!</v>
      </c>
      <c r="J91" s="29" t="e">
        <f>#REF!</f>
        <v>#REF!</v>
      </c>
      <c r="K91" s="29" t="e">
        <f>#REF!</f>
        <v>#REF!</v>
      </c>
      <c r="L91" s="29" t="e">
        <f>#REF!</f>
        <v>#REF!</v>
      </c>
      <c r="M91" s="29" t="e">
        <f>#REF!</f>
        <v>#REF!</v>
      </c>
    </row>
    <row r="92" spans="1:13" x14ac:dyDescent="0.25">
      <c r="A92" s="99"/>
      <c r="B92" s="29" t="e">
        <f>#REF!</f>
        <v>#REF!</v>
      </c>
      <c r="C92" s="29" t="e">
        <f>#REF!</f>
        <v>#REF!</v>
      </c>
      <c r="D92" s="29" t="e">
        <f>#REF!</f>
        <v>#REF!</v>
      </c>
      <c r="E92" s="29" t="e">
        <f>#REF!</f>
        <v>#REF!</v>
      </c>
      <c r="F92" s="29" t="e">
        <f>#REF!</f>
        <v>#REF!</v>
      </c>
      <c r="G92" s="29" t="e">
        <f>#REF!</f>
        <v>#REF!</v>
      </c>
      <c r="H92" s="29" t="e">
        <f>#REF!</f>
        <v>#REF!</v>
      </c>
      <c r="I92" s="29" t="e">
        <f>#REF!</f>
        <v>#REF!</v>
      </c>
      <c r="J92" s="29" t="e">
        <f>#REF!</f>
        <v>#REF!</v>
      </c>
      <c r="K92" s="29" t="e">
        <f>#REF!</f>
        <v>#REF!</v>
      </c>
      <c r="L92" s="29" t="e">
        <f>#REF!</f>
        <v>#REF!</v>
      </c>
      <c r="M92" s="29" t="e">
        <f>#REF!</f>
        <v>#REF!</v>
      </c>
    </row>
    <row r="93" spans="1:13" x14ac:dyDescent="0.25">
      <c r="A93" s="99">
        <v>2</v>
      </c>
      <c r="B93" s="29" t="e">
        <f>#REF!</f>
        <v>#REF!</v>
      </c>
      <c r="C93" s="29" t="e">
        <f>#REF!</f>
        <v>#REF!</v>
      </c>
      <c r="D93" s="29" t="e">
        <f>#REF!</f>
        <v>#REF!</v>
      </c>
      <c r="E93" s="29" t="e">
        <f>#REF!</f>
        <v>#REF!</v>
      </c>
      <c r="F93" s="29" t="e">
        <f>#REF!</f>
        <v>#REF!</v>
      </c>
      <c r="G93" s="29" t="e">
        <f>#REF!</f>
        <v>#REF!</v>
      </c>
      <c r="H93" s="29" t="e">
        <f>#REF!</f>
        <v>#REF!</v>
      </c>
      <c r="I93" s="29" t="e">
        <f>#REF!</f>
        <v>#REF!</v>
      </c>
      <c r="J93" s="29" t="e">
        <f>#REF!</f>
        <v>#REF!</v>
      </c>
      <c r="K93" s="29" t="e">
        <f>#REF!</f>
        <v>#REF!</v>
      </c>
      <c r="L93" s="29" t="e">
        <f>#REF!</f>
        <v>#REF!</v>
      </c>
      <c r="M93" s="29" t="e">
        <f>#REF!</f>
        <v>#REF!</v>
      </c>
    </row>
    <row r="94" spans="1:13" x14ac:dyDescent="0.25">
      <c r="A94" s="99"/>
      <c r="B94" s="29" t="e">
        <f>#REF!</f>
        <v>#REF!</v>
      </c>
      <c r="C94" s="29" t="e">
        <f>#REF!</f>
        <v>#REF!</v>
      </c>
      <c r="D94" s="29" t="e">
        <f>#REF!</f>
        <v>#REF!</v>
      </c>
      <c r="E94" s="29" t="e">
        <f>#REF!</f>
        <v>#REF!</v>
      </c>
      <c r="F94" s="29" t="e">
        <f>#REF!</f>
        <v>#REF!</v>
      </c>
      <c r="G94" s="29" t="e">
        <f>#REF!</f>
        <v>#REF!</v>
      </c>
      <c r="H94" s="29" t="e">
        <f>#REF!</f>
        <v>#REF!</v>
      </c>
      <c r="I94" s="29" t="e">
        <f>#REF!</f>
        <v>#REF!</v>
      </c>
      <c r="J94" s="29" t="e">
        <f>#REF!</f>
        <v>#REF!</v>
      </c>
      <c r="K94" s="29" t="e">
        <f>#REF!</f>
        <v>#REF!</v>
      </c>
      <c r="L94" s="29" t="e">
        <f>#REF!</f>
        <v>#REF!</v>
      </c>
      <c r="M94" s="29" t="e">
        <f>#REF!</f>
        <v>#REF!</v>
      </c>
    </row>
    <row r="95" spans="1:13" x14ac:dyDescent="0.25">
      <c r="A95" s="99"/>
      <c r="B95" s="29" t="e">
        <f>#REF!</f>
        <v>#REF!</v>
      </c>
      <c r="C95" s="29" t="e">
        <f>#REF!</f>
        <v>#REF!</v>
      </c>
      <c r="D95" s="29" t="e">
        <f>#REF!</f>
        <v>#REF!</v>
      </c>
      <c r="E95" s="29" t="e">
        <f>#REF!</f>
        <v>#REF!</v>
      </c>
      <c r="F95" s="29" t="e">
        <f>#REF!</f>
        <v>#REF!</v>
      </c>
      <c r="G95" s="29" t="e">
        <f>#REF!</f>
        <v>#REF!</v>
      </c>
      <c r="H95" s="29" t="e">
        <f>#REF!</f>
        <v>#REF!</v>
      </c>
      <c r="I95" s="29" t="e">
        <f>#REF!</f>
        <v>#REF!</v>
      </c>
      <c r="J95" s="29" t="e">
        <f>#REF!</f>
        <v>#REF!</v>
      </c>
      <c r="K95" s="29" t="e">
        <f>#REF!</f>
        <v>#REF!</v>
      </c>
      <c r="L95" s="29" t="e">
        <f>#REF!</f>
        <v>#REF!</v>
      </c>
      <c r="M95" s="29" t="e">
        <f>#REF!</f>
        <v>#REF!</v>
      </c>
    </row>
    <row r="96" spans="1:13" x14ac:dyDescent="0.25">
      <c r="A96" s="99"/>
      <c r="B96" s="29" t="e">
        <f>#REF!</f>
        <v>#REF!</v>
      </c>
      <c r="C96" s="29" t="e">
        <f>#REF!</f>
        <v>#REF!</v>
      </c>
      <c r="D96" s="29" t="e">
        <f>#REF!</f>
        <v>#REF!</v>
      </c>
      <c r="E96" s="29" t="e">
        <f>#REF!</f>
        <v>#REF!</v>
      </c>
      <c r="F96" s="29" t="e">
        <f>#REF!</f>
        <v>#REF!</v>
      </c>
      <c r="G96" s="29" t="e">
        <f>#REF!</f>
        <v>#REF!</v>
      </c>
      <c r="H96" s="29" t="e">
        <f>#REF!</f>
        <v>#REF!</v>
      </c>
      <c r="I96" s="29" t="e">
        <f>#REF!</f>
        <v>#REF!</v>
      </c>
      <c r="J96" s="29" t="e">
        <f>#REF!</f>
        <v>#REF!</v>
      </c>
      <c r="K96" s="29" t="e">
        <f>#REF!</f>
        <v>#REF!</v>
      </c>
      <c r="L96" s="29" t="e">
        <f>#REF!</f>
        <v>#REF!</v>
      </c>
      <c r="M96" s="29" t="e">
        <f>#REF!</f>
        <v>#REF!</v>
      </c>
    </row>
    <row r="97" spans="1:13" x14ac:dyDescent="0.25">
      <c r="A97" s="99"/>
      <c r="B97" s="29" t="e">
        <f>#REF!</f>
        <v>#REF!</v>
      </c>
      <c r="C97" s="29" t="e">
        <f>#REF!</f>
        <v>#REF!</v>
      </c>
      <c r="D97" s="29" t="e">
        <f>#REF!</f>
        <v>#REF!</v>
      </c>
      <c r="E97" s="29" t="e">
        <f>#REF!</f>
        <v>#REF!</v>
      </c>
      <c r="F97" s="29" t="e">
        <f>#REF!</f>
        <v>#REF!</v>
      </c>
      <c r="G97" s="29" t="e">
        <f>#REF!</f>
        <v>#REF!</v>
      </c>
      <c r="H97" s="29" t="e">
        <f>#REF!</f>
        <v>#REF!</v>
      </c>
      <c r="I97" s="29" t="e">
        <f>#REF!</f>
        <v>#REF!</v>
      </c>
      <c r="J97" s="29" t="e">
        <f>#REF!</f>
        <v>#REF!</v>
      </c>
      <c r="K97" s="29" t="e">
        <f>#REF!</f>
        <v>#REF!</v>
      </c>
      <c r="L97" s="29" t="e">
        <f>#REF!</f>
        <v>#REF!</v>
      </c>
      <c r="M97" s="29" t="e">
        <f>#REF!</f>
        <v>#REF!</v>
      </c>
    </row>
    <row r="98" spans="1:13" x14ac:dyDescent="0.25">
      <c r="A98" s="99"/>
      <c r="B98" s="29" t="e">
        <f>#REF!</f>
        <v>#REF!</v>
      </c>
      <c r="C98" s="29" t="e">
        <f>#REF!</f>
        <v>#REF!</v>
      </c>
      <c r="D98" s="29" t="e">
        <f>#REF!</f>
        <v>#REF!</v>
      </c>
      <c r="E98" s="29" t="e">
        <f>#REF!</f>
        <v>#REF!</v>
      </c>
      <c r="F98" s="29" t="e">
        <f>#REF!</f>
        <v>#REF!</v>
      </c>
      <c r="G98" s="29" t="e">
        <f>#REF!</f>
        <v>#REF!</v>
      </c>
      <c r="H98" s="29" t="e">
        <f>#REF!</f>
        <v>#REF!</v>
      </c>
      <c r="I98" s="29" t="e">
        <f>#REF!</f>
        <v>#REF!</v>
      </c>
      <c r="J98" s="29" t="e">
        <f>#REF!</f>
        <v>#REF!</v>
      </c>
      <c r="K98" s="29" t="e">
        <f>#REF!</f>
        <v>#REF!</v>
      </c>
      <c r="L98" s="29" t="e">
        <f>#REF!</f>
        <v>#REF!</v>
      </c>
      <c r="M98" s="29" t="e">
        <f>#REF!</f>
        <v>#REF!</v>
      </c>
    </row>
    <row r="99" spans="1:13" x14ac:dyDescent="0.25">
      <c r="A99" s="99"/>
      <c r="B99" s="29" t="e">
        <f>#REF!</f>
        <v>#REF!</v>
      </c>
      <c r="C99" s="29" t="e">
        <f>#REF!</f>
        <v>#REF!</v>
      </c>
      <c r="D99" s="29" t="e">
        <f>#REF!</f>
        <v>#REF!</v>
      </c>
      <c r="E99" s="29" t="e">
        <f>#REF!</f>
        <v>#REF!</v>
      </c>
      <c r="F99" s="29" t="e">
        <f>#REF!</f>
        <v>#REF!</v>
      </c>
      <c r="G99" s="29" t="e">
        <f>#REF!</f>
        <v>#REF!</v>
      </c>
      <c r="H99" s="29" t="e">
        <f>#REF!</f>
        <v>#REF!</v>
      </c>
      <c r="I99" s="29" t="e">
        <f>#REF!</f>
        <v>#REF!</v>
      </c>
      <c r="J99" s="29" t="e">
        <f>#REF!</f>
        <v>#REF!</v>
      </c>
      <c r="K99" s="29" t="e">
        <f>#REF!</f>
        <v>#REF!</v>
      </c>
      <c r="L99" s="29" t="e">
        <f>#REF!</f>
        <v>#REF!</v>
      </c>
      <c r="M99" s="29" t="e">
        <f>#REF!</f>
        <v>#REF!</v>
      </c>
    </row>
    <row r="100" spans="1:13" x14ac:dyDescent="0.25">
      <c r="A100" s="99">
        <v>3</v>
      </c>
      <c r="B100" s="29" t="e">
        <f>#REF!</f>
        <v>#REF!</v>
      </c>
      <c r="C100" s="29" t="e">
        <f>#REF!</f>
        <v>#REF!</v>
      </c>
      <c r="D100" s="29" t="e">
        <f>#REF!</f>
        <v>#REF!</v>
      </c>
      <c r="E100" s="29" t="e">
        <f>#REF!</f>
        <v>#REF!</v>
      </c>
      <c r="F100" s="29" t="e">
        <f>#REF!</f>
        <v>#REF!</v>
      </c>
      <c r="G100" s="29" t="e">
        <f>#REF!</f>
        <v>#REF!</v>
      </c>
      <c r="H100" s="29" t="e">
        <f>#REF!</f>
        <v>#REF!</v>
      </c>
      <c r="I100" s="29" t="e">
        <f>#REF!</f>
        <v>#REF!</v>
      </c>
      <c r="J100" s="29" t="e">
        <f>#REF!</f>
        <v>#REF!</v>
      </c>
      <c r="K100" s="29" t="e">
        <f>#REF!</f>
        <v>#REF!</v>
      </c>
      <c r="L100" s="29" t="e">
        <f>#REF!</f>
        <v>#REF!</v>
      </c>
      <c r="M100" s="29" t="e">
        <f>#REF!</f>
        <v>#REF!</v>
      </c>
    </row>
    <row r="101" spans="1:13" x14ac:dyDescent="0.25">
      <c r="A101" s="99"/>
      <c r="B101" s="29" t="e">
        <f>#REF!</f>
        <v>#REF!</v>
      </c>
      <c r="C101" s="29" t="e">
        <f>#REF!</f>
        <v>#REF!</v>
      </c>
      <c r="D101" s="29" t="e">
        <f>#REF!</f>
        <v>#REF!</v>
      </c>
      <c r="E101" s="29" t="e">
        <f>#REF!</f>
        <v>#REF!</v>
      </c>
      <c r="F101" s="29" t="e">
        <f>#REF!</f>
        <v>#REF!</v>
      </c>
      <c r="G101" s="29" t="e">
        <f>#REF!</f>
        <v>#REF!</v>
      </c>
      <c r="H101" s="29" t="e">
        <f>#REF!</f>
        <v>#REF!</v>
      </c>
      <c r="I101" s="29" t="e">
        <f>#REF!</f>
        <v>#REF!</v>
      </c>
      <c r="J101" s="29" t="e">
        <f>#REF!</f>
        <v>#REF!</v>
      </c>
      <c r="K101" s="29" t="e">
        <f>#REF!</f>
        <v>#REF!</v>
      </c>
      <c r="L101" s="29" t="e">
        <f>#REF!</f>
        <v>#REF!</v>
      </c>
      <c r="M101" s="29" t="e">
        <f>#REF!</f>
        <v>#REF!</v>
      </c>
    </row>
    <row r="102" spans="1:13" x14ac:dyDescent="0.25">
      <c r="A102" s="99"/>
      <c r="B102" s="29" t="e">
        <f>#REF!</f>
        <v>#REF!</v>
      </c>
      <c r="C102" s="29" t="e">
        <f>#REF!</f>
        <v>#REF!</v>
      </c>
      <c r="D102" s="29" t="e">
        <f>#REF!</f>
        <v>#REF!</v>
      </c>
      <c r="E102" s="29" t="e">
        <f>#REF!</f>
        <v>#REF!</v>
      </c>
      <c r="F102" s="29" t="e">
        <f>#REF!</f>
        <v>#REF!</v>
      </c>
      <c r="G102" s="29" t="e">
        <f>#REF!</f>
        <v>#REF!</v>
      </c>
      <c r="H102" s="29" t="e">
        <f>#REF!</f>
        <v>#REF!</v>
      </c>
      <c r="I102" s="29" t="e">
        <f>#REF!</f>
        <v>#REF!</v>
      </c>
      <c r="J102" s="29" t="e">
        <f>#REF!</f>
        <v>#REF!</v>
      </c>
      <c r="K102" s="29" t="e">
        <f>#REF!</f>
        <v>#REF!</v>
      </c>
      <c r="L102" s="29" t="e">
        <f>#REF!</f>
        <v>#REF!</v>
      </c>
      <c r="M102" s="29" t="e">
        <f>#REF!</f>
        <v>#REF!</v>
      </c>
    </row>
    <row r="103" spans="1:13" x14ac:dyDescent="0.25">
      <c r="A103" s="99"/>
      <c r="B103" s="29" t="e">
        <f>#REF!</f>
        <v>#REF!</v>
      </c>
      <c r="C103" s="29" t="e">
        <f>#REF!</f>
        <v>#REF!</v>
      </c>
      <c r="D103" s="29" t="e">
        <f>#REF!</f>
        <v>#REF!</v>
      </c>
      <c r="E103" s="29" t="e">
        <f>#REF!</f>
        <v>#REF!</v>
      </c>
      <c r="F103" s="29" t="e">
        <f>#REF!</f>
        <v>#REF!</v>
      </c>
      <c r="G103" s="29" t="e">
        <f>#REF!</f>
        <v>#REF!</v>
      </c>
      <c r="H103" s="29" t="e">
        <f>#REF!</f>
        <v>#REF!</v>
      </c>
      <c r="I103" s="29" t="e">
        <f>#REF!</f>
        <v>#REF!</v>
      </c>
      <c r="J103" s="29" t="e">
        <f>#REF!</f>
        <v>#REF!</v>
      </c>
      <c r="K103" s="29" t="e">
        <f>#REF!</f>
        <v>#REF!</v>
      </c>
      <c r="L103" s="29" t="e">
        <f>#REF!</f>
        <v>#REF!</v>
      </c>
      <c r="M103" s="29" t="e">
        <f>#REF!</f>
        <v>#REF!</v>
      </c>
    </row>
    <row r="104" spans="1:13" x14ac:dyDescent="0.25">
      <c r="A104" s="99"/>
      <c r="B104" s="29" t="e">
        <f>#REF!</f>
        <v>#REF!</v>
      </c>
      <c r="C104" s="29" t="e">
        <f>#REF!</f>
        <v>#REF!</v>
      </c>
      <c r="D104" s="29" t="e">
        <f>#REF!</f>
        <v>#REF!</v>
      </c>
      <c r="E104" s="29" t="e">
        <f>#REF!</f>
        <v>#REF!</v>
      </c>
      <c r="F104" s="29" t="e">
        <f>#REF!</f>
        <v>#REF!</v>
      </c>
      <c r="G104" s="29" t="e">
        <f>#REF!</f>
        <v>#REF!</v>
      </c>
      <c r="H104" s="29" t="e">
        <f>#REF!</f>
        <v>#REF!</v>
      </c>
      <c r="I104" s="29" t="e">
        <f>#REF!</f>
        <v>#REF!</v>
      </c>
      <c r="J104" s="29" t="e">
        <f>#REF!</f>
        <v>#REF!</v>
      </c>
      <c r="K104" s="29" t="e">
        <f>#REF!</f>
        <v>#REF!</v>
      </c>
      <c r="L104" s="29" t="e">
        <f>#REF!</f>
        <v>#REF!</v>
      </c>
      <c r="M104" s="29" t="e">
        <f>#REF!</f>
        <v>#REF!</v>
      </c>
    </row>
    <row r="105" spans="1:13" x14ac:dyDescent="0.25">
      <c r="A105" s="99"/>
      <c r="B105" s="29" t="e">
        <f>#REF!</f>
        <v>#REF!</v>
      </c>
      <c r="C105" s="29" t="e">
        <f>#REF!</f>
        <v>#REF!</v>
      </c>
      <c r="D105" s="29" t="e">
        <f>#REF!</f>
        <v>#REF!</v>
      </c>
      <c r="E105" s="29" t="e">
        <f>#REF!</f>
        <v>#REF!</v>
      </c>
      <c r="F105" s="29" t="e">
        <f>#REF!</f>
        <v>#REF!</v>
      </c>
      <c r="G105" s="29" t="e">
        <f>#REF!</f>
        <v>#REF!</v>
      </c>
      <c r="H105" s="29" t="e">
        <f>#REF!</f>
        <v>#REF!</v>
      </c>
      <c r="I105" s="29" t="e">
        <f>#REF!</f>
        <v>#REF!</v>
      </c>
      <c r="J105" s="29" t="e">
        <f>#REF!</f>
        <v>#REF!</v>
      </c>
      <c r="K105" s="29" t="e">
        <f>#REF!</f>
        <v>#REF!</v>
      </c>
      <c r="L105" s="29" t="e">
        <f>#REF!</f>
        <v>#REF!</v>
      </c>
      <c r="M105" s="29" t="e">
        <f>#REF!</f>
        <v>#REF!</v>
      </c>
    </row>
    <row r="106" spans="1:13" x14ac:dyDescent="0.25">
      <c r="A106" s="99"/>
      <c r="B106" s="29" t="e">
        <f>#REF!</f>
        <v>#REF!</v>
      </c>
      <c r="C106" s="29" t="e">
        <f>#REF!</f>
        <v>#REF!</v>
      </c>
      <c r="D106" s="29" t="e">
        <f>#REF!</f>
        <v>#REF!</v>
      </c>
      <c r="E106" s="29" t="e">
        <f>#REF!</f>
        <v>#REF!</v>
      </c>
      <c r="F106" s="29" t="e">
        <f>#REF!</f>
        <v>#REF!</v>
      </c>
      <c r="G106" s="29" t="e">
        <f>#REF!</f>
        <v>#REF!</v>
      </c>
      <c r="H106" s="29" t="e">
        <f>#REF!</f>
        <v>#REF!</v>
      </c>
      <c r="I106" s="29" t="e">
        <f>#REF!</f>
        <v>#REF!</v>
      </c>
      <c r="J106" s="29" t="e">
        <f>#REF!</f>
        <v>#REF!</v>
      </c>
      <c r="K106" s="29" t="e">
        <f>#REF!</f>
        <v>#REF!</v>
      </c>
      <c r="L106" s="29" t="e">
        <f>#REF!</f>
        <v>#REF!</v>
      </c>
      <c r="M106" s="29" t="e">
        <f>#REF!</f>
        <v>#REF!</v>
      </c>
    </row>
    <row r="107" spans="1:13" x14ac:dyDescent="0.25">
      <c r="A107" s="99">
        <v>4</v>
      </c>
      <c r="B107" s="29" t="e">
        <f>#REF!</f>
        <v>#REF!</v>
      </c>
      <c r="C107" s="29" t="e">
        <f>#REF!</f>
        <v>#REF!</v>
      </c>
      <c r="D107" s="29" t="e">
        <f>#REF!</f>
        <v>#REF!</v>
      </c>
      <c r="E107" s="29" t="e">
        <f>#REF!</f>
        <v>#REF!</v>
      </c>
      <c r="F107" s="29" t="e">
        <f>#REF!</f>
        <v>#REF!</v>
      </c>
      <c r="G107" s="29" t="e">
        <f>#REF!</f>
        <v>#REF!</v>
      </c>
      <c r="H107" s="29" t="e">
        <f>#REF!</f>
        <v>#REF!</v>
      </c>
      <c r="I107" s="29" t="e">
        <f>#REF!</f>
        <v>#REF!</v>
      </c>
      <c r="J107" s="29" t="e">
        <f>#REF!</f>
        <v>#REF!</v>
      </c>
      <c r="K107" s="29" t="e">
        <f>#REF!</f>
        <v>#REF!</v>
      </c>
      <c r="L107" s="29" t="e">
        <f>#REF!</f>
        <v>#REF!</v>
      </c>
      <c r="M107" s="29" t="e">
        <f>#REF!</f>
        <v>#REF!</v>
      </c>
    </row>
    <row r="108" spans="1:13" x14ac:dyDescent="0.25">
      <c r="A108" s="99"/>
      <c r="B108" s="29" t="e">
        <f>#REF!</f>
        <v>#REF!</v>
      </c>
      <c r="C108" s="29" t="e">
        <f>#REF!</f>
        <v>#REF!</v>
      </c>
      <c r="D108" s="29" t="e">
        <f>#REF!</f>
        <v>#REF!</v>
      </c>
      <c r="E108" s="29" t="e">
        <f>#REF!</f>
        <v>#REF!</v>
      </c>
      <c r="F108" s="29" t="e">
        <f>#REF!</f>
        <v>#REF!</v>
      </c>
      <c r="G108" s="29" t="e">
        <f>#REF!</f>
        <v>#REF!</v>
      </c>
      <c r="H108" s="29" t="e">
        <f>#REF!</f>
        <v>#REF!</v>
      </c>
      <c r="I108" s="29" t="e">
        <f>#REF!</f>
        <v>#REF!</v>
      </c>
      <c r="J108" s="29" t="e">
        <f>#REF!</f>
        <v>#REF!</v>
      </c>
      <c r="K108" s="29" t="e">
        <f>#REF!</f>
        <v>#REF!</v>
      </c>
      <c r="L108" s="29" t="e">
        <f>#REF!</f>
        <v>#REF!</v>
      </c>
      <c r="M108" s="29" t="e">
        <f>#REF!</f>
        <v>#REF!</v>
      </c>
    </row>
    <row r="109" spans="1:13" x14ac:dyDescent="0.25">
      <c r="A109" s="99"/>
      <c r="B109" s="29" t="e">
        <f>#REF!</f>
        <v>#REF!</v>
      </c>
      <c r="C109" s="29" t="e">
        <f>#REF!</f>
        <v>#REF!</v>
      </c>
      <c r="D109" s="29" t="e">
        <f>#REF!</f>
        <v>#REF!</v>
      </c>
      <c r="E109" s="29" t="e">
        <f>#REF!</f>
        <v>#REF!</v>
      </c>
      <c r="F109" s="29" t="e">
        <f>#REF!</f>
        <v>#REF!</v>
      </c>
      <c r="G109" s="29" t="e">
        <f>#REF!</f>
        <v>#REF!</v>
      </c>
      <c r="H109" s="29" t="e">
        <f>#REF!</f>
        <v>#REF!</v>
      </c>
      <c r="I109" s="29" t="e">
        <f>#REF!</f>
        <v>#REF!</v>
      </c>
      <c r="J109" s="29" t="e">
        <f>#REF!</f>
        <v>#REF!</v>
      </c>
      <c r="K109" s="29" t="e">
        <f>#REF!</f>
        <v>#REF!</v>
      </c>
      <c r="L109" s="29" t="e">
        <f>#REF!</f>
        <v>#REF!</v>
      </c>
      <c r="M109" s="29" t="e">
        <f>#REF!</f>
        <v>#REF!</v>
      </c>
    </row>
    <row r="110" spans="1:13" x14ac:dyDescent="0.25">
      <c r="A110" s="99"/>
      <c r="B110" s="29" t="e">
        <f>#REF!</f>
        <v>#REF!</v>
      </c>
      <c r="C110" s="29" t="e">
        <f>#REF!</f>
        <v>#REF!</v>
      </c>
      <c r="D110" s="29" t="e">
        <f>#REF!</f>
        <v>#REF!</v>
      </c>
      <c r="E110" s="29" t="e">
        <f>#REF!</f>
        <v>#REF!</v>
      </c>
      <c r="F110" s="29" t="e">
        <f>#REF!</f>
        <v>#REF!</v>
      </c>
      <c r="G110" s="29" t="e">
        <f>#REF!</f>
        <v>#REF!</v>
      </c>
      <c r="H110" s="29" t="e">
        <f>#REF!</f>
        <v>#REF!</v>
      </c>
      <c r="I110" s="29" t="e">
        <f>#REF!</f>
        <v>#REF!</v>
      </c>
      <c r="J110" s="29" t="e">
        <f>#REF!</f>
        <v>#REF!</v>
      </c>
      <c r="K110" s="29" t="e">
        <f>#REF!</f>
        <v>#REF!</v>
      </c>
      <c r="L110" s="29" t="e">
        <f>#REF!</f>
        <v>#REF!</v>
      </c>
      <c r="M110" s="29" t="e">
        <f>#REF!</f>
        <v>#REF!</v>
      </c>
    </row>
    <row r="111" spans="1:13" x14ac:dyDescent="0.25">
      <c r="A111" s="99"/>
      <c r="B111" s="29" t="e">
        <f>#REF!</f>
        <v>#REF!</v>
      </c>
      <c r="C111" s="29" t="e">
        <f>#REF!</f>
        <v>#REF!</v>
      </c>
      <c r="D111" s="29" t="e">
        <f>#REF!</f>
        <v>#REF!</v>
      </c>
      <c r="E111" s="29" t="e">
        <f>#REF!</f>
        <v>#REF!</v>
      </c>
      <c r="F111" s="29" t="e">
        <f>#REF!</f>
        <v>#REF!</v>
      </c>
      <c r="G111" s="29" t="e">
        <f>#REF!</f>
        <v>#REF!</v>
      </c>
      <c r="H111" s="29" t="e">
        <f>#REF!</f>
        <v>#REF!</v>
      </c>
      <c r="I111" s="29" t="e">
        <f>#REF!</f>
        <v>#REF!</v>
      </c>
      <c r="J111" s="29" t="e">
        <f>#REF!</f>
        <v>#REF!</v>
      </c>
      <c r="K111" s="29" t="e">
        <f>#REF!</f>
        <v>#REF!</v>
      </c>
      <c r="L111" s="29" t="e">
        <f>#REF!</f>
        <v>#REF!</v>
      </c>
      <c r="M111" s="29" t="e">
        <f>#REF!</f>
        <v>#REF!</v>
      </c>
    </row>
    <row r="112" spans="1:13" x14ac:dyDescent="0.25">
      <c r="A112" s="99"/>
      <c r="B112" s="29" t="e">
        <f>#REF!</f>
        <v>#REF!</v>
      </c>
      <c r="C112" s="29" t="e">
        <f>#REF!</f>
        <v>#REF!</v>
      </c>
      <c r="D112" s="29" t="e">
        <f>#REF!</f>
        <v>#REF!</v>
      </c>
      <c r="E112" s="29" t="e">
        <f>#REF!</f>
        <v>#REF!</v>
      </c>
      <c r="F112" s="29" t="e">
        <f>#REF!</f>
        <v>#REF!</v>
      </c>
      <c r="G112" s="29" t="e">
        <f>#REF!</f>
        <v>#REF!</v>
      </c>
      <c r="H112" s="29" t="e">
        <f>#REF!</f>
        <v>#REF!</v>
      </c>
      <c r="I112" s="29" t="e">
        <f>#REF!</f>
        <v>#REF!</v>
      </c>
      <c r="J112" s="29" t="e">
        <f>#REF!</f>
        <v>#REF!</v>
      </c>
      <c r="K112" s="29" t="e">
        <f>#REF!</f>
        <v>#REF!</v>
      </c>
      <c r="L112" s="29" t="e">
        <f>#REF!</f>
        <v>#REF!</v>
      </c>
      <c r="M112" s="29" t="e">
        <f>#REF!</f>
        <v>#REF!</v>
      </c>
    </row>
    <row r="113" spans="1:13" x14ac:dyDescent="0.25">
      <c r="A113" s="99"/>
      <c r="B113" s="29" t="e">
        <f>#REF!</f>
        <v>#REF!</v>
      </c>
      <c r="C113" s="29" t="e">
        <f>#REF!</f>
        <v>#REF!</v>
      </c>
      <c r="D113" s="29" t="e">
        <f>#REF!</f>
        <v>#REF!</v>
      </c>
      <c r="E113" s="29" t="e">
        <f>#REF!</f>
        <v>#REF!</v>
      </c>
      <c r="F113" s="29" t="e">
        <f>#REF!</f>
        <v>#REF!</v>
      </c>
      <c r="G113" s="29" t="e">
        <f>#REF!</f>
        <v>#REF!</v>
      </c>
      <c r="H113" s="29" t="e">
        <f>#REF!</f>
        <v>#REF!</v>
      </c>
      <c r="I113" s="29" t="e">
        <f>#REF!</f>
        <v>#REF!</v>
      </c>
      <c r="J113" s="29" t="e">
        <f>#REF!</f>
        <v>#REF!</v>
      </c>
      <c r="K113" s="29" t="e">
        <f>#REF!</f>
        <v>#REF!</v>
      </c>
      <c r="L113" s="29" t="e">
        <f>#REF!</f>
        <v>#REF!</v>
      </c>
      <c r="M113" s="29" t="e">
        <f>#REF!</f>
        <v>#REF!</v>
      </c>
    </row>
    <row r="114" spans="1:13" x14ac:dyDescent="0.25">
      <c r="A114" s="99">
        <v>5</v>
      </c>
      <c r="B114" s="29" t="e">
        <f>#REF!</f>
        <v>#REF!</v>
      </c>
      <c r="C114" s="29" t="e">
        <f>#REF!</f>
        <v>#REF!</v>
      </c>
      <c r="D114" s="29" t="e">
        <f>#REF!</f>
        <v>#REF!</v>
      </c>
      <c r="E114" s="29" t="e">
        <f>#REF!</f>
        <v>#REF!</v>
      </c>
      <c r="F114" s="29" t="e">
        <f>#REF!</f>
        <v>#REF!</v>
      </c>
      <c r="G114" s="29" t="e">
        <f>#REF!</f>
        <v>#REF!</v>
      </c>
      <c r="H114" s="29" t="e">
        <f>#REF!</f>
        <v>#REF!</v>
      </c>
      <c r="I114" s="29" t="e">
        <f>#REF!</f>
        <v>#REF!</v>
      </c>
      <c r="J114" s="29" t="e">
        <f>#REF!</f>
        <v>#REF!</v>
      </c>
      <c r="K114" s="29" t="e">
        <f>#REF!</f>
        <v>#REF!</v>
      </c>
      <c r="L114" s="29" t="e">
        <f>#REF!</f>
        <v>#REF!</v>
      </c>
      <c r="M114" s="29" t="e">
        <f>#REF!</f>
        <v>#REF!</v>
      </c>
    </row>
    <row r="115" spans="1:13" x14ac:dyDescent="0.25">
      <c r="A115" s="99"/>
      <c r="B115" s="29" t="e">
        <f>#REF!</f>
        <v>#REF!</v>
      </c>
      <c r="C115" s="29" t="e">
        <f>#REF!</f>
        <v>#REF!</v>
      </c>
      <c r="D115" s="29" t="e">
        <f>#REF!</f>
        <v>#REF!</v>
      </c>
      <c r="E115" s="29" t="e">
        <f>#REF!</f>
        <v>#REF!</v>
      </c>
      <c r="F115" s="29" t="e">
        <f>#REF!</f>
        <v>#REF!</v>
      </c>
      <c r="G115" s="29" t="e">
        <f>#REF!</f>
        <v>#REF!</v>
      </c>
      <c r="H115" s="29" t="e">
        <f>#REF!</f>
        <v>#REF!</v>
      </c>
      <c r="I115" s="29" t="e">
        <f>#REF!</f>
        <v>#REF!</v>
      </c>
      <c r="J115" s="29" t="e">
        <f>#REF!</f>
        <v>#REF!</v>
      </c>
      <c r="K115" s="29" t="e">
        <f>#REF!</f>
        <v>#REF!</v>
      </c>
      <c r="L115" s="29" t="e">
        <f>#REF!</f>
        <v>#REF!</v>
      </c>
      <c r="M115" s="29" t="e">
        <f>#REF!</f>
        <v>#REF!</v>
      </c>
    </row>
    <row r="116" spans="1:13" x14ac:dyDescent="0.25">
      <c r="A116" s="99"/>
      <c r="B116" s="29" t="e">
        <f>#REF!</f>
        <v>#REF!</v>
      </c>
      <c r="C116" s="29" t="e">
        <f>#REF!</f>
        <v>#REF!</v>
      </c>
      <c r="D116" s="29" t="e">
        <f>#REF!</f>
        <v>#REF!</v>
      </c>
      <c r="E116" s="29" t="e">
        <f>#REF!</f>
        <v>#REF!</v>
      </c>
      <c r="F116" s="29" t="e">
        <f>#REF!</f>
        <v>#REF!</v>
      </c>
      <c r="G116" s="29" t="e">
        <f>#REF!</f>
        <v>#REF!</v>
      </c>
      <c r="H116" s="29" t="e">
        <f>#REF!</f>
        <v>#REF!</v>
      </c>
      <c r="I116" s="29" t="e">
        <f>#REF!</f>
        <v>#REF!</v>
      </c>
      <c r="J116" s="29" t="e">
        <f>#REF!</f>
        <v>#REF!</v>
      </c>
      <c r="K116" s="29" t="e">
        <f>#REF!</f>
        <v>#REF!</v>
      </c>
      <c r="L116" s="29" t="e">
        <f>#REF!</f>
        <v>#REF!</v>
      </c>
      <c r="M116" s="29" t="e">
        <f>#REF!</f>
        <v>#REF!</v>
      </c>
    </row>
    <row r="117" spans="1:13" x14ac:dyDescent="0.25">
      <c r="A117" s="99"/>
      <c r="B117" s="29" t="e">
        <f>#REF!</f>
        <v>#REF!</v>
      </c>
      <c r="C117" s="29" t="e">
        <f>#REF!</f>
        <v>#REF!</v>
      </c>
      <c r="D117" s="29" t="e">
        <f>#REF!</f>
        <v>#REF!</v>
      </c>
      <c r="E117" s="29" t="e">
        <f>#REF!</f>
        <v>#REF!</v>
      </c>
      <c r="F117" s="29" t="e">
        <f>#REF!</f>
        <v>#REF!</v>
      </c>
      <c r="G117" s="29" t="e">
        <f>#REF!</f>
        <v>#REF!</v>
      </c>
      <c r="H117" s="29" t="e">
        <f>#REF!</f>
        <v>#REF!</v>
      </c>
      <c r="I117" s="29" t="e">
        <f>#REF!</f>
        <v>#REF!</v>
      </c>
      <c r="J117" s="29" t="e">
        <f>#REF!</f>
        <v>#REF!</v>
      </c>
      <c r="K117" s="29" t="e">
        <f>#REF!</f>
        <v>#REF!</v>
      </c>
      <c r="L117" s="29" t="e">
        <f>#REF!</f>
        <v>#REF!</v>
      </c>
      <c r="M117" s="29" t="e">
        <f>#REF!</f>
        <v>#REF!</v>
      </c>
    </row>
    <row r="118" spans="1:13" x14ac:dyDescent="0.25">
      <c r="A118" s="99"/>
      <c r="B118" s="29" t="e">
        <f>#REF!</f>
        <v>#REF!</v>
      </c>
      <c r="C118" s="29" t="e">
        <f>#REF!</f>
        <v>#REF!</v>
      </c>
      <c r="D118" s="29" t="e">
        <f>#REF!</f>
        <v>#REF!</v>
      </c>
      <c r="E118" s="29" t="e">
        <f>#REF!</f>
        <v>#REF!</v>
      </c>
      <c r="F118" s="29" t="e">
        <f>#REF!</f>
        <v>#REF!</v>
      </c>
      <c r="G118" s="29" t="e">
        <f>#REF!</f>
        <v>#REF!</v>
      </c>
      <c r="H118" s="29" t="e">
        <f>#REF!</f>
        <v>#REF!</v>
      </c>
      <c r="I118" s="29" t="e">
        <f>#REF!</f>
        <v>#REF!</v>
      </c>
      <c r="J118" s="29" t="e">
        <f>#REF!</f>
        <v>#REF!</v>
      </c>
      <c r="K118" s="29" t="e">
        <f>#REF!</f>
        <v>#REF!</v>
      </c>
      <c r="L118" s="29" t="e">
        <f>#REF!</f>
        <v>#REF!</v>
      </c>
      <c r="M118" s="29" t="e">
        <f>#REF!</f>
        <v>#REF!</v>
      </c>
    </row>
    <row r="119" spans="1:13" x14ac:dyDescent="0.25">
      <c r="A119" s="99"/>
      <c r="B119" s="29" t="e">
        <f>#REF!</f>
        <v>#REF!</v>
      </c>
      <c r="C119" s="29" t="e">
        <f>#REF!</f>
        <v>#REF!</v>
      </c>
      <c r="D119" s="29" t="e">
        <f>#REF!</f>
        <v>#REF!</v>
      </c>
      <c r="E119" s="29" t="e">
        <f>#REF!</f>
        <v>#REF!</v>
      </c>
      <c r="F119" s="29" t="e">
        <f>#REF!</f>
        <v>#REF!</v>
      </c>
      <c r="G119" s="29" t="e">
        <f>#REF!</f>
        <v>#REF!</v>
      </c>
      <c r="H119" s="29" t="e">
        <f>#REF!</f>
        <v>#REF!</v>
      </c>
      <c r="I119" s="29" t="e">
        <f>#REF!</f>
        <v>#REF!</v>
      </c>
      <c r="J119" s="29" t="e">
        <f>#REF!</f>
        <v>#REF!</v>
      </c>
      <c r="K119" s="29" t="e">
        <f>#REF!</f>
        <v>#REF!</v>
      </c>
      <c r="L119" s="29" t="e">
        <f>#REF!</f>
        <v>#REF!</v>
      </c>
      <c r="M119" s="29" t="e">
        <f>#REF!</f>
        <v>#REF!</v>
      </c>
    </row>
    <row r="120" spans="1:13" x14ac:dyDescent="0.25">
      <c r="A120" s="99"/>
      <c r="B120" s="29" t="e">
        <f>#REF!</f>
        <v>#REF!</v>
      </c>
      <c r="C120" s="29" t="e">
        <f>#REF!</f>
        <v>#REF!</v>
      </c>
      <c r="D120" s="29" t="e">
        <f>#REF!</f>
        <v>#REF!</v>
      </c>
      <c r="E120" s="29" t="e">
        <f>#REF!</f>
        <v>#REF!</v>
      </c>
      <c r="F120" s="29" t="e">
        <f>#REF!</f>
        <v>#REF!</v>
      </c>
      <c r="G120" s="29" t="e">
        <f>#REF!</f>
        <v>#REF!</v>
      </c>
      <c r="H120" s="29" t="e">
        <f>#REF!</f>
        <v>#REF!</v>
      </c>
      <c r="I120" s="29" t="e">
        <f>#REF!</f>
        <v>#REF!</v>
      </c>
      <c r="J120" s="29" t="e">
        <f>#REF!</f>
        <v>#REF!</v>
      </c>
      <c r="K120" s="29" t="e">
        <f>#REF!</f>
        <v>#REF!</v>
      </c>
      <c r="L120" s="29" t="e">
        <f>#REF!</f>
        <v>#REF!</v>
      </c>
      <c r="M120" s="29" t="e">
        <f>#REF!</f>
        <v>#REF!</v>
      </c>
    </row>
    <row r="121" spans="1:13" x14ac:dyDescent="0.25">
      <c r="A121" s="99">
        <v>6</v>
      </c>
      <c r="B121" s="29" t="e">
        <f>#REF!</f>
        <v>#REF!</v>
      </c>
      <c r="C121" s="29" t="e">
        <f>#REF!</f>
        <v>#REF!</v>
      </c>
      <c r="D121" s="29" t="e">
        <f>#REF!</f>
        <v>#REF!</v>
      </c>
      <c r="E121" s="29" t="e">
        <f>#REF!</f>
        <v>#REF!</v>
      </c>
      <c r="F121" s="29" t="e">
        <f>#REF!</f>
        <v>#REF!</v>
      </c>
      <c r="G121" s="29" t="e">
        <f>#REF!</f>
        <v>#REF!</v>
      </c>
      <c r="H121" s="29" t="e">
        <f>#REF!</f>
        <v>#REF!</v>
      </c>
      <c r="I121" s="29" t="e">
        <f>#REF!</f>
        <v>#REF!</v>
      </c>
      <c r="J121" s="29" t="e">
        <f>#REF!</f>
        <v>#REF!</v>
      </c>
      <c r="K121" s="29" t="e">
        <f>#REF!</f>
        <v>#REF!</v>
      </c>
      <c r="L121" s="29" t="e">
        <f>#REF!</f>
        <v>#REF!</v>
      </c>
      <c r="M121" s="29" t="e">
        <f>#REF!</f>
        <v>#REF!</v>
      </c>
    </row>
    <row r="122" spans="1:13" x14ac:dyDescent="0.25">
      <c r="A122" s="99"/>
      <c r="B122" s="29" t="e">
        <f>#REF!</f>
        <v>#REF!</v>
      </c>
      <c r="C122" s="29" t="e">
        <f>#REF!</f>
        <v>#REF!</v>
      </c>
      <c r="D122" s="29" t="e">
        <f>#REF!</f>
        <v>#REF!</v>
      </c>
      <c r="E122" s="29" t="e">
        <f>#REF!</f>
        <v>#REF!</v>
      </c>
      <c r="F122" s="29" t="e">
        <f>#REF!</f>
        <v>#REF!</v>
      </c>
      <c r="G122" s="29" t="e">
        <f>#REF!</f>
        <v>#REF!</v>
      </c>
      <c r="H122" s="29" t="e">
        <f>#REF!</f>
        <v>#REF!</v>
      </c>
      <c r="I122" s="29" t="e">
        <f>#REF!</f>
        <v>#REF!</v>
      </c>
      <c r="J122" s="29" t="e">
        <f>#REF!</f>
        <v>#REF!</v>
      </c>
      <c r="K122" s="29" t="e">
        <f>#REF!</f>
        <v>#REF!</v>
      </c>
      <c r="L122" s="29" t="e">
        <f>#REF!</f>
        <v>#REF!</v>
      </c>
      <c r="M122" s="29" t="e">
        <f>#REF!</f>
        <v>#REF!</v>
      </c>
    </row>
    <row r="123" spans="1:13" x14ac:dyDescent="0.25">
      <c r="A123" s="99"/>
      <c r="B123" s="29" t="e">
        <f>#REF!</f>
        <v>#REF!</v>
      </c>
      <c r="C123" s="29" t="e">
        <f>#REF!</f>
        <v>#REF!</v>
      </c>
      <c r="D123" s="29" t="e">
        <f>#REF!</f>
        <v>#REF!</v>
      </c>
      <c r="E123" s="29" t="e">
        <f>#REF!</f>
        <v>#REF!</v>
      </c>
      <c r="F123" s="29" t="e">
        <f>#REF!</f>
        <v>#REF!</v>
      </c>
      <c r="G123" s="29" t="e">
        <f>#REF!</f>
        <v>#REF!</v>
      </c>
      <c r="H123" s="29" t="e">
        <f>#REF!</f>
        <v>#REF!</v>
      </c>
      <c r="I123" s="29" t="e">
        <f>#REF!</f>
        <v>#REF!</v>
      </c>
      <c r="J123" s="29" t="e">
        <f>#REF!</f>
        <v>#REF!</v>
      </c>
      <c r="K123" s="29" t="e">
        <f>#REF!</f>
        <v>#REF!</v>
      </c>
      <c r="L123" s="29" t="e">
        <f>#REF!</f>
        <v>#REF!</v>
      </c>
      <c r="M123" s="29" t="e">
        <f>#REF!</f>
        <v>#REF!</v>
      </c>
    </row>
    <row r="124" spans="1:13" x14ac:dyDescent="0.25">
      <c r="A124" s="99"/>
      <c r="B124" s="29" t="e">
        <f>#REF!</f>
        <v>#REF!</v>
      </c>
      <c r="C124" s="29" t="e">
        <f>#REF!</f>
        <v>#REF!</v>
      </c>
      <c r="D124" s="29" t="e">
        <f>#REF!</f>
        <v>#REF!</v>
      </c>
      <c r="E124" s="29" t="e">
        <f>#REF!</f>
        <v>#REF!</v>
      </c>
      <c r="F124" s="29" t="e">
        <f>#REF!</f>
        <v>#REF!</v>
      </c>
      <c r="G124" s="29" t="e">
        <f>#REF!</f>
        <v>#REF!</v>
      </c>
      <c r="H124" s="29" t="e">
        <f>#REF!</f>
        <v>#REF!</v>
      </c>
      <c r="I124" s="29" t="e">
        <f>#REF!</f>
        <v>#REF!</v>
      </c>
      <c r="J124" s="29" t="e">
        <f>#REF!</f>
        <v>#REF!</v>
      </c>
      <c r="K124" s="29" t="e">
        <f>#REF!</f>
        <v>#REF!</v>
      </c>
      <c r="L124" s="29" t="e">
        <f>#REF!</f>
        <v>#REF!</v>
      </c>
      <c r="M124" s="29" t="e">
        <f>#REF!</f>
        <v>#REF!</v>
      </c>
    </row>
    <row r="125" spans="1:13" x14ac:dyDescent="0.25">
      <c r="A125" s="99"/>
      <c r="B125" s="29" t="e">
        <f>#REF!</f>
        <v>#REF!</v>
      </c>
      <c r="C125" s="29" t="e">
        <f>#REF!</f>
        <v>#REF!</v>
      </c>
      <c r="D125" s="29" t="e">
        <f>#REF!</f>
        <v>#REF!</v>
      </c>
      <c r="E125" s="29" t="e">
        <f>#REF!</f>
        <v>#REF!</v>
      </c>
      <c r="F125" s="29" t="e">
        <f>#REF!</f>
        <v>#REF!</v>
      </c>
      <c r="G125" s="29" t="e">
        <f>#REF!</f>
        <v>#REF!</v>
      </c>
      <c r="H125" s="29" t="e">
        <f>#REF!</f>
        <v>#REF!</v>
      </c>
      <c r="I125" s="29" t="e">
        <f>#REF!</f>
        <v>#REF!</v>
      </c>
      <c r="J125" s="29" t="e">
        <f>#REF!</f>
        <v>#REF!</v>
      </c>
      <c r="K125" s="29" t="e">
        <f>#REF!</f>
        <v>#REF!</v>
      </c>
      <c r="L125" s="29" t="e">
        <f>#REF!</f>
        <v>#REF!</v>
      </c>
      <c r="M125" s="29" t="e">
        <f>#REF!</f>
        <v>#REF!</v>
      </c>
    </row>
    <row r="126" spans="1:13" x14ac:dyDescent="0.25">
      <c r="A126" s="99"/>
      <c r="B126" s="29" t="e">
        <f>#REF!</f>
        <v>#REF!</v>
      </c>
      <c r="C126" s="29" t="e">
        <f>#REF!</f>
        <v>#REF!</v>
      </c>
      <c r="D126" s="29" t="e">
        <f>#REF!</f>
        <v>#REF!</v>
      </c>
      <c r="E126" s="29" t="e">
        <f>#REF!</f>
        <v>#REF!</v>
      </c>
      <c r="F126" s="29" t="e">
        <f>#REF!</f>
        <v>#REF!</v>
      </c>
      <c r="G126" s="29" t="e">
        <f>#REF!</f>
        <v>#REF!</v>
      </c>
      <c r="H126" s="29" t="e">
        <f>#REF!</f>
        <v>#REF!</v>
      </c>
      <c r="I126" s="29" t="e">
        <f>#REF!</f>
        <v>#REF!</v>
      </c>
      <c r="J126" s="29" t="e">
        <f>#REF!</f>
        <v>#REF!</v>
      </c>
      <c r="K126" s="29" t="e">
        <f>#REF!</f>
        <v>#REF!</v>
      </c>
      <c r="L126" s="29" t="e">
        <f>#REF!</f>
        <v>#REF!</v>
      </c>
      <c r="M126" s="29" t="e">
        <f>#REF!</f>
        <v>#REF!</v>
      </c>
    </row>
    <row r="127" spans="1:13" x14ac:dyDescent="0.25">
      <c r="A127" s="99"/>
      <c r="B127" s="29" t="e">
        <f>#REF!</f>
        <v>#REF!</v>
      </c>
      <c r="C127" s="29" t="e">
        <f>#REF!</f>
        <v>#REF!</v>
      </c>
      <c r="D127" s="29" t="e">
        <f>#REF!</f>
        <v>#REF!</v>
      </c>
      <c r="E127" s="29" t="e">
        <f>#REF!</f>
        <v>#REF!</v>
      </c>
      <c r="F127" s="29" t="e">
        <f>#REF!</f>
        <v>#REF!</v>
      </c>
      <c r="G127" s="29" t="e">
        <f>#REF!</f>
        <v>#REF!</v>
      </c>
      <c r="H127" s="29" t="e">
        <f>#REF!</f>
        <v>#REF!</v>
      </c>
      <c r="I127" s="29" t="e">
        <f>#REF!</f>
        <v>#REF!</v>
      </c>
      <c r="J127" s="29" t="e">
        <f>#REF!</f>
        <v>#REF!</v>
      </c>
      <c r="K127" s="29" t="e">
        <f>#REF!</f>
        <v>#REF!</v>
      </c>
      <c r="L127" s="29" t="e">
        <f>#REF!</f>
        <v>#REF!</v>
      </c>
      <c r="M127" s="29" t="e">
        <f>#REF!</f>
        <v>#REF!</v>
      </c>
    </row>
  </sheetData>
  <sheetProtection algorithmName="SHA-512" hashValue="8qy7Bfg8PdHPMaV7e8yqabjLD7fEXsziLyuBkkIbmzrDOo0LZNv6qCL2YOFV+gsWWfydPOxmO6T2E139nMci9Q==" saltValue="WucuUN5xYCW1M4yGzvfR5g==" spinCount="100000" sheet="1" objects="1" scenarios="1" selectLockedCells="1" selectUnlockedCells="1"/>
  <mergeCells count="18">
    <mergeCell ref="A37:A43"/>
    <mergeCell ref="A100:A106"/>
    <mergeCell ref="A107:A113"/>
    <mergeCell ref="A114:A120"/>
    <mergeCell ref="A121:A127"/>
    <mergeCell ref="A86:A92"/>
    <mergeCell ref="A93:A99"/>
    <mergeCell ref="A44:A50"/>
    <mergeCell ref="A51:A57"/>
    <mergeCell ref="A58:A64"/>
    <mergeCell ref="A65:A71"/>
    <mergeCell ref="A72:A78"/>
    <mergeCell ref="A79:A85"/>
    <mergeCell ref="A2:A8"/>
    <mergeCell ref="A9:A15"/>
    <mergeCell ref="A16:A22"/>
    <mergeCell ref="A23:A29"/>
    <mergeCell ref="A30:A36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14"/>
  <sheetViews>
    <sheetView workbookViewId="0">
      <selection activeCell="P20" sqref="P20"/>
    </sheetView>
  </sheetViews>
  <sheetFormatPr defaultRowHeight="15" x14ac:dyDescent="0.25"/>
  <cols>
    <col min="2" max="3" width="0" hidden="1" customWidth="1"/>
    <col min="4" max="4" width="11.5703125" hidden="1" customWidth="1"/>
    <col min="9" max="10" width="36.140625" style="7" hidden="1" customWidth="1"/>
    <col min="11" max="11" width="37.5703125" style="7" hidden="1" customWidth="1"/>
    <col min="12" max="12" width="36.140625" style="7" hidden="1" customWidth="1"/>
    <col min="13" max="13" width="41.42578125" style="7" hidden="1" customWidth="1"/>
    <col min="14" max="14" width="36.42578125" style="7" hidden="1" customWidth="1"/>
  </cols>
  <sheetData>
    <row r="3" spans="2:14" x14ac:dyDescent="0.25">
      <c r="I3" s="7" t="s">
        <v>3</v>
      </c>
      <c r="J3" s="7" t="s">
        <v>4</v>
      </c>
      <c r="K3" s="7" t="s">
        <v>5</v>
      </c>
      <c r="L3" s="7" t="s">
        <v>6</v>
      </c>
      <c r="M3" s="7" t="s">
        <v>7</v>
      </c>
      <c r="N3" s="7" t="s">
        <v>8</v>
      </c>
    </row>
    <row r="4" spans="2:14" x14ac:dyDescent="0.25">
      <c r="B4">
        <v>1</v>
      </c>
      <c r="C4">
        <v>1</v>
      </c>
      <c r="D4" t="s">
        <v>501</v>
      </c>
      <c r="I4" s="7" t="e">
        <f>#REF!</f>
        <v>#REF!</v>
      </c>
      <c r="J4" s="7" t="e">
        <f>#REF!</f>
        <v>#REF!</v>
      </c>
      <c r="K4" s="7" t="e">
        <f>#REF!</f>
        <v>#REF!</v>
      </c>
      <c r="L4" s="7" t="e">
        <f>#REF!</f>
        <v>#REF!</v>
      </c>
      <c r="M4" s="7" t="e">
        <f>#REF!</f>
        <v>#REF!</v>
      </c>
      <c r="N4" s="7" t="e">
        <f>#REF!</f>
        <v>#REF!</v>
      </c>
    </row>
    <row r="5" spans="2:14" x14ac:dyDescent="0.25">
      <c r="B5">
        <v>2</v>
      </c>
      <c r="C5">
        <v>2</v>
      </c>
      <c r="D5" t="s">
        <v>502</v>
      </c>
      <c r="I5" s="7" t="e">
        <f>#REF!</f>
        <v>#REF!</v>
      </c>
      <c r="J5" s="7" t="e">
        <f>#REF!</f>
        <v>#REF!</v>
      </c>
      <c r="K5" s="7" t="e">
        <f>#REF!</f>
        <v>#REF!</v>
      </c>
      <c r="L5" s="7" t="e">
        <f>#REF!</f>
        <v>#REF!</v>
      </c>
      <c r="M5" s="7" t="e">
        <f>#REF!</f>
        <v>#REF!</v>
      </c>
      <c r="N5" s="7" t="e">
        <f>#REF!</f>
        <v>#REF!</v>
      </c>
    </row>
    <row r="6" spans="2:14" x14ac:dyDescent="0.25">
      <c r="B6">
        <v>3</v>
      </c>
      <c r="C6">
        <v>3</v>
      </c>
      <c r="D6" t="s">
        <v>503</v>
      </c>
      <c r="I6" s="7" t="e">
        <f>#REF!</f>
        <v>#REF!</v>
      </c>
      <c r="J6" s="7" t="e">
        <f>#REF!</f>
        <v>#REF!</v>
      </c>
      <c r="K6" s="7" t="e">
        <f>#REF!</f>
        <v>#REF!</v>
      </c>
      <c r="L6" s="7" t="e">
        <f>#REF!</f>
        <v>#REF!</v>
      </c>
      <c r="M6" s="7" t="e">
        <f>#REF!</f>
        <v>#REF!</v>
      </c>
      <c r="N6" s="7" t="e">
        <f>#REF!</f>
        <v>#REF!</v>
      </c>
    </row>
    <row r="7" spans="2:14" x14ac:dyDescent="0.25">
      <c r="B7">
        <v>4</v>
      </c>
      <c r="C7">
        <v>4</v>
      </c>
      <c r="D7" t="s">
        <v>504</v>
      </c>
      <c r="I7" s="7" t="e">
        <f>#REF!</f>
        <v>#REF!</v>
      </c>
      <c r="J7" s="7" t="e">
        <f>#REF!</f>
        <v>#REF!</v>
      </c>
      <c r="K7" s="7" t="e">
        <f>#REF!</f>
        <v>#REF!</v>
      </c>
      <c r="L7" s="7" t="e">
        <f>#REF!</f>
        <v>#REF!</v>
      </c>
      <c r="M7" s="7" t="e">
        <f>#REF!</f>
        <v>#REF!</v>
      </c>
      <c r="N7" s="7" t="e">
        <f>#REF!</f>
        <v>#REF!</v>
      </c>
    </row>
    <row r="8" spans="2:14" x14ac:dyDescent="0.25">
      <c r="B8">
        <v>5</v>
      </c>
      <c r="C8">
        <v>5</v>
      </c>
      <c r="D8" t="s">
        <v>377</v>
      </c>
      <c r="I8" s="7" t="e">
        <f>#REF!</f>
        <v>#REF!</v>
      </c>
      <c r="J8" s="7" t="e">
        <f>#REF!</f>
        <v>#REF!</v>
      </c>
      <c r="K8" s="7" t="e">
        <f>#REF!</f>
        <v>#REF!</v>
      </c>
      <c r="L8" s="7" t="e">
        <f>#REF!</f>
        <v>#REF!</v>
      </c>
      <c r="M8" s="7" t="e">
        <f>#REF!</f>
        <v>#REF!</v>
      </c>
      <c r="N8" s="7" t="e">
        <f>#REF!</f>
        <v>#REF!</v>
      </c>
    </row>
    <row r="9" spans="2:14" x14ac:dyDescent="0.25">
      <c r="B9">
        <v>6</v>
      </c>
      <c r="C9">
        <v>6</v>
      </c>
      <c r="D9" t="s">
        <v>505</v>
      </c>
      <c r="I9" s="7" t="e">
        <f>#REF!</f>
        <v>#REF!</v>
      </c>
      <c r="J9" s="7" t="e">
        <f>#REF!</f>
        <v>#REF!</v>
      </c>
      <c r="K9" s="7" t="e">
        <f>#REF!</f>
        <v>#REF!</v>
      </c>
      <c r="L9" s="7" t="e">
        <f>#REF!</f>
        <v>#REF!</v>
      </c>
      <c r="M9" s="7" t="e">
        <f>#REF!</f>
        <v>#REF!</v>
      </c>
      <c r="N9" s="7" t="e">
        <f>#REF!</f>
        <v>#REF!</v>
      </c>
    </row>
    <row r="10" spans="2:14" x14ac:dyDescent="0.25">
      <c r="B10">
        <v>7</v>
      </c>
      <c r="C10">
        <v>7</v>
      </c>
      <c r="D10" t="s">
        <v>506</v>
      </c>
      <c r="I10" s="7" t="e">
        <f>#REF!</f>
        <v>#REF!</v>
      </c>
      <c r="J10" s="7" t="e">
        <f>#REF!</f>
        <v>#REF!</v>
      </c>
      <c r="K10" s="7" t="e">
        <f>#REF!</f>
        <v>#REF!</v>
      </c>
      <c r="L10" s="7" t="e">
        <f>#REF!</f>
        <v>#REF!</v>
      </c>
      <c r="M10" s="7" t="e">
        <f>#REF!</f>
        <v>#REF!</v>
      </c>
      <c r="N10" s="7" t="e">
        <f>#REF!</f>
        <v>#REF!</v>
      </c>
    </row>
    <row r="11" spans="2:14" x14ac:dyDescent="0.25">
      <c r="B11">
        <v>8</v>
      </c>
      <c r="C11">
        <v>8</v>
      </c>
      <c r="D11" t="s">
        <v>507</v>
      </c>
      <c r="I11" s="7" t="e">
        <f>#REF!</f>
        <v>#REF!</v>
      </c>
      <c r="J11" s="7" t="e">
        <f>#REF!</f>
        <v>#REF!</v>
      </c>
      <c r="K11" s="7" t="e">
        <f>#REF!</f>
        <v>#REF!</v>
      </c>
      <c r="L11" s="7" t="e">
        <f>#REF!</f>
        <v>#REF!</v>
      </c>
      <c r="M11" s="7" t="e">
        <f>#REF!</f>
        <v>#REF!</v>
      </c>
      <c r="N11" s="7" t="e">
        <f>#REF!</f>
        <v>#REF!</v>
      </c>
    </row>
    <row r="12" spans="2:14" x14ac:dyDescent="0.25">
      <c r="B12">
        <v>9</v>
      </c>
      <c r="C12">
        <v>9</v>
      </c>
      <c r="D12" t="s">
        <v>508</v>
      </c>
      <c r="I12" s="7" t="e">
        <f>#REF!</f>
        <v>#REF!</v>
      </c>
      <c r="J12" s="7" t="e">
        <f>#REF!</f>
        <v>#REF!</v>
      </c>
      <c r="K12" s="7" t="e">
        <f>#REF!</f>
        <v>#REF!</v>
      </c>
      <c r="L12" s="7" t="e">
        <f>#REF!</f>
        <v>#REF!</v>
      </c>
      <c r="M12" s="7" t="e">
        <f>#REF!</f>
        <v>#REF!</v>
      </c>
      <c r="N12" s="7" t="e">
        <f>#REF!</f>
        <v>#REF!</v>
      </c>
    </row>
    <row r="13" spans="2:14" x14ac:dyDescent="0.25">
      <c r="B13">
        <v>10</v>
      </c>
      <c r="C13">
        <v>10</v>
      </c>
      <c r="D13" t="s">
        <v>509</v>
      </c>
      <c r="I13" s="7" t="e">
        <f>#REF!</f>
        <v>#REF!</v>
      </c>
      <c r="J13" s="7" t="e">
        <f>#REF!</f>
        <v>#REF!</v>
      </c>
      <c r="K13" s="7" t="e">
        <f>#REF!</f>
        <v>#REF!</v>
      </c>
      <c r="L13" s="7" t="e">
        <f>#REF!</f>
        <v>#REF!</v>
      </c>
      <c r="M13" s="7" t="e">
        <f>#REF!</f>
        <v>#REF!</v>
      </c>
      <c r="N13" s="7" t="e">
        <f>#REF!</f>
        <v>#REF!</v>
      </c>
    </row>
    <row r="14" spans="2:14" x14ac:dyDescent="0.25">
      <c r="B14">
        <v>11</v>
      </c>
      <c r="C14">
        <v>11</v>
      </c>
      <c r="D14" t="s">
        <v>510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7" t="e">
        <f>#REF!</f>
        <v>#REF!</v>
      </c>
      <c r="M14" s="7" t="e">
        <f>#REF!</f>
        <v>#REF!</v>
      </c>
      <c r="N14" s="7" t="e">
        <f>#REF!</f>
        <v>#REF!</v>
      </c>
    </row>
    <row r="15" spans="2:14" x14ac:dyDescent="0.25">
      <c r="B15">
        <v>12</v>
      </c>
      <c r="C15">
        <v>12</v>
      </c>
      <c r="D15" t="s">
        <v>511</v>
      </c>
      <c r="I15" s="7" t="e">
        <f>#REF!</f>
        <v>#REF!</v>
      </c>
      <c r="J15" s="7" t="e">
        <f>#REF!</f>
        <v>#REF!</v>
      </c>
      <c r="K15" s="7" t="e">
        <f>#REF!</f>
        <v>#REF!</v>
      </c>
      <c r="L15" s="7" t="e">
        <f>#REF!</f>
        <v>#REF!</v>
      </c>
      <c r="M15" s="7" t="e">
        <f>#REF!</f>
        <v>#REF!</v>
      </c>
      <c r="N15" s="7" t="e">
        <f>#REF!</f>
        <v>#REF!</v>
      </c>
    </row>
    <row r="16" spans="2:14" x14ac:dyDescent="0.25">
      <c r="B16">
        <v>13</v>
      </c>
      <c r="I16" s="7" t="e">
        <f>#REF!</f>
        <v>#REF!</v>
      </c>
      <c r="J16" s="7" t="e">
        <f>#REF!</f>
        <v>#REF!</v>
      </c>
      <c r="K16" s="7" t="e">
        <f>#REF!</f>
        <v>#REF!</v>
      </c>
      <c r="L16" s="7" t="e">
        <f>#REF!</f>
        <v>#REF!</v>
      </c>
      <c r="M16" s="7" t="e">
        <f>#REF!</f>
        <v>#REF!</v>
      </c>
      <c r="N16" s="7" t="e">
        <f>#REF!</f>
        <v>#REF!</v>
      </c>
    </row>
    <row r="17" spans="2:14" x14ac:dyDescent="0.25">
      <c r="B17">
        <v>14</v>
      </c>
      <c r="I17" s="7" t="e">
        <f>#REF!</f>
        <v>#REF!</v>
      </c>
      <c r="J17" s="7" t="e">
        <f>#REF!</f>
        <v>#REF!</v>
      </c>
      <c r="K17" s="7" t="e">
        <f>#REF!</f>
        <v>#REF!</v>
      </c>
      <c r="L17" s="7" t="e">
        <f>#REF!</f>
        <v>#REF!</v>
      </c>
      <c r="M17" s="7" t="e">
        <f>#REF!</f>
        <v>#REF!</v>
      </c>
      <c r="N17" s="7" t="e">
        <f>#REF!</f>
        <v>#REF!</v>
      </c>
    </row>
    <row r="18" spans="2:14" x14ac:dyDescent="0.25">
      <c r="B18">
        <v>15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7" t="e">
        <f>#REF!</f>
        <v>#REF!</v>
      </c>
      <c r="M18" s="7" t="e">
        <f>#REF!</f>
        <v>#REF!</v>
      </c>
      <c r="N18" s="7" t="e">
        <f>#REF!</f>
        <v>#REF!</v>
      </c>
    </row>
    <row r="19" spans="2:14" x14ac:dyDescent="0.25">
      <c r="B19">
        <v>16</v>
      </c>
      <c r="I19" s="7" t="e">
        <f>#REF!</f>
        <v>#REF!</v>
      </c>
      <c r="J19" s="7" t="e">
        <f>#REF!</f>
        <v>#REF!</v>
      </c>
      <c r="K19" s="7" t="e">
        <f>#REF!</f>
        <v>#REF!</v>
      </c>
      <c r="L19" s="7" t="e">
        <f>#REF!</f>
        <v>#REF!</v>
      </c>
      <c r="M19" s="7" t="e">
        <f>#REF!</f>
        <v>#REF!</v>
      </c>
      <c r="N19" s="7" t="e">
        <f>#REF!</f>
        <v>#REF!</v>
      </c>
    </row>
    <row r="20" spans="2:14" x14ac:dyDescent="0.25">
      <c r="B20">
        <v>17</v>
      </c>
      <c r="I20" s="7" t="e">
        <f>#REF!</f>
        <v>#REF!</v>
      </c>
      <c r="J20" s="7" t="e">
        <f>#REF!</f>
        <v>#REF!</v>
      </c>
      <c r="K20" s="7" t="e">
        <f>#REF!</f>
        <v>#REF!</v>
      </c>
      <c r="L20" s="7" t="e">
        <f>#REF!</f>
        <v>#REF!</v>
      </c>
      <c r="M20" s="7" t="e">
        <f>#REF!</f>
        <v>#REF!</v>
      </c>
      <c r="N20" s="7" t="e">
        <f>#REF!</f>
        <v>#REF!</v>
      </c>
    </row>
    <row r="21" spans="2:14" x14ac:dyDescent="0.25">
      <c r="B21">
        <v>18</v>
      </c>
      <c r="I21" s="7" t="e">
        <f>#REF!</f>
        <v>#REF!</v>
      </c>
      <c r="J21" s="7" t="e">
        <f>#REF!</f>
        <v>#REF!</v>
      </c>
      <c r="K21" s="7" t="e">
        <f>#REF!</f>
        <v>#REF!</v>
      </c>
      <c r="L21" s="7" t="e">
        <f>#REF!</f>
        <v>#REF!</v>
      </c>
      <c r="M21" s="7" t="e">
        <f>#REF!</f>
        <v>#REF!</v>
      </c>
      <c r="N21" s="7" t="e">
        <f>#REF!</f>
        <v>#REF!</v>
      </c>
    </row>
    <row r="22" spans="2:14" x14ac:dyDescent="0.25">
      <c r="B22">
        <v>19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7" t="e">
        <f>#REF!</f>
        <v>#REF!</v>
      </c>
      <c r="M22" s="7" t="e">
        <f>#REF!</f>
        <v>#REF!</v>
      </c>
      <c r="N22" s="7" t="e">
        <f>#REF!</f>
        <v>#REF!</v>
      </c>
    </row>
    <row r="23" spans="2:14" x14ac:dyDescent="0.25">
      <c r="B23">
        <v>20</v>
      </c>
      <c r="I23" s="7" t="e">
        <f>#REF!</f>
        <v>#REF!</v>
      </c>
      <c r="J23" s="7" t="e">
        <f>#REF!</f>
        <v>#REF!</v>
      </c>
      <c r="K23" s="7" t="e">
        <f>#REF!</f>
        <v>#REF!</v>
      </c>
      <c r="L23" s="7" t="e">
        <f>#REF!</f>
        <v>#REF!</v>
      </c>
      <c r="M23" s="7" t="e">
        <f>#REF!</f>
        <v>#REF!</v>
      </c>
      <c r="N23" s="7" t="e">
        <f>#REF!</f>
        <v>#REF!</v>
      </c>
    </row>
    <row r="24" spans="2:14" x14ac:dyDescent="0.25">
      <c r="B24">
        <v>21</v>
      </c>
      <c r="I24" s="7" t="e">
        <f>#REF!</f>
        <v>#REF!</v>
      </c>
      <c r="J24" s="7" t="e">
        <f>#REF!</f>
        <v>#REF!</v>
      </c>
      <c r="K24" s="7" t="e">
        <f>#REF!</f>
        <v>#REF!</v>
      </c>
      <c r="L24" s="7" t="e">
        <f>#REF!</f>
        <v>#REF!</v>
      </c>
      <c r="M24" s="7" t="e">
        <f>#REF!</f>
        <v>#REF!</v>
      </c>
      <c r="N24" s="7" t="e">
        <f>#REF!</f>
        <v>#REF!</v>
      </c>
    </row>
    <row r="25" spans="2:14" x14ac:dyDescent="0.25">
      <c r="B25">
        <v>22</v>
      </c>
      <c r="I25" s="7" t="e">
        <f>#REF!</f>
        <v>#REF!</v>
      </c>
      <c r="J25" s="7" t="e">
        <f>#REF!</f>
        <v>#REF!</v>
      </c>
      <c r="K25" s="7" t="e">
        <f>#REF!</f>
        <v>#REF!</v>
      </c>
      <c r="L25" s="7" t="e">
        <f>#REF!</f>
        <v>#REF!</v>
      </c>
      <c r="M25" s="7" t="e">
        <f>#REF!</f>
        <v>#REF!</v>
      </c>
      <c r="N25" s="7" t="e">
        <f>#REF!</f>
        <v>#REF!</v>
      </c>
    </row>
    <row r="26" spans="2:14" x14ac:dyDescent="0.25">
      <c r="B26">
        <v>23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7" t="e">
        <f>#REF!</f>
        <v>#REF!</v>
      </c>
      <c r="M26" s="7" t="e">
        <f>#REF!</f>
        <v>#REF!</v>
      </c>
      <c r="N26" s="7" t="e">
        <f>#REF!</f>
        <v>#REF!</v>
      </c>
    </row>
    <row r="27" spans="2:14" x14ac:dyDescent="0.25">
      <c r="B27">
        <v>24</v>
      </c>
      <c r="I27" s="7" t="e">
        <f>#REF!</f>
        <v>#REF!</v>
      </c>
      <c r="J27" s="7" t="e">
        <f>#REF!</f>
        <v>#REF!</v>
      </c>
      <c r="K27" s="7" t="e">
        <f>#REF!</f>
        <v>#REF!</v>
      </c>
      <c r="L27" s="7" t="e">
        <f>#REF!</f>
        <v>#REF!</v>
      </c>
      <c r="M27" s="7" t="e">
        <f>#REF!</f>
        <v>#REF!</v>
      </c>
      <c r="N27" s="7" t="e">
        <f>#REF!</f>
        <v>#REF!</v>
      </c>
    </row>
    <row r="28" spans="2:14" x14ac:dyDescent="0.25">
      <c r="B28">
        <v>25</v>
      </c>
      <c r="I28" s="7" t="e">
        <f>#REF!</f>
        <v>#REF!</v>
      </c>
      <c r="J28" s="7" t="e">
        <f>#REF!</f>
        <v>#REF!</v>
      </c>
      <c r="K28" s="7" t="e">
        <f>#REF!</f>
        <v>#REF!</v>
      </c>
      <c r="L28" s="7" t="e">
        <f>#REF!</f>
        <v>#REF!</v>
      </c>
      <c r="M28" s="7" t="e">
        <f>#REF!</f>
        <v>#REF!</v>
      </c>
      <c r="N28" s="7" t="e">
        <f>#REF!</f>
        <v>#REF!</v>
      </c>
    </row>
    <row r="29" spans="2:14" x14ac:dyDescent="0.25">
      <c r="B29">
        <v>26</v>
      </c>
      <c r="I29" s="7" t="e">
        <f>#REF!</f>
        <v>#REF!</v>
      </c>
      <c r="J29" s="7" t="e">
        <f>#REF!</f>
        <v>#REF!</v>
      </c>
      <c r="K29" s="7" t="e">
        <f>#REF!</f>
        <v>#REF!</v>
      </c>
      <c r="L29" s="7" t="e">
        <f>#REF!</f>
        <v>#REF!</v>
      </c>
      <c r="M29" s="7" t="e">
        <f>#REF!</f>
        <v>#REF!</v>
      </c>
      <c r="N29" s="7" t="e">
        <f>#REF!</f>
        <v>#REF!</v>
      </c>
    </row>
    <row r="30" spans="2:14" x14ac:dyDescent="0.25">
      <c r="B30">
        <v>27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7" t="e">
        <f>#REF!</f>
        <v>#REF!</v>
      </c>
      <c r="M30" s="7" t="e">
        <f>#REF!</f>
        <v>#REF!</v>
      </c>
      <c r="N30" s="7" t="e">
        <f>#REF!</f>
        <v>#REF!</v>
      </c>
    </row>
    <row r="31" spans="2:14" x14ac:dyDescent="0.25">
      <c r="B31">
        <v>28</v>
      </c>
      <c r="I31" s="7" t="e">
        <f>#REF!</f>
        <v>#REF!</v>
      </c>
      <c r="J31" s="7" t="e">
        <f>#REF!</f>
        <v>#REF!</v>
      </c>
      <c r="K31" s="7" t="e">
        <f>#REF!</f>
        <v>#REF!</v>
      </c>
      <c r="L31" s="7" t="e">
        <f>#REF!</f>
        <v>#REF!</v>
      </c>
      <c r="M31" s="7" t="e">
        <f>#REF!</f>
        <v>#REF!</v>
      </c>
      <c r="N31" s="7" t="e">
        <f>#REF!</f>
        <v>#REF!</v>
      </c>
    </row>
    <row r="32" spans="2:14" x14ac:dyDescent="0.25">
      <c r="B32">
        <v>29</v>
      </c>
      <c r="I32" s="7" t="e">
        <f>#REF!</f>
        <v>#REF!</v>
      </c>
      <c r="J32" s="7" t="e">
        <f>#REF!</f>
        <v>#REF!</v>
      </c>
      <c r="K32" s="7" t="e">
        <f>#REF!</f>
        <v>#REF!</v>
      </c>
      <c r="L32" s="7" t="e">
        <f>#REF!</f>
        <v>#REF!</v>
      </c>
      <c r="M32" s="7" t="e">
        <f>#REF!</f>
        <v>#REF!</v>
      </c>
      <c r="N32" s="7" t="e">
        <f>#REF!</f>
        <v>#REF!</v>
      </c>
    </row>
    <row r="33" spans="2:14" x14ac:dyDescent="0.25">
      <c r="B33">
        <v>30</v>
      </c>
      <c r="I33" s="7" t="e">
        <f>#REF!</f>
        <v>#REF!</v>
      </c>
      <c r="J33" s="7" t="e">
        <f>#REF!</f>
        <v>#REF!</v>
      </c>
      <c r="K33" s="7" t="e">
        <f>#REF!</f>
        <v>#REF!</v>
      </c>
      <c r="L33" s="7" t="e">
        <f>#REF!</f>
        <v>#REF!</v>
      </c>
      <c r="M33" s="7" t="e">
        <f>#REF!</f>
        <v>#REF!</v>
      </c>
      <c r="N33" s="7" t="e">
        <f>#REF!</f>
        <v>#REF!</v>
      </c>
    </row>
    <row r="34" spans="2:14" x14ac:dyDescent="0.25">
      <c r="B34">
        <v>31</v>
      </c>
      <c r="I34" s="7" t="e">
        <f>#REF!</f>
        <v>#REF!</v>
      </c>
      <c r="J34" s="7" t="e">
        <f>#REF!</f>
        <v>#REF!</v>
      </c>
      <c r="K34" s="7" t="e">
        <f>#REF!</f>
        <v>#REF!</v>
      </c>
      <c r="L34" s="7" t="e">
        <f>#REF!</f>
        <v>#REF!</v>
      </c>
      <c r="M34" s="7" t="e">
        <f>#REF!</f>
        <v>#REF!</v>
      </c>
      <c r="N34" s="7" t="e">
        <f>#REF!</f>
        <v>#REF!</v>
      </c>
    </row>
    <row r="35" spans="2:14" x14ac:dyDescent="0.25">
      <c r="I35" s="7" t="e">
        <f>#REF!</f>
        <v>#REF!</v>
      </c>
      <c r="J35" s="7" t="e">
        <f>#REF!</f>
        <v>#REF!</v>
      </c>
      <c r="K35" s="7" t="e">
        <f>#REF!</f>
        <v>#REF!</v>
      </c>
      <c r="L35" s="7" t="e">
        <f>#REF!</f>
        <v>#REF!</v>
      </c>
      <c r="M35" s="7" t="e">
        <f>#REF!</f>
        <v>#REF!</v>
      </c>
      <c r="N35" s="7" t="e">
        <f>#REF!</f>
        <v>#REF!</v>
      </c>
    </row>
    <row r="36" spans="2:14" x14ac:dyDescent="0.25">
      <c r="I36" s="7" t="e">
        <f>#REF!</f>
        <v>#REF!</v>
      </c>
      <c r="J36" s="7" t="e">
        <f>#REF!</f>
        <v>#REF!</v>
      </c>
      <c r="K36" s="7" t="e">
        <f>#REF!</f>
        <v>#REF!</v>
      </c>
      <c r="L36" s="7" t="e">
        <f>#REF!</f>
        <v>#REF!</v>
      </c>
      <c r="M36" s="7" t="e">
        <f>#REF!</f>
        <v>#REF!</v>
      </c>
      <c r="N36" s="7" t="e">
        <f>#REF!</f>
        <v>#REF!</v>
      </c>
    </row>
    <row r="37" spans="2:14" x14ac:dyDescent="0.25">
      <c r="I37" s="7" t="e">
        <f>#REF!</f>
        <v>#REF!</v>
      </c>
      <c r="J37" s="7" t="e">
        <f>#REF!</f>
        <v>#REF!</v>
      </c>
      <c r="K37" s="7" t="e">
        <f>#REF!</f>
        <v>#REF!</v>
      </c>
      <c r="L37" s="7" t="e">
        <f>#REF!</f>
        <v>#REF!</v>
      </c>
      <c r="M37" s="7" t="e">
        <f>#REF!</f>
        <v>#REF!</v>
      </c>
      <c r="N37" s="7" t="e">
        <f>#REF!</f>
        <v>#REF!</v>
      </c>
    </row>
    <row r="38" spans="2:14" x14ac:dyDescent="0.25">
      <c r="I38" s="7" t="e">
        <f>#REF!</f>
        <v>#REF!</v>
      </c>
      <c r="J38" s="7" t="e">
        <f>#REF!</f>
        <v>#REF!</v>
      </c>
      <c r="K38" s="7" t="e">
        <f>#REF!</f>
        <v>#REF!</v>
      </c>
      <c r="L38" s="7" t="e">
        <f>#REF!</f>
        <v>#REF!</v>
      </c>
      <c r="M38" s="7" t="e">
        <f>#REF!</f>
        <v>#REF!</v>
      </c>
      <c r="N38" s="7" t="e">
        <f>#REF!</f>
        <v>#REF!</v>
      </c>
    </row>
    <row r="39" spans="2:14" x14ac:dyDescent="0.25">
      <c r="I39" s="7" t="e">
        <f>#REF!</f>
        <v>#REF!</v>
      </c>
      <c r="J39" s="7" t="e">
        <f>#REF!</f>
        <v>#REF!</v>
      </c>
      <c r="K39" s="7" t="e">
        <f>#REF!</f>
        <v>#REF!</v>
      </c>
      <c r="L39" s="7" t="e">
        <f>#REF!</f>
        <v>#REF!</v>
      </c>
      <c r="M39" s="7" t="e">
        <f>#REF!</f>
        <v>#REF!</v>
      </c>
      <c r="N39" s="7" t="e">
        <f>#REF!</f>
        <v>#REF!</v>
      </c>
    </row>
    <row r="40" spans="2:14" x14ac:dyDescent="0.25">
      <c r="I40" s="7" t="str">
        <f>NOITE!M9</f>
        <v>WILLIAN AURELIO NOGUEIRA</v>
      </c>
      <c r="J40" s="7" t="str">
        <f>NOITE!F11</f>
        <v>FÁBIO BRUSSOLO DE OLIVEIRA</v>
      </c>
      <c r="K40" s="7" t="str">
        <f>NOITE!G11</f>
        <v>WILLIAN AURELIO NOGUEIRA</v>
      </c>
      <c r="L40" s="7" t="str">
        <f>NOITE!H11</f>
        <v>MAGALI ANDREIA ROSSI</v>
      </c>
      <c r="M40" s="7" t="str">
        <f>NOITE!I11</f>
        <v>-</v>
      </c>
      <c r="N40" s="7">
        <f>NOITE!J11</f>
        <v>0</v>
      </c>
    </row>
    <row r="41" spans="2:14" x14ac:dyDescent="0.25">
      <c r="I41" s="7" t="str">
        <f>NOITE!M11</f>
        <v>WILLIAN AURELIO NOGUEIRA</v>
      </c>
      <c r="J41" s="7" t="str">
        <f>NOITE!F13</f>
        <v>FÁBIO BRUSSOLO DE OLIVEIRA</v>
      </c>
      <c r="K41" s="7" t="str">
        <f>NOITE!G13</f>
        <v>WILLIAN AURELIO NOGUEIRA</v>
      </c>
      <c r="L41" s="7" t="str">
        <f>NOITE!H13</f>
        <v>MAGALI ANDREIA ROSSI</v>
      </c>
      <c r="M41" s="7" t="str">
        <f>NOITE!I13</f>
        <v>-</v>
      </c>
      <c r="N41" s="7">
        <f>NOITE!J13</f>
        <v>0</v>
      </c>
    </row>
    <row r="42" spans="2:14" x14ac:dyDescent="0.25">
      <c r="I42" s="7" t="e">
        <f>NOITE!#REF!</f>
        <v>#REF!</v>
      </c>
      <c r="J42" s="7" t="e">
        <f>NOITE!#REF!</f>
        <v>#REF!</v>
      </c>
      <c r="K42" s="7" t="e">
        <f>NOITE!#REF!</f>
        <v>#REF!</v>
      </c>
      <c r="L42" s="7" t="e">
        <f>NOITE!#REF!</f>
        <v>#REF!</v>
      </c>
      <c r="M42" s="7" t="e">
        <f>NOITE!#REF!</f>
        <v>#REF!</v>
      </c>
      <c r="N42" s="7" t="e">
        <f>NOITE!#REF!</f>
        <v>#REF!</v>
      </c>
    </row>
    <row r="43" spans="2:14" x14ac:dyDescent="0.25">
      <c r="I43" s="7" t="e">
        <f>NOITE!#REF!</f>
        <v>#REF!</v>
      </c>
      <c r="J43" s="7" t="e">
        <f>NOITE!#REF!</f>
        <v>#REF!</v>
      </c>
      <c r="K43" s="7" t="e">
        <f>NOITE!#REF!</f>
        <v>#REF!</v>
      </c>
      <c r="L43" s="7" t="e">
        <f>NOITE!#REF!</f>
        <v>#REF!</v>
      </c>
      <c r="M43" s="7" t="e">
        <f>NOITE!#REF!</f>
        <v>#REF!</v>
      </c>
      <c r="N43" s="7" t="e">
        <f>NOITE!#REF!</f>
        <v>#REF!</v>
      </c>
    </row>
    <row r="44" spans="2:14" x14ac:dyDescent="0.25">
      <c r="I44" s="7" t="e">
        <f>NOITE!#REF!</f>
        <v>#REF!</v>
      </c>
      <c r="J44" s="7" t="e">
        <f>NOITE!#REF!</f>
        <v>#REF!</v>
      </c>
      <c r="K44" s="7" t="e">
        <f>NOITE!#REF!</f>
        <v>#REF!</v>
      </c>
      <c r="L44" s="7" t="e">
        <f>NOITE!#REF!</f>
        <v>#REF!</v>
      </c>
      <c r="M44" s="7" t="e">
        <f>NOITE!#REF!</f>
        <v>#REF!</v>
      </c>
      <c r="N44" s="7" t="e">
        <f>NOITE!#REF!</f>
        <v>#REF!</v>
      </c>
    </row>
    <row r="45" spans="2:14" x14ac:dyDescent="0.25">
      <c r="I45" s="7" t="e">
        <f>NOITE!#REF!</f>
        <v>#REF!</v>
      </c>
      <c r="J45" s="7" t="e">
        <f>NOITE!#REF!</f>
        <v>#REF!</v>
      </c>
      <c r="K45" s="7" t="e">
        <f>NOITE!#REF!</f>
        <v>#REF!</v>
      </c>
      <c r="L45" s="7" t="e">
        <f>NOITE!#REF!</f>
        <v>#REF!</v>
      </c>
      <c r="M45" s="7" t="e">
        <f>NOITE!#REF!</f>
        <v>#REF!</v>
      </c>
      <c r="N45" s="7" t="e">
        <f>NOITE!#REF!</f>
        <v>#REF!</v>
      </c>
    </row>
    <row r="46" spans="2:14" x14ac:dyDescent="0.25">
      <c r="I46" s="7" t="str">
        <f>NOITE!E24</f>
        <v>RÔMULO FRANCISCO DE SOUZA MAIA</v>
      </c>
      <c r="J46" s="7" t="str">
        <f>NOITE!F24</f>
        <v>JOÃO GILBERTO PINHO</v>
      </c>
      <c r="K46" s="7" t="str">
        <f>NOITE!G24</f>
        <v>FLÁVIO SOUSA SILVA</v>
      </c>
      <c r="L46" s="7" t="str">
        <f>NOITE!H24</f>
        <v>LEANDRO PALHA DE OLIVEIRA</v>
      </c>
      <c r="M46" s="7" t="str">
        <f>NOITE!I24</f>
        <v>FÁBIO BRUSSOLO DE OLIVEIRA</v>
      </c>
      <c r="N46" s="7">
        <f>NOITE!J24</f>
        <v>0</v>
      </c>
    </row>
    <row r="47" spans="2:14" x14ac:dyDescent="0.25">
      <c r="I47" s="7" t="str">
        <f>NOITE!E26</f>
        <v>RÔMULO FRANCISCO DE SOUZA MAIA</v>
      </c>
      <c r="J47" s="7" t="str">
        <f>NOITE!F26</f>
        <v>JOÃO GILBERTO PINHO</v>
      </c>
      <c r="K47" s="7" t="str">
        <f>NOITE!G26</f>
        <v>FLÁVIO SOUSA SILVA</v>
      </c>
      <c r="L47" s="7" t="str">
        <f>NOITE!H26</f>
        <v>LEANDRO PALHA DE OLIVEIRA</v>
      </c>
      <c r="M47" s="7" t="str">
        <f>NOITE!I26</f>
        <v>FÁBIO BRUSSOLO DE OLIVEIRA</v>
      </c>
      <c r="N47" s="7">
        <f>NOITE!J26</f>
        <v>0</v>
      </c>
    </row>
    <row r="48" spans="2:14" x14ac:dyDescent="0.25">
      <c r="I48" s="7" t="str">
        <f>NOITE!E28</f>
        <v>RÔMULO FRANCISCO DE SOUZA MAIA</v>
      </c>
      <c r="J48" s="7" t="str">
        <f>NOITE!F28</f>
        <v>JOÃO GILBERTO PINHO</v>
      </c>
      <c r="K48" s="7" t="str">
        <f>NOITE!G28</f>
        <v>FLÁVIO SOUSA SILVA</v>
      </c>
      <c r="L48" s="7" t="str">
        <f>NOITE!H28</f>
        <v>LEANDRO PALHA DE OLIVEIRA</v>
      </c>
      <c r="M48" s="7" t="str">
        <f>NOITE!I28</f>
        <v>FÁBIO BRUSSOLO DE OLIVEIRA</v>
      </c>
      <c r="N48" s="7">
        <f>NOITE!J28</f>
        <v>0</v>
      </c>
    </row>
    <row r="49" spans="9:14" x14ac:dyDescent="0.25">
      <c r="I49" s="7" t="str">
        <f>NOITE!E30</f>
        <v>RÔMULO FRANCISCO DE SOUZA MAIA</v>
      </c>
      <c r="J49" s="7" t="str">
        <f>NOITE!F30</f>
        <v>JOÃO GILBERTO PINHO</v>
      </c>
      <c r="K49" s="7" t="str">
        <f>NOITE!G30</f>
        <v>FLÁVIO SOUSA SILVA</v>
      </c>
      <c r="L49" s="7" t="str">
        <f>NOITE!H30</f>
        <v>LEANDRO PALHA DE OLIVEIRA</v>
      </c>
      <c r="M49" s="7" t="str">
        <f>NOITE!I30</f>
        <v>FÁBIO BRUSSOLO DE OLIVEIRA</v>
      </c>
      <c r="N49" s="7">
        <f>NOITE!J30</f>
        <v>0</v>
      </c>
    </row>
    <row r="50" spans="9:14" x14ac:dyDescent="0.25">
      <c r="I50" s="7" t="e">
        <f>NOITE!#REF!</f>
        <v>#REF!</v>
      </c>
      <c r="J50" s="7" t="e">
        <f>NOITE!#REF!</f>
        <v>#REF!</v>
      </c>
      <c r="K50" s="7" t="e">
        <f>NOITE!#REF!</f>
        <v>#REF!</v>
      </c>
      <c r="L50" s="7" t="e">
        <f>NOITE!#REF!</f>
        <v>#REF!</v>
      </c>
      <c r="M50" s="7" t="e">
        <f>NOITE!#REF!</f>
        <v>#REF!</v>
      </c>
      <c r="N50" s="7" t="e">
        <f>NOITE!#REF!</f>
        <v>#REF!</v>
      </c>
    </row>
    <row r="51" spans="9:14" x14ac:dyDescent="0.25">
      <c r="I51" s="7" t="e">
        <f>NOITE!#REF!</f>
        <v>#REF!</v>
      </c>
      <c r="J51" s="7" t="e">
        <f>NOITE!#REF!</f>
        <v>#REF!</v>
      </c>
      <c r="K51" s="7" t="e">
        <f>NOITE!#REF!</f>
        <v>#REF!</v>
      </c>
      <c r="L51" s="7" t="e">
        <f>NOITE!#REF!</f>
        <v>#REF!</v>
      </c>
      <c r="M51" s="7" t="e">
        <f>NOITE!#REF!</f>
        <v>#REF!</v>
      </c>
      <c r="N51" s="7" t="e">
        <f>NOITE!#REF!</f>
        <v>#REF!</v>
      </c>
    </row>
    <row r="52" spans="9:14" x14ac:dyDescent="0.25">
      <c r="I52" s="7" t="e">
        <f>NOITE!#REF!</f>
        <v>#REF!</v>
      </c>
      <c r="J52" s="7" t="e">
        <f>NOITE!#REF!</f>
        <v>#REF!</v>
      </c>
      <c r="K52" s="7" t="e">
        <f>NOITE!#REF!</f>
        <v>#REF!</v>
      </c>
      <c r="L52" s="7" t="e">
        <f>NOITE!#REF!</f>
        <v>#REF!</v>
      </c>
      <c r="M52" s="7" t="e">
        <f>NOITE!#REF!</f>
        <v>#REF!</v>
      </c>
      <c r="N52" s="7" t="e">
        <f>NOITE!#REF!</f>
        <v>#REF!</v>
      </c>
    </row>
    <row r="53" spans="9:14" x14ac:dyDescent="0.25">
      <c r="I53" s="7" t="e">
        <f>NOITE!#REF!</f>
        <v>#REF!</v>
      </c>
      <c r="J53" s="7" t="e">
        <f>NOITE!#REF!</f>
        <v>#REF!</v>
      </c>
      <c r="K53" s="7" t="e">
        <f>NOITE!#REF!</f>
        <v>#REF!</v>
      </c>
      <c r="L53" s="7" t="e">
        <f>NOITE!#REF!</f>
        <v>#REF!</v>
      </c>
      <c r="M53" s="7" t="e">
        <f>NOITE!#REF!</f>
        <v>#REF!</v>
      </c>
      <c r="N53" s="7" t="e">
        <f>NOITE!#REF!</f>
        <v>#REF!</v>
      </c>
    </row>
    <row r="54" spans="9:14" x14ac:dyDescent="0.25">
      <c r="I54" s="7" t="str">
        <f>NOITE!E67</f>
        <v>ADRIANA ALVES</v>
      </c>
      <c r="J54" s="7" t="str">
        <f>NOITE!F67</f>
        <v>LEANDRO PALHA DE OLIVEIRA</v>
      </c>
      <c r="K54" s="7" t="str">
        <f>NOITE!G67</f>
        <v>ANDREA FIORAVANTE SALLA</v>
      </c>
      <c r="L54" s="7" t="str">
        <f>NOITE!H67</f>
        <v>ADALBERTO DE FREITAS CAMARGO</v>
      </c>
      <c r="M54" s="7" t="str">
        <f>NOITE!I67</f>
        <v>EDSON CORREIA DE MELO</v>
      </c>
      <c r="N54" s="7">
        <f>NOITE!J67</f>
        <v>0</v>
      </c>
    </row>
    <row r="55" spans="9:14" x14ac:dyDescent="0.25">
      <c r="I55" s="7" t="str">
        <f>NOITE!E69</f>
        <v>ADRIANA ALVES</v>
      </c>
      <c r="J55" s="7" t="str">
        <f>NOITE!F69</f>
        <v>LEANDRO PALHA DE OLIVEIRA</v>
      </c>
      <c r="K55" s="7" t="str">
        <f>NOITE!G69</f>
        <v>ANDREA FIORAVANTE SALLA</v>
      </c>
      <c r="L55" s="7" t="str">
        <f>NOITE!H69</f>
        <v>ADALBERTO DE FREITAS CAMARGO</v>
      </c>
      <c r="M55" s="7" t="str">
        <f>NOITE!I69</f>
        <v>EDSON CORREIA DE MELO</v>
      </c>
      <c r="N55" s="7">
        <f>NOITE!J69</f>
        <v>0</v>
      </c>
    </row>
    <row r="56" spans="9:14" x14ac:dyDescent="0.25">
      <c r="I56" s="7" t="str">
        <f>NOITE!E76</f>
        <v>JOSÉ ANTONIO DO AMARAL</v>
      </c>
      <c r="J56" s="7" t="str">
        <f>NOITE!F76</f>
        <v>FRANCISCO EUGENIO BARRELLA</v>
      </c>
      <c r="K56" s="7" t="str">
        <f>NOITE!G76</f>
        <v>ACÁCIO LUIZ SIARKOWSKI</v>
      </c>
      <c r="L56" s="7" t="str">
        <f>NOITE!H76</f>
        <v>THOMÁS DA COSTA</v>
      </c>
      <c r="M56" s="7" t="str">
        <f>NOITE!I76</f>
        <v>ANDREA FIORAVANTE SALLA</v>
      </c>
      <c r="N56" s="7">
        <f>NOITE!J76</f>
        <v>0</v>
      </c>
    </row>
    <row r="57" spans="9:14" x14ac:dyDescent="0.25">
      <c r="I57" s="7" t="str">
        <f>NOITE!E78</f>
        <v>JOSÉ ANTONIO DO AMARAL</v>
      </c>
      <c r="J57" s="7" t="str">
        <f>NOITE!F78</f>
        <v>FRANCISCO EUGENIO BARRELLA</v>
      </c>
      <c r="K57" s="7" t="str">
        <f>NOITE!G78</f>
        <v>ACÁCIO LUIZ SIARKOWSKI</v>
      </c>
      <c r="L57" s="7" t="str">
        <f>NOITE!H78</f>
        <v>THOMÁS DA COSTA</v>
      </c>
      <c r="M57" s="7" t="str">
        <f>NOITE!I78</f>
        <v>ANDREA FIORAVANTE SALLA</v>
      </c>
      <c r="N57" s="7">
        <f>NOITE!J78</f>
        <v>0</v>
      </c>
    </row>
    <row r="58" spans="9:14" x14ac:dyDescent="0.25">
      <c r="I58" s="7" t="str">
        <f>NOITE!E80</f>
        <v>JOSÉ ANTONIO DO AMARAL</v>
      </c>
      <c r="J58" s="7" t="str">
        <f>NOITE!F80</f>
        <v>FRANCISCO EUGENIO BARRELLA</v>
      </c>
      <c r="K58" s="7" t="str">
        <f>NOITE!G80</f>
        <v>ACÁCIO LUIZ SIARKOWSKI</v>
      </c>
      <c r="L58" s="7" t="str">
        <f>NOITE!H80</f>
        <v>THOMÁS DA COSTA</v>
      </c>
      <c r="M58" s="7" t="str">
        <f>NOITE!I80</f>
        <v>STEFANIA FELIX DOS SANTOS</v>
      </c>
      <c r="N58" s="7">
        <f>NOITE!J80</f>
        <v>0</v>
      </c>
    </row>
    <row r="59" spans="9:14" x14ac:dyDescent="0.25">
      <c r="I59" s="7" t="str">
        <f>NOITE!E82</f>
        <v>JOSÉ ANTONIO DO AMARAL</v>
      </c>
      <c r="J59" s="7" t="str">
        <f>NOITE!F82</f>
        <v>FRANCISCO EUGENIO BARRELLA</v>
      </c>
      <c r="K59" s="7" t="str">
        <f>NOITE!G82</f>
        <v>ACÁCIO LUIZ SIARKOWSKI</v>
      </c>
      <c r="L59" s="7" t="str">
        <f>NOITE!H82</f>
        <v>THOMÁS DA COSTA</v>
      </c>
      <c r="M59" s="7" t="str">
        <f>NOITE!I82</f>
        <v>STEFANIA FELIX DOS SANTOS</v>
      </c>
      <c r="N59" s="7">
        <f>NOITE!J82</f>
        <v>0</v>
      </c>
    </row>
    <row r="60" spans="9:14" x14ac:dyDescent="0.25">
      <c r="I60" s="7" t="e">
        <f>NOITE!#REF!</f>
        <v>#REF!</v>
      </c>
      <c r="J60" s="7" t="e">
        <f>NOITE!#REF!</f>
        <v>#REF!</v>
      </c>
      <c r="K60" s="7" t="e">
        <f>NOITE!#REF!</f>
        <v>#REF!</v>
      </c>
      <c r="L60" s="7" t="e">
        <f>NOITE!#REF!</f>
        <v>#REF!</v>
      </c>
      <c r="M60" s="7" t="e">
        <f>NOITE!#REF!</f>
        <v>#REF!</v>
      </c>
      <c r="N60" s="7" t="e">
        <f>NOITE!#REF!</f>
        <v>#REF!</v>
      </c>
    </row>
    <row r="61" spans="9:14" x14ac:dyDescent="0.25">
      <c r="I61" s="7" t="e">
        <f>NOITE!#REF!</f>
        <v>#REF!</v>
      </c>
      <c r="J61" s="7" t="e">
        <f>NOITE!#REF!</f>
        <v>#REF!</v>
      </c>
      <c r="K61" s="7" t="e">
        <f>NOITE!#REF!</f>
        <v>#REF!</v>
      </c>
      <c r="L61" s="7" t="e">
        <f>NOITE!#REF!</f>
        <v>#REF!</v>
      </c>
      <c r="M61" s="7" t="e">
        <f>NOITE!#REF!</f>
        <v>#REF!</v>
      </c>
      <c r="N61" s="7" t="e">
        <f>NOITE!#REF!</f>
        <v>#REF!</v>
      </c>
    </row>
    <row r="62" spans="9:14" x14ac:dyDescent="0.25">
      <c r="I62" s="7" t="e">
        <f>NOITE!#REF!</f>
        <v>#REF!</v>
      </c>
      <c r="J62" s="7" t="e">
        <f>NOITE!#REF!</f>
        <v>#REF!</v>
      </c>
      <c r="K62" s="7" t="e">
        <f>NOITE!#REF!</f>
        <v>#REF!</v>
      </c>
      <c r="L62" s="7" t="e">
        <f>NOITE!#REF!</f>
        <v>#REF!</v>
      </c>
      <c r="M62" s="7" t="e">
        <f>NOITE!#REF!</f>
        <v>#REF!</v>
      </c>
      <c r="N62" s="7" t="e">
        <f>NOITE!#REF!</f>
        <v>#REF!</v>
      </c>
    </row>
    <row r="63" spans="9:14" x14ac:dyDescent="0.25">
      <c r="I63" s="7" t="e">
        <f>NOITE!#REF!</f>
        <v>#REF!</v>
      </c>
      <c r="J63" s="7" t="e">
        <f>NOITE!#REF!</f>
        <v>#REF!</v>
      </c>
      <c r="K63" s="7" t="e">
        <f>NOITE!#REF!</f>
        <v>#REF!</v>
      </c>
      <c r="L63" s="7" t="e">
        <f>NOITE!#REF!</f>
        <v>#REF!</v>
      </c>
      <c r="M63" s="7" t="e">
        <f>NOITE!#REF!</f>
        <v>#REF!</v>
      </c>
      <c r="N63" s="7" t="e">
        <f>NOITE!#REF!</f>
        <v>#REF!</v>
      </c>
    </row>
    <row r="64" spans="9:14" x14ac:dyDescent="0.25">
      <c r="I64" s="7" t="e">
        <f>NOITE!#REF!</f>
        <v>#REF!</v>
      </c>
      <c r="J64" s="7" t="e">
        <f>NOITE!#REF!</f>
        <v>#REF!</v>
      </c>
      <c r="K64" s="7" t="e">
        <f>NOITE!#REF!</f>
        <v>#REF!</v>
      </c>
      <c r="L64" s="7" t="e">
        <f>NOITE!#REF!</f>
        <v>#REF!</v>
      </c>
      <c r="M64" s="7" t="e">
        <f>NOITE!#REF!</f>
        <v>#REF!</v>
      </c>
      <c r="N64" s="7" t="e">
        <f>NOITE!#REF!</f>
        <v>#REF!</v>
      </c>
    </row>
    <row r="65" spans="9:14" x14ac:dyDescent="0.25">
      <c r="I65" s="7" t="e">
        <f>NOITE!#REF!</f>
        <v>#REF!</v>
      </c>
      <c r="J65" s="7" t="e">
        <f>NOITE!#REF!</f>
        <v>#REF!</v>
      </c>
      <c r="K65" s="7" t="e">
        <f>NOITE!#REF!</f>
        <v>#REF!</v>
      </c>
      <c r="L65" s="7" t="e">
        <f>NOITE!#REF!</f>
        <v>#REF!</v>
      </c>
      <c r="M65" s="7" t="e">
        <f>NOITE!#REF!</f>
        <v>#REF!</v>
      </c>
      <c r="N65" s="7" t="e">
        <f>NOITE!#REF!</f>
        <v>#REF!</v>
      </c>
    </row>
    <row r="66" spans="9:14" x14ac:dyDescent="0.25">
      <c r="I66" s="7" t="e">
        <f>NOITE!#REF!</f>
        <v>#REF!</v>
      </c>
      <c r="J66" s="7" t="e">
        <f>NOITE!#REF!</f>
        <v>#REF!</v>
      </c>
      <c r="K66" s="7" t="e">
        <f>NOITE!#REF!</f>
        <v>#REF!</v>
      </c>
      <c r="L66" s="7" t="e">
        <f>NOITE!#REF!</f>
        <v>#REF!</v>
      </c>
      <c r="M66" s="7" t="e">
        <f>NOITE!#REF!</f>
        <v>#REF!</v>
      </c>
      <c r="N66" s="7" t="e">
        <f>NOITE!#REF!</f>
        <v>#REF!</v>
      </c>
    </row>
    <row r="67" spans="9:14" x14ac:dyDescent="0.25">
      <c r="I67" s="7" t="e">
        <f>NOITE!#REF!</f>
        <v>#REF!</v>
      </c>
      <c r="J67" s="7" t="e">
        <f>NOITE!#REF!</f>
        <v>#REF!</v>
      </c>
      <c r="K67" s="7" t="e">
        <f>NOITE!#REF!</f>
        <v>#REF!</v>
      </c>
      <c r="L67" s="7" t="e">
        <f>NOITE!#REF!</f>
        <v>#REF!</v>
      </c>
      <c r="M67" s="7" t="e">
        <f>NOITE!#REF!</f>
        <v>#REF!</v>
      </c>
      <c r="N67" s="7" t="e">
        <f>NOITE!#REF!</f>
        <v>#REF!</v>
      </c>
    </row>
    <row r="68" spans="9:14" x14ac:dyDescent="0.25">
      <c r="I68" s="7" t="e">
        <f>#REF!</f>
        <v>#REF!</v>
      </c>
      <c r="J68" s="7" t="e">
        <f>#REF!</f>
        <v>#REF!</v>
      </c>
      <c r="K68" s="7" t="e">
        <f>#REF!</f>
        <v>#REF!</v>
      </c>
      <c r="L68" s="7" t="e">
        <f>#REF!</f>
        <v>#REF!</v>
      </c>
      <c r="M68" s="7" t="e">
        <f>#REF!</f>
        <v>#REF!</v>
      </c>
      <c r="N68" s="7" t="e">
        <f>#REF!</f>
        <v>#REF!</v>
      </c>
    </row>
    <row r="69" spans="9:14" x14ac:dyDescent="0.25">
      <c r="I69" s="7" t="e">
        <f>#REF!</f>
        <v>#REF!</v>
      </c>
      <c r="J69" s="7" t="e">
        <f>#REF!</f>
        <v>#REF!</v>
      </c>
      <c r="K69" s="7" t="e">
        <f>#REF!</f>
        <v>#REF!</v>
      </c>
      <c r="L69" s="7" t="e">
        <f>#REF!</f>
        <v>#REF!</v>
      </c>
      <c r="M69" s="7" t="e">
        <f>#REF!</f>
        <v>#REF!</v>
      </c>
      <c r="N69" s="7" t="e">
        <f>#REF!</f>
        <v>#REF!</v>
      </c>
    </row>
    <row r="70" spans="9:14" x14ac:dyDescent="0.25">
      <c r="I70" s="7" t="e">
        <f>#REF!</f>
        <v>#REF!</v>
      </c>
      <c r="J70" s="7" t="e">
        <f>#REF!</f>
        <v>#REF!</v>
      </c>
      <c r="K70" s="7" t="e">
        <f>#REF!</f>
        <v>#REF!</v>
      </c>
      <c r="L70" s="7" t="e">
        <f>#REF!</f>
        <v>#REF!</v>
      </c>
      <c r="M70" s="7" t="e">
        <f>#REF!</f>
        <v>#REF!</v>
      </c>
      <c r="N70" s="7" t="e">
        <f>#REF!</f>
        <v>#REF!</v>
      </c>
    </row>
    <row r="71" spans="9:14" x14ac:dyDescent="0.25">
      <c r="I71" s="7" t="e">
        <f>#REF!</f>
        <v>#REF!</v>
      </c>
      <c r="J71" s="7" t="e">
        <f>#REF!</f>
        <v>#REF!</v>
      </c>
      <c r="K71" s="7" t="e">
        <f>#REF!</f>
        <v>#REF!</v>
      </c>
      <c r="L71" s="7" t="e">
        <f>#REF!</f>
        <v>#REF!</v>
      </c>
      <c r="M71" s="7" t="e">
        <f>#REF!</f>
        <v>#REF!</v>
      </c>
      <c r="N71" s="7" t="e">
        <f>#REF!</f>
        <v>#REF!</v>
      </c>
    </row>
    <row r="72" spans="9:14" x14ac:dyDescent="0.25">
      <c r="I72" s="7" t="e">
        <f>#REF!</f>
        <v>#REF!</v>
      </c>
      <c r="J72" s="7" t="e">
        <f>#REF!</f>
        <v>#REF!</v>
      </c>
      <c r="K72" s="7" t="e">
        <f>#REF!</f>
        <v>#REF!</v>
      </c>
      <c r="L72" s="7" t="e">
        <f>#REF!</f>
        <v>#REF!</v>
      </c>
      <c r="M72" s="7" t="e">
        <f>#REF!</f>
        <v>#REF!</v>
      </c>
      <c r="N72" s="7" t="e">
        <f>#REF!</f>
        <v>#REF!</v>
      </c>
    </row>
    <row r="73" spans="9:14" x14ac:dyDescent="0.25">
      <c r="I73" s="7" t="e">
        <f>#REF!</f>
        <v>#REF!</v>
      </c>
      <c r="J73" s="7" t="e">
        <f>#REF!</f>
        <v>#REF!</v>
      </c>
      <c r="K73" s="7" t="e">
        <f>#REF!</f>
        <v>#REF!</v>
      </c>
      <c r="L73" s="7" t="e">
        <f>#REF!</f>
        <v>#REF!</v>
      </c>
      <c r="M73" s="7" t="e">
        <f>#REF!</f>
        <v>#REF!</v>
      </c>
      <c r="N73" s="7" t="e">
        <f>#REF!</f>
        <v>#REF!</v>
      </c>
    </row>
    <row r="74" spans="9:14" x14ac:dyDescent="0.25">
      <c r="I74" s="7" t="e">
        <f>#REF!</f>
        <v>#REF!</v>
      </c>
      <c r="J74" s="7" t="e">
        <f>#REF!</f>
        <v>#REF!</v>
      </c>
      <c r="K74" s="7" t="e">
        <f>#REF!</f>
        <v>#REF!</v>
      </c>
      <c r="L74" s="7" t="e">
        <f>#REF!</f>
        <v>#REF!</v>
      </c>
      <c r="M74" s="7" t="e">
        <f>#REF!</f>
        <v>#REF!</v>
      </c>
      <c r="N74" s="7" t="e">
        <f>#REF!</f>
        <v>#REF!</v>
      </c>
    </row>
    <row r="75" spans="9:14" x14ac:dyDescent="0.25">
      <c r="I75" s="7" t="e">
        <f>#REF!</f>
        <v>#REF!</v>
      </c>
      <c r="J75" s="7" t="e">
        <f>#REF!</f>
        <v>#REF!</v>
      </c>
      <c r="K75" s="7" t="e">
        <f>#REF!</f>
        <v>#REF!</v>
      </c>
      <c r="L75" s="7" t="e">
        <f>#REF!</f>
        <v>#REF!</v>
      </c>
      <c r="M75" s="7" t="e">
        <f>#REF!</f>
        <v>#REF!</v>
      </c>
      <c r="N75" s="7" t="e">
        <f>#REF!</f>
        <v>#REF!</v>
      </c>
    </row>
    <row r="76" spans="9:14" x14ac:dyDescent="0.25">
      <c r="I76" s="7" t="e">
        <f>#REF!</f>
        <v>#REF!</v>
      </c>
      <c r="J76" s="7" t="e">
        <f>#REF!</f>
        <v>#REF!</v>
      </c>
      <c r="K76" s="7" t="e">
        <f>#REF!</f>
        <v>#REF!</v>
      </c>
      <c r="L76" s="7" t="e">
        <f>#REF!</f>
        <v>#REF!</v>
      </c>
      <c r="M76" s="7" t="e">
        <f>#REF!</f>
        <v>#REF!</v>
      </c>
      <c r="N76" s="7" t="e">
        <f>#REF!</f>
        <v>#REF!</v>
      </c>
    </row>
    <row r="77" spans="9:14" x14ac:dyDescent="0.25">
      <c r="I77" s="7" t="e">
        <f>#REF!</f>
        <v>#REF!</v>
      </c>
      <c r="J77" s="7" t="e">
        <f>#REF!</f>
        <v>#REF!</v>
      </c>
      <c r="K77" s="7" t="e">
        <f>#REF!</f>
        <v>#REF!</v>
      </c>
      <c r="L77" s="7" t="e">
        <f>#REF!</f>
        <v>#REF!</v>
      </c>
      <c r="M77" s="7" t="e">
        <f>#REF!</f>
        <v>#REF!</v>
      </c>
      <c r="N77" s="7" t="e">
        <f>#REF!</f>
        <v>#REF!</v>
      </c>
    </row>
    <row r="78" spans="9:14" x14ac:dyDescent="0.25">
      <c r="I78" s="7" t="e">
        <f>#REF!</f>
        <v>#REF!</v>
      </c>
      <c r="J78" s="7" t="e">
        <f>#REF!</f>
        <v>#REF!</v>
      </c>
      <c r="K78" s="7" t="e">
        <f>#REF!</f>
        <v>#REF!</v>
      </c>
      <c r="L78" s="7" t="e">
        <f>#REF!</f>
        <v>#REF!</v>
      </c>
      <c r="M78" s="7" t="e">
        <f>#REF!</f>
        <v>#REF!</v>
      </c>
      <c r="N78" s="7" t="e">
        <f>#REF!</f>
        <v>#REF!</v>
      </c>
    </row>
    <row r="79" spans="9:14" x14ac:dyDescent="0.25">
      <c r="I79" s="7" t="e">
        <f>NOITE!#REF!</f>
        <v>#REF!</v>
      </c>
      <c r="J79" s="7" t="e">
        <f>NOITE!#REF!</f>
        <v>#REF!</v>
      </c>
      <c r="K79" s="7" t="e">
        <f>NOITE!#REF!</f>
        <v>#REF!</v>
      </c>
      <c r="L79" s="7" t="e">
        <f>NOITE!#REF!</f>
        <v>#REF!</v>
      </c>
      <c r="M79" s="7" t="e">
        <f>NOITE!#REF!</f>
        <v>#REF!</v>
      </c>
      <c r="N79" s="7" t="e">
        <f>NOITE!#REF!</f>
        <v>#REF!</v>
      </c>
    </row>
    <row r="80" spans="9:14" x14ac:dyDescent="0.25">
      <c r="I80" s="7" t="e">
        <f>NOITE!#REF!</f>
        <v>#REF!</v>
      </c>
      <c r="J80" s="7" t="e">
        <f>NOITE!#REF!</f>
        <v>#REF!</v>
      </c>
      <c r="K80" s="7" t="e">
        <f>NOITE!#REF!</f>
        <v>#REF!</v>
      </c>
      <c r="L80" s="7" t="e">
        <f>NOITE!#REF!</f>
        <v>#REF!</v>
      </c>
      <c r="M80" s="7" t="e">
        <f>NOITE!#REF!</f>
        <v>#REF!</v>
      </c>
      <c r="N80" s="7" t="e">
        <f>NOITE!#REF!</f>
        <v>#REF!</v>
      </c>
    </row>
    <row r="81" spans="9:14" x14ac:dyDescent="0.25">
      <c r="I81" s="7" t="str">
        <f>NOITE!E37</f>
        <v>ALEXANDRE NAVARRO TEIXEIRA</v>
      </c>
      <c r="J81" s="7">
        <f>NOITE!F37</f>
        <v>0</v>
      </c>
      <c r="K81" s="7" t="str">
        <f>NOITE!G37</f>
        <v>JOSÉ ANTONIO DO AMARAL</v>
      </c>
      <c r="L81" s="7" t="str">
        <f>NOITE!H37</f>
        <v>JEFFERSON CIPRIANO DE ARAUJO</v>
      </c>
      <c r="M81" s="7" t="str">
        <f>NOITE!I37</f>
        <v>JOSÉ ANTONIO DO AMARAL</v>
      </c>
      <c r="N81" s="7">
        <f>NOITE!J37</f>
        <v>0</v>
      </c>
    </row>
    <row r="82" spans="9:14" x14ac:dyDescent="0.25">
      <c r="I82" s="7" t="str">
        <f>NOITE!E39</f>
        <v>ALEXANDRE NAVARRO TEIXEIRA</v>
      </c>
      <c r="J82" s="7">
        <f>NOITE!F39</f>
        <v>0</v>
      </c>
      <c r="K82" s="7" t="str">
        <f>NOITE!G39</f>
        <v>JOSÉ ANTONIO DO AMARAL</v>
      </c>
      <c r="L82" s="7" t="str">
        <f>NOITE!H39</f>
        <v>JEFFERSON CIPRIANO DE ARAUJO</v>
      </c>
      <c r="M82" s="7" t="str">
        <f>NOITE!I39</f>
        <v>JOSÉ ANTONIO DO AMARAL</v>
      </c>
      <c r="N82" s="7">
        <f>NOITE!J39</f>
        <v>0</v>
      </c>
    </row>
    <row r="83" spans="9:14" x14ac:dyDescent="0.25">
      <c r="I83" s="7" t="str">
        <f>NOITE!E41</f>
        <v>ALEXANDRE NAVARRO TEIXEIRA</v>
      </c>
      <c r="J83" s="7" t="str">
        <f>NOITE!F41</f>
        <v>GILBERTO DE PAIVA</v>
      </c>
      <c r="K83" s="7" t="str">
        <f>NOITE!G41</f>
        <v>JOSÉ ANTONIO DO AMARAL</v>
      </c>
      <c r="L83" s="7" t="str">
        <f>NOITE!H41</f>
        <v>JEFFERSON CIPRIANO DE ARAUJO</v>
      </c>
      <c r="M83" s="7" t="str">
        <f>NOITE!I41</f>
        <v>JOSÉ ANTONIO DO AMARAL</v>
      </c>
      <c r="N83" s="7">
        <f>NOITE!J41</f>
        <v>0</v>
      </c>
    </row>
    <row r="84" spans="9:14" x14ac:dyDescent="0.25">
      <c r="I84" s="7" t="str">
        <f>NOITE!E43</f>
        <v>ALEXANDRE NAVARRO TEIXEIRA</v>
      </c>
      <c r="J84" s="7" t="str">
        <f>NOITE!F43</f>
        <v>GILBERTO DE PAIVA</v>
      </c>
      <c r="K84" s="7" t="str">
        <f>NOITE!G43</f>
        <v>JOSÉ ANTONIO DO AMARAL</v>
      </c>
      <c r="L84" s="7" t="str">
        <f>NOITE!H43</f>
        <v>JEFFERSON CIPRIANO DE ARAUJO</v>
      </c>
      <c r="M84" s="7" t="str">
        <f>NOITE!I43</f>
        <v>JOSÉ ANTONIO DO AMARAL</v>
      </c>
      <c r="N84" s="7">
        <f>NOITE!J43</f>
        <v>0</v>
      </c>
    </row>
    <row r="85" spans="9:14" x14ac:dyDescent="0.25">
      <c r="I85" s="7" t="e">
        <f>#REF!</f>
        <v>#REF!</v>
      </c>
      <c r="J85" s="7" t="e">
        <f>#REF!</f>
        <v>#REF!</v>
      </c>
      <c r="K85" s="7" t="e">
        <f>#REF!</f>
        <v>#REF!</v>
      </c>
      <c r="L85" s="7" t="e">
        <f>#REF!</f>
        <v>#REF!</v>
      </c>
      <c r="M85" s="7" t="e">
        <f>#REF!</f>
        <v>#REF!</v>
      </c>
      <c r="N85" s="7" t="e">
        <f>#REF!</f>
        <v>#REF!</v>
      </c>
    </row>
    <row r="86" spans="9:14" x14ac:dyDescent="0.25">
      <c r="I86" s="7" t="e">
        <f>#REF!</f>
        <v>#REF!</v>
      </c>
      <c r="J86" s="7" t="e">
        <f>#REF!</f>
        <v>#REF!</v>
      </c>
      <c r="K86" s="7" t="e">
        <f>#REF!</f>
        <v>#REF!</v>
      </c>
      <c r="L86" s="7" t="e">
        <f>#REF!</f>
        <v>#REF!</v>
      </c>
      <c r="M86" s="7" t="e">
        <f>#REF!</f>
        <v>#REF!</v>
      </c>
      <c r="N86" s="7" t="e">
        <f>#REF!</f>
        <v>#REF!</v>
      </c>
    </row>
    <row r="87" spans="9:14" x14ac:dyDescent="0.25">
      <c r="I87" s="7" t="e">
        <f>#REF!</f>
        <v>#REF!</v>
      </c>
      <c r="J87" s="7" t="e">
        <f>#REF!</f>
        <v>#REF!</v>
      </c>
      <c r="K87" s="7" t="e">
        <f>#REF!</f>
        <v>#REF!</v>
      </c>
      <c r="L87" s="7" t="e">
        <f>#REF!</f>
        <v>#REF!</v>
      </c>
      <c r="M87" s="7" t="e">
        <f>#REF!</f>
        <v>#REF!</v>
      </c>
      <c r="N87" s="7" t="e">
        <f>#REF!</f>
        <v>#REF!</v>
      </c>
    </row>
    <row r="88" spans="9:14" x14ac:dyDescent="0.25">
      <c r="I88" s="7" t="e">
        <f>#REF!</f>
        <v>#REF!</v>
      </c>
      <c r="J88" s="7" t="e">
        <f>#REF!</f>
        <v>#REF!</v>
      </c>
      <c r="K88" s="7" t="e">
        <f>#REF!</f>
        <v>#REF!</v>
      </c>
      <c r="L88" s="7" t="e">
        <f>#REF!</f>
        <v>#REF!</v>
      </c>
      <c r="M88" s="7" t="e">
        <f>#REF!</f>
        <v>#REF!</v>
      </c>
      <c r="N88" s="7" t="e">
        <f>#REF!</f>
        <v>#REF!</v>
      </c>
    </row>
    <row r="89" spans="9:14" x14ac:dyDescent="0.25">
      <c r="I89" s="7" t="e">
        <f>NOITE!#REF!</f>
        <v>#REF!</v>
      </c>
      <c r="J89" s="7" t="e">
        <f>NOITE!#REF!</f>
        <v>#REF!</v>
      </c>
      <c r="K89" s="7" t="e">
        <f>NOITE!#REF!</f>
        <v>#REF!</v>
      </c>
      <c r="L89" s="7" t="e">
        <f>NOITE!#REF!</f>
        <v>#REF!</v>
      </c>
      <c r="M89" s="7" t="e">
        <f>NOITE!#REF!</f>
        <v>#REF!</v>
      </c>
      <c r="N89" s="7" t="e">
        <f>NOITE!#REF!</f>
        <v>#REF!</v>
      </c>
    </row>
    <row r="90" spans="9:14" x14ac:dyDescent="0.25">
      <c r="I90" s="7" t="e">
        <f>NOITE!#REF!</f>
        <v>#REF!</v>
      </c>
      <c r="J90" s="7" t="e">
        <f>NOITE!#REF!</f>
        <v>#REF!</v>
      </c>
      <c r="K90" s="7" t="e">
        <f>NOITE!#REF!</f>
        <v>#REF!</v>
      </c>
      <c r="L90" s="7" t="e">
        <f>NOITE!#REF!</f>
        <v>#REF!</v>
      </c>
      <c r="M90" s="7" t="e">
        <f>NOITE!#REF!</f>
        <v>#REF!</v>
      </c>
      <c r="N90" s="7" t="e">
        <f>NOITE!#REF!</f>
        <v>#REF!</v>
      </c>
    </row>
    <row r="91" spans="9:14" x14ac:dyDescent="0.25">
      <c r="I91" s="7" t="e">
        <f>NOITE!#REF!</f>
        <v>#REF!</v>
      </c>
      <c r="J91" s="7" t="e">
        <f>NOITE!#REF!</f>
        <v>#REF!</v>
      </c>
      <c r="K91" s="7" t="e">
        <f>NOITE!#REF!</f>
        <v>#REF!</v>
      </c>
      <c r="L91" s="7" t="e">
        <f>NOITE!#REF!</f>
        <v>#REF!</v>
      </c>
      <c r="M91" s="7" t="e">
        <f>NOITE!#REF!</f>
        <v>#REF!</v>
      </c>
      <c r="N91" s="7" t="e">
        <f>NOITE!#REF!</f>
        <v>#REF!</v>
      </c>
    </row>
    <row r="92" spans="9:14" x14ac:dyDescent="0.25">
      <c r="I92" s="7" t="e">
        <f>NOITE!#REF!</f>
        <v>#REF!</v>
      </c>
      <c r="J92" s="7" t="e">
        <f>NOITE!#REF!</f>
        <v>#REF!</v>
      </c>
      <c r="K92" s="7" t="e">
        <f>NOITE!#REF!</f>
        <v>#REF!</v>
      </c>
      <c r="L92" s="7" t="e">
        <f>NOITE!#REF!</f>
        <v>#REF!</v>
      </c>
      <c r="M92" s="7" t="e">
        <f>NOITE!#REF!</f>
        <v>#REF!</v>
      </c>
      <c r="N92" s="7" t="e">
        <f>NOITE!#REF!</f>
        <v>#REF!</v>
      </c>
    </row>
    <row r="93" spans="9:14" x14ac:dyDescent="0.25">
      <c r="I93" s="7" t="e">
        <f>NOITE!#REF!</f>
        <v>#REF!</v>
      </c>
      <c r="J93" s="7" t="e">
        <f>NOITE!#REF!</f>
        <v>#REF!</v>
      </c>
      <c r="K93" s="7" t="e">
        <f>NOITE!#REF!</f>
        <v>#REF!</v>
      </c>
      <c r="L93" s="7" t="e">
        <f>NOITE!#REF!</f>
        <v>#REF!</v>
      </c>
      <c r="M93" s="7" t="e">
        <f>NOITE!#REF!</f>
        <v>#REF!</v>
      </c>
      <c r="N93" s="7" t="e">
        <f>NOITE!#REF!</f>
        <v>#REF!</v>
      </c>
    </row>
    <row r="94" spans="9:14" x14ac:dyDescent="0.25">
      <c r="I94" s="7" t="e">
        <f>NOITE!#REF!</f>
        <v>#REF!</v>
      </c>
      <c r="J94" s="7" t="e">
        <f>NOITE!#REF!</f>
        <v>#REF!</v>
      </c>
      <c r="K94" s="7" t="e">
        <f>NOITE!#REF!</f>
        <v>#REF!</v>
      </c>
      <c r="L94" s="7" t="e">
        <f>NOITE!#REF!</f>
        <v>#REF!</v>
      </c>
      <c r="M94" s="7" t="e">
        <f>NOITE!#REF!</f>
        <v>#REF!</v>
      </c>
      <c r="N94" s="7" t="e">
        <f>NOITE!#REF!</f>
        <v>#REF!</v>
      </c>
    </row>
    <row r="95" spans="9:14" x14ac:dyDescent="0.25">
      <c r="I95" s="7" t="e">
        <f>NOITE!#REF!</f>
        <v>#REF!</v>
      </c>
      <c r="J95" s="7" t="e">
        <f>NOITE!#REF!</f>
        <v>#REF!</v>
      </c>
      <c r="K95" s="7" t="e">
        <f>NOITE!#REF!</f>
        <v>#REF!</v>
      </c>
      <c r="L95" s="7" t="e">
        <f>NOITE!#REF!</f>
        <v>#REF!</v>
      </c>
      <c r="M95" s="7" t="e">
        <f>NOITE!#REF!</f>
        <v>#REF!</v>
      </c>
      <c r="N95" s="7" t="e">
        <f>NOITE!#REF!</f>
        <v>#REF!</v>
      </c>
    </row>
    <row r="96" spans="9:14" x14ac:dyDescent="0.25">
      <c r="I96" s="7" t="e">
        <f>NOITE!#REF!</f>
        <v>#REF!</v>
      </c>
      <c r="J96" s="7" t="e">
        <f>NOITE!#REF!</f>
        <v>#REF!</v>
      </c>
      <c r="K96" s="7" t="e">
        <f>NOITE!#REF!</f>
        <v>#REF!</v>
      </c>
      <c r="L96" s="7" t="e">
        <f>NOITE!#REF!</f>
        <v>#REF!</v>
      </c>
      <c r="M96" s="7" t="e">
        <f>NOITE!#REF!</f>
        <v>#REF!</v>
      </c>
      <c r="N96" s="7" t="e">
        <f>NOITE!#REF!</f>
        <v>#REF!</v>
      </c>
    </row>
    <row r="97" spans="9:14" x14ac:dyDescent="0.25">
      <c r="I97" s="7" t="e">
        <f>#REF!</f>
        <v>#REF!</v>
      </c>
      <c r="J97" s="7" t="e">
        <f>#REF!</f>
        <v>#REF!</v>
      </c>
      <c r="K97" s="7" t="e">
        <f>#REF!</f>
        <v>#REF!</v>
      </c>
      <c r="L97" s="7" t="e">
        <f>#REF!</f>
        <v>#REF!</v>
      </c>
      <c r="M97" s="7" t="e">
        <f>#REF!</f>
        <v>#REF!</v>
      </c>
      <c r="N97" s="7" t="e">
        <f>#REF!</f>
        <v>#REF!</v>
      </c>
    </row>
    <row r="98" spans="9:14" x14ac:dyDescent="0.25">
      <c r="I98" s="7" t="e">
        <f>#REF!</f>
        <v>#REF!</v>
      </c>
      <c r="J98" s="7" t="e">
        <f>#REF!</f>
        <v>#REF!</v>
      </c>
      <c r="K98" s="7" t="e">
        <f>#REF!</f>
        <v>#REF!</v>
      </c>
      <c r="L98" s="7" t="e">
        <f>#REF!</f>
        <v>#REF!</v>
      </c>
      <c r="M98" s="7" t="e">
        <f>#REF!</f>
        <v>#REF!</v>
      </c>
      <c r="N98" s="7" t="e">
        <f>#REF!</f>
        <v>#REF!</v>
      </c>
    </row>
    <row r="99" spans="9:14" x14ac:dyDescent="0.25">
      <c r="I99" s="7" t="e">
        <f>NOITE!#REF!</f>
        <v>#REF!</v>
      </c>
      <c r="J99" s="7" t="e">
        <f>NOITE!#REF!</f>
        <v>#REF!</v>
      </c>
      <c r="K99" s="7" t="e">
        <f>NOITE!#REF!</f>
        <v>#REF!</v>
      </c>
      <c r="L99" s="7" t="e">
        <f>NOITE!#REF!</f>
        <v>#REF!</v>
      </c>
      <c r="M99" s="7" t="e">
        <f>NOITE!#REF!</f>
        <v>#REF!</v>
      </c>
      <c r="N99" s="7" t="e">
        <f>NOITE!#REF!</f>
        <v>#REF!</v>
      </c>
    </row>
    <row r="100" spans="9:14" x14ac:dyDescent="0.25">
      <c r="I100" s="7" t="e">
        <f>NOITE!#REF!</f>
        <v>#REF!</v>
      </c>
      <c r="J100" s="7" t="e">
        <f>NOITE!#REF!</f>
        <v>#REF!</v>
      </c>
      <c r="K100" s="7" t="e">
        <f>NOITE!#REF!</f>
        <v>#REF!</v>
      </c>
      <c r="L100" s="7" t="e">
        <f>NOITE!#REF!</f>
        <v>#REF!</v>
      </c>
      <c r="M100" s="7" t="e">
        <f>NOITE!#REF!</f>
        <v>#REF!</v>
      </c>
      <c r="N100" s="7" t="e">
        <f>NOITE!#REF!</f>
        <v>#REF!</v>
      </c>
    </row>
    <row r="101" spans="9:14" x14ac:dyDescent="0.25">
      <c r="I101" s="7" t="e">
        <f>NOITE!#REF!</f>
        <v>#REF!</v>
      </c>
      <c r="J101" s="7" t="e">
        <f>NOITE!#REF!</f>
        <v>#REF!</v>
      </c>
      <c r="K101" s="7" t="e">
        <f>NOITE!#REF!</f>
        <v>#REF!</v>
      </c>
      <c r="L101" s="7" t="e">
        <f>NOITE!#REF!</f>
        <v>#REF!</v>
      </c>
      <c r="M101" s="7" t="e">
        <f>NOITE!#REF!</f>
        <v>#REF!</v>
      </c>
      <c r="N101" s="7" t="e">
        <f>NOITE!#REF!</f>
        <v>#REF!</v>
      </c>
    </row>
    <row r="102" spans="9:14" x14ac:dyDescent="0.25">
      <c r="I102" s="7" t="e">
        <f>NOITE!#REF!</f>
        <v>#REF!</v>
      </c>
      <c r="J102" s="7" t="e">
        <f>NOITE!#REF!</f>
        <v>#REF!</v>
      </c>
      <c r="K102" s="7" t="e">
        <f>NOITE!#REF!</f>
        <v>#REF!</v>
      </c>
      <c r="L102" s="7" t="e">
        <f>NOITE!#REF!</f>
        <v>#REF!</v>
      </c>
      <c r="M102" s="7" t="e">
        <f>NOITE!#REF!</f>
        <v>#REF!</v>
      </c>
      <c r="N102" s="7" t="e">
        <f>NOITE!#REF!</f>
        <v>#REF!</v>
      </c>
    </row>
    <row r="103" spans="9:14" x14ac:dyDescent="0.25">
      <c r="I103" s="7" t="e">
        <f>#REF!</f>
        <v>#REF!</v>
      </c>
      <c r="J103" s="7" t="e">
        <f>#REF!</f>
        <v>#REF!</v>
      </c>
      <c r="K103" s="7" t="e">
        <f>#REF!</f>
        <v>#REF!</v>
      </c>
      <c r="L103" s="7" t="e">
        <f>#REF!</f>
        <v>#REF!</v>
      </c>
      <c r="M103" s="7" t="e">
        <f>#REF!</f>
        <v>#REF!</v>
      </c>
      <c r="N103" s="7" t="e">
        <f>#REF!</f>
        <v>#REF!</v>
      </c>
    </row>
    <row r="104" spans="9:14" x14ac:dyDescent="0.25">
      <c r="I104" s="7" t="e">
        <f>#REF!</f>
        <v>#REF!</v>
      </c>
      <c r="J104" s="7" t="e">
        <f>#REF!</f>
        <v>#REF!</v>
      </c>
      <c r="K104" s="7" t="e">
        <f>#REF!</f>
        <v>#REF!</v>
      </c>
      <c r="L104" s="7" t="e">
        <f>#REF!</f>
        <v>#REF!</v>
      </c>
      <c r="M104" s="7" t="e">
        <f>#REF!</f>
        <v>#REF!</v>
      </c>
      <c r="N104" s="7" t="e">
        <f>#REF!</f>
        <v>#REF!</v>
      </c>
    </row>
    <row r="105" spans="9:14" x14ac:dyDescent="0.25">
      <c r="I105" s="7" t="e">
        <f>#REF!</f>
        <v>#REF!</v>
      </c>
      <c r="J105" s="7" t="e">
        <f>#REF!</f>
        <v>#REF!</v>
      </c>
      <c r="K105" s="7" t="e">
        <f>#REF!</f>
        <v>#REF!</v>
      </c>
      <c r="L105" s="7" t="e">
        <f>#REF!</f>
        <v>#REF!</v>
      </c>
      <c r="M105" s="7" t="e">
        <f>#REF!</f>
        <v>#REF!</v>
      </c>
      <c r="N105" s="7" t="e">
        <f>#REF!</f>
        <v>#REF!</v>
      </c>
    </row>
    <row r="106" spans="9:14" x14ac:dyDescent="0.25">
      <c r="I106" s="7" t="e">
        <f>#REF!</f>
        <v>#REF!</v>
      </c>
      <c r="J106" s="7" t="e">
        <f>#REF!</f>
        <v>#REF!</v>
      </c>
      <c r="K106" s="7" t="e">
        <f>#REF!</f>
        <v>#REF!</v>
      </c>
      <c r="L106" s="7" t="e">
        <f>#REF!</f>
        <v>#REF!</v>
      </c>
      <c r="M106" s="7" t="e">
        <f>#REF!</f>
        <v>#REF!</v>
      </c>
      <c r="N106" s="7" t="e">
        <f>#REF!</f>
        <v>#REF!</v>
      </c>
    </row>
    <row r="107" spans="9:14" x14ac:dyDescent="0.25">
      <c r="I107" s="7" t="e">
        <f>#REF!</f>
        <v>#REF!</v>
      </c>
      <c r="J107" s="7" t="e">
        <f>#REF!</f>
        <v>#REF!</v>
      </c>
      <c r="K107" s="7" t="e">
        <f>#REF!</f>
        <v>#REF!</v>
      </c>
      <c r="L107" s="7" t="e">
        <f>#REF!</f>
        <v>#REF!</v>
      </c>
      <c r="M107" s="7" t="e">
        <f>#REF!</f>
        <v>#REF!</v>
      </c>
      <c r="N107" s="7" t="e">
        <f>#REF!</f>
        <v>#REF!</v>
      </c>
    </row>
    <row r="108" spans="9:14" x14ac:dyDescent="0.25">
      <c r="I108" s="7" t="e">
        <f>#REF!</f>
        <v>#REF!</v>
      </c>
      <c r="J108" s="7" t="e">
        <f>#REF!</f>
        <v>#REF!</v>
      </c>
      <c r="K108" s="7" t="e">
        <f>#REF!</f>
        <v>#REF!</v>
      </c>
      <c r="L108" s="7" t="e">
        <f>#REF!</f>
        <v>#REF!</v>
      </c>
      <c r="M108" s="7" t="e">
        <f>#REF!</f>
        <v>#REF!</v>
      </c>
      <c r="N108" s="7" t="e">
        <f>#REF!</f>
        <v>#REF!</v>
      </c>
    </row>
    <row r="109" spans="9:14" x14ac:dyDescent="0.25">
      <c r="I109" s="7" t="e">
        <f>#REF!</f>
        <v>#REF!</v>
      </c>
      <c r="J109" s="7" t="e">
        <f>#REF!</f>
        <v>#REF!</v>
      </c>
      <c r="K109" s="7" t="e">
        <f>#REF!</f>
        <v>#REF!</v>
      </c>
      <c r="L109" s="7" t="e">
        <f>#REF!</f>
        <v>#REF!</v>
      </c>
      <c r="M109" s="7" t="e">
        <f>#REF!</f>
        <v>#REF!</v>
      </c>
      <c r="N109" s="7" t="e">
        <f>#REF!</f>
        <v>#REF!</v>
      </c>
    </row>
    <row r="110" spans="9:14" x14ac:dyDescent="0.25">
      <c r="I110" s="7" t="e">
        <f>#REF!</f>
        <v>#REF!</v>
      </c>
      <c r="J110" s="7" t="e">
        <f>#REF!</f>
        <v>#REF!</v>
      </c>
      <c r="K110" s="7" t="e">
        <f>#REF!</f>
        <v>#REF!</v>
      </c>
      <c r="L110" s="7" t="e">
        <f>#REF!</f>
        <v>#REF!</v>
      </c>
      <c r="M110" s="7" t="e">
        <f>#REF!</f>
        <v>#REF!</v>
      </c>
      <c r="N110" s="7" t="e">
        <f>#REF!</f>
        <v>#REF!</v>
      </c>
    </row>
    <row r="111" spans="9:14" x14ac:dyDescent="0.25">
      <c r="I111" s="7" t="e">
        <f>NOITE!#REF!</f>
        <v>#REF!</v>
      </c>
      <c r="J111" s="7" t="e">
        <f>NOITE!#REF!</f>
        <v>#REF!</v>
      </c>
      <c r="K111" s="7" t="e">
        <f>NOITE!#REF!</f>
        <v>#REF!</v>
      </c>
      <c r="L111" s="7" t="e">
        <f>NOITE!#REF!</f>
        <v>#REF!</v>
      </c>
      <c r="M111" s="7" t="e">
        <f>NOITE!#REF!</f>
        <v>#REF!</v>
      </c>
      <c r="N111" s="7" t="e">
        <f>NOITE!#REF!</f>
        <v>#REF!</v>
      </c>
    </row>
    <row r="112" spans="9:14" x14ac:dyDescent="0.25">
      <c r="I112" s="7" t="e">
        <f>NOITE!#REF!</f>
        <v>#REF!</v>
      </c>
      <c r="J112" s="7" t="e">
        <f>NOITE!#REF!</f>
        <v>#REF!</v>
      </c>
      <c r="K112" s="7" t="e">
        <f>NOITE!#REF!</f>
        <v>#REF!</v>
      </c>
      <c r="L112" s="7" t="e">
        <f>NOITE!#REF!</f>
        <v>#REF!</v>
      </c>
      <c r="M112" s="7" t="e">
        <f>NOITE!#REF!</f>
        <v>#REF!</v>
      </c>
      <c r="N112" s="7" t="e">
        <f>NOITE!#REF!</f>
        <v>#REF!</v>
      </c>
    </row>
    <row r="113" spans="9:14" x14ac:dyDescent="0.25">
      <c r="I113" s="7" t="e">
        <f>NOITE!#REF!</f>
        <v>#REF!</v>
      </c>
      <c r="J113" s="7" t="e">
        <f>NOITE!#REF!</f>
        <v>#REF!</v>
      </c>
      <c r="K113" s="7" t="e">
        <f>NOITE!#REF!</f>
        <v>#REF!</v>
      </c>
      <c r="L113" s="7" t="e">
        <f>NOITE!#REF!</f>
        <v>#REF!</v>
      </c>
      <c r="M113" s="7" t="e">
        <f>NOITE!#REF!</f>
        <v>#REF!</v>
      </c>
      <c r="N113" s="7" t="e">
        <f>NOITE!#REF!</f>
        <v>#REF!</v>
      </c>
    </row>
    <row r="114" spans="9:14" x14ac:dyDescent="0.25">
      <c r="I114" s="7" t="e">
        <f>NOITE!#REF!</f>
        <v>#REF!</v>
      </c>
      <c r="J114" s="7" t="e">
        <f>NOITE!#REF!</f>
        <v>#REF!</v>
      </c>
      <c r="K114" s="7" t="e">
        <f>NOITE!#REF!</f>
        <v>#REF!</v>
      </c>
      <c r="L114" s="7" t="e">
        <f>NOITE!#REF!</f>
        <v>#REF!</v>
      </c>
      <c r="M114" s="7" t="e">
        <f>NOITE!#REF!</f>
        <v>#REF!</v>
      </c>
      <c r="N114" s="7" t="e">
        <f>NOITE!#REF!</f>
        <v>#REF!</v>
      </c>
    </row>
    <row r="115" spans="9:14" x14ac:dyDescent="0.25">
      <c r="I115" s="7" t="e">
        <f>NOITE!#REF!</f>
        <v>#REF!</v>
      </c>
      <c r="J115" s="7" t="e">
        <f>NOITE!#REF!</f>
        <v>#REF!</v>
      </c>
      <c r="K115" s="7" t="e">
        <f>NOITE!#REF!</f>
        <v>#REF!</v>
      </c>
      <c r="L115" s="7" t="e">
        <f>NOITE!#REF!</f>
        <v>#REF!</v>
      </c>
      <c r="M115" s="7" t="e">
        <f>NOITE!#REF!</f>
        <v>#REF!</v>
      </c>
      <c r="N115" s="7" t="e">
        <f>NOITE!#REF!</f>
        <v>#REF!</v>
      </c>
    </row>
    <row r="116" spans="9:14" x14ac:dyDescent="0.25">
      <c r="I116" s="7" t="e">
        <f>NOITE!#REF!</f>
        <v>#REF!</v>
      </c>
      <c r="J116" s="7" t="e">
        <f>NOITE!#REF!</f>
        <v>#REF!</v>
      </c>
      <c r="K116" s="7" t="e">
        <f>NOITE!#REF!</f>
        <v>#REF!</v>
      </c>
      <c r="L116" s="7" t="e">
        <f>NOITE!#REF!</f>
        <v>#REF!</v>
      </c>
      <c r="M116" s="7" t="e">
        <f>NOITE!#REF!</f>
        <v>#REF!</v>
      </c>
      <c r="N116" s="7" t="e">
        <f>NOITE!#REF!</f>
        <v>#REF!</v>
      </c>
    </row>
    <row r="117" spans="9:14" x14ac:dyDescent="0.25">
      <c r="I117" s="7" t="e">
        <f>NOITE!#REF!</f>
        <v>#REF!</v>
      </c>
      <c r="J117" s="7" t="e">
        <f>NOITE!#REF!</f>
        <v>#REF!</v>
      </c>
      <c r="K117" s="7" t="e">
        <f>NOITE!#REF!</f>
        <v>#REF!</v>
      </c>
      <c r="L117" s="7" t="e">
        <f>NOITE!#REF!</f>
        <v>#REF!</v>
      </c>
      <c r="M117" s="7" t="e">
        <f>NOITE!#REF!</f>
        <v>#REF!</v>
      </c>
      <c r="N117" s="7" t="e">
        <f>NOITE!#REF!</f>
        <v>#REF!</v>
      </c>
    </row>
    <row r="118" spans="9:14" x14ac:dyDescent="0.25">
      <c r="I118" s="7" t="e">
        <f>NOITE!#REF!</f>
        <v>#REF!</v>
      </c>
      <c r="J118" s="7" t="e">
        <f>NOITE!#REF!</f>
        <v>#REF!</v>
      </c>
      <c r="K118" s="7" t="e">
        <f>NOITE!#REF!</f>
        <v>#REF!</v>
      </c>
      <c r="L118" s="7" t="e">
        <f>NOITE!#REF!</f>
        <v>#REF!</v>
      </c>
      <c r="M118" s="7" t="e">
        <f>NOITE!#REF!</f>
        <v>#REF!</v>
      </c>
      <c r="N118" s="7" t="e">
        <f>NOITE!#REF!</f>
        <v>#REF!</v>
      </c>
    </row>
    <row r="119" spans="9:14" x14ac:dyDescent="0.25">
      <c r="I119" s="7" t="e">
        <f>NOITE!#REF!</f>
        <v>#REF!</v>
      </c>
      <c r="J119" s="7" t="e">
        <f>NOITE!#REF!</f>
        <v>#REF!</v>
      </c>
      <c r="K119" s="7" t="e">
        <f>NOITE!#REF!</f>
        <v>#REF!</v>
      </c>
      <c r="L119" s="7" t="e">
        <f>NOITE!#REF!</f>
        <v>#REF!</v>
      </c>
      <c r="M119" s="7" t="e">
        <f>NOITE!#REF!</f>
        <v>#REF!</v>
      </c>
      <c r="N119" s="7" t="e">
        <f>NOITE!#REF!</f>
        <v>#REF!</v>
      </c>
    </row>
    <row r="120" spans="9:14" x14ac:dyDescent="0.25">
      <c r="I120" s="7" t="e">
        <f>NOITE!#REF!</f>
        <v>#REF!</v>
      </c>
      <c r="J120" s="7" t="e">
        <f>NOITE!#REF!</f>
        <v>#REF!</v>
      </c>
      <c r="K120" s="7" t="e">
        <f>NOITE!#REF!</f>
        <v>#REF!</v>
      </c>
      <c r="L120" s="7" t="e">
        <f>NOITE!#REF!</f>
        <v>#REF!</v>
      </c>
      <c r="M120" s="7" t="e">
        <f>NOITE!#REF!</f>
        <v>#REF!</v>
      </c>
      <c r="N120" s="7" t="e">
        <f>NOITE!#REF!</f>
        <v>#REF!</v>
      </c>
    </row>
    <row r="121" spans="9:14" x14ac:dyDescent="0.25">
      <c r="I121" s="7" t="e">
        <f>NOITE!#REF!</f>
        <v>#REF!</v>
      </c>
      <c r="J121" s="7" t="e">
        <f>NOITE!#REF!</f>
        <v>#REF!</v>
      </c>
      <c r="K121" s="7" t="e">
        <f>NOITE!#REF!</f>
        <v>#REF!</v>
      </c>
      <c r="L121" s="7" t="e">
        <f>NOITE!#REF!</f>
        <v>#REF!</v>
      </c>
      <c r="M121" s="7" t="e">
        <f>NOITE!#REF!</f>
        <v>#REF!</v>
      </c>
      <c r="N121" s="7" t="e">
        <f>NOITE!#REF!</f>
        <v>#REF!</v>
      </c>
    </row>
    <row r="122" spans="9:14" x14ac:dyDescent="0.25">
      <c r="I122" s="7" t="e">
        <f>NOITE!#REF!</f>
        <v>#REF!</v>
      </c>
      <c r="J122" s="7" t="e">
        <f>NOITE!#REF!</f>
        <v>#REF!</v>
      </c>
      <c r="K122" s="7" t="e">
        <f>NOITE!#REF!</f>
        <v>#REF!</v>
      </c>
      <c r="L122" s="7" t="e">
        <f>NOITE!#REF!</f>
        <v>#REF!</v>
      </c>
      <c r="M122" s="7" t="e">
        <f>NOITE!#REF!</f>
        <v>#REF!</v>
      </c>
      <c r="N122" s="7" t="e">
        <f>NOITE!#REF!</f>
        <v>#REF!</v>
      </c>
    </row>
    <row r="123" spans="9:14" x14ac:dyDescent="0.25">
      <c r="I123" s="7" t="e">
        <f>NOITE!#REF!</f>
        <v>#REF!</v>
      </c>
      <c r="J123" s="7" t="e">
        <f>NOITE!#REF!</f>
        <v>#REF!</v>
      </c>
      <c r="K123" s="7" t="e">
        <f>NOITE!#REF!</f>
        <v>#REF!</v>
      </c>
      <c r="L123" s="7" t="e">
        <f>NOITE!#REF!</f>
        <v>#REF!</v>
      </c>
      <c r="M123" s="7" t="e">
        <f>NOITE!#REF!</f>
        <v>#REF!</v>
      </c>
      <c r="N123" s="7" t="e">
        <f>NOITE!#REF!</f>
        <v>#REF!</v>
      </c>
    </row>
    <row r="124" spans="9:14" x14ac:dyDescent="0.25">
      <c r="I124" s="7" t="e">
        <f>NOITE!#REF!</f>
        <v>#REF!</v>
      </c>
      <c r="J124" s="7" t="e">
        <f>NOITE!#REF!</f>
        <v>#REF!</v>
      </c>
      <c r="K124" s="7" t="e">
        <f>NOITE!#REF!</f>
        <v>#REF!</v>
      </c>
      <c r="L124" s="7" t="e">
        <f>NOITE!#REF!</f>
        <v>#REF!</v>
      </c>
      <c r="M124" s="7" t="e">
        <f>NOITE!#REF!</f>
        <v>#REF!</v>
      </c>
      <c r="N124" s="7" t="e">
        <f>NOITE!#REF!</f>
        <v>#REF!</v>
      </c>
    </row>
    <row r="125" spans="9:14" x14ac:dyDescent="0.25">
      <c r="I125" s="7" t="e">
        <f>NOITE!#REF!</f>
        <v>#REF!</v>
      </c>
      <c r="J125" s="7" t="e">
        <f>NOITE!#REF!</f>
        <v>#REF!</v>
      </c>
      <c r="K125" s="7" t="e">
        <f>NOITE!#REF!</f>
        <v>#REF!</v>
      </c>
      <c r="L125" s="7" t="e">
        <f>NOITE!#REF!</f>
        <v>#REF!</v>
      </c>
      <c r="M125" s="7" t="e">
        <f>NOITE!#REF!</f>
        <v>#REF!</v>
      </c>
      <c r="N125" s="7" t="e">
        <f>NOITE!#REF!</f>
        <v>#REF!</v>
      </c>
    </row>
    <row r="126" spans="9:14" x14ac:dyDescent="0.25">
      <c r="I126" s="7" t="e">
        <f>NOITE!#REF!</f>
        <v>#REF!</v>
      </c>
      <c r="J126" s="7" t="e">
        <f>NOITE!#REF!</f>
        <v>#REF!</v>
      </c>
      <c r="K126" s="7" t="e">
        <f>NOITE!#REF!</f>
        <v>#REF!</v>
      </c>
      <c r="L126" s="7" t="e">
        <f>NOITE!#REF!</f>
        <v>#REF!</v>
      </c>
      <c r="M126" s="7" t="e">
        <f>NOITE!#REF!</f>
        <v>#REF!</v>
      </c>
      <c r="N126" s="7" t="e">
        <f>NOITE!#REF!</f>
        <v>#REF!</v>
      </c>
    </row>
    <row r="127" spans="9:14" x14ac:dyDescent="0.25">
      <c r="I127" s="7" t="e">
        <f>#REF!</f>
        <v>#REF!</v>
      </c>
      <c r="J127" s="7" t="e">
        <f>#REF!</f>
        <v>#REF!</v>
      </c>
      <c r="K127" s="7" t="e">
        <f>#REF!</f>
        <v>#REF!</v>
      </c>
      <c r="L127" s="7" t="e">
        <f>#REF!</f>
        <v>#REF!</v>
      </c>
      <c r="M127" s="7" t="e">
        <f>#REF!</f>
        <v>#REF!</v>
      </c>
      <c r="N127" s="7" t="e">
        <f>#REF!</f>
        <v>#REF!</v>
      </c>
    </row>
    <row r="128" spans="9:14" x14ac:dyDescent="0.25">
      <c r="I128" s="7" t="e">
        <f>#REF!</f>
        <v>#REF!</v>
      </c>
      <c r="J128" s="7" t="e">
        <f>#REF!</f>
        <v>#REF!</v>
      </c>
      <c r="K128" s="7" t="e">
        <f>#REF!</f>
        <v>#REF!</v>
      </c>
      <c r="L128" s="7" t="e">
        <f>#REF!</f>
        <v>#REF!</v>
      </c>
      <c r="M128" s="7" t="e">
        <f>#REF!</f>
        <v>#REF!</v>
      </c>
      <c r="N128" s="7" t="e">
        <f>#REF!</f>
        <v>#REF!</v>
      </c>
    </row>
    <row r="129" spans="9:14" x14ac:dyDescent="0.25">
      <c r="I129" s="7" t="e">
        <f>#REF!</f>
        <v>#REF!</v>
      </c>
      <c r="J129" s="7" t="e">
        <f>#REF!</f>
        <v>#REF!</v>
      </c>
      <c r="K129" s="7" t="e">
        <f>#REF!</f>
        <v>#REF!</v>
      </c>
      <c r="L129" s="7" t="e">
        <f>#REF!</f>
        <v>#REF!</v>
      </c>
      <c r="M129" s="7" t="e">
        <f>#REF!</f>
        <v>#REF!</v>
      </c>
      <c r="N129" s="7" t="e">
        <f>#REF!</f>
        <v>#REF!</v>
      </c>
    </row>
    <row r="130" spans="9:14" x14ac:dyDescent="0.25">
      <c r="I130" s="7" t="e">
        <f>#REF!</f>
        <v>#REF!</v>
      </c>
      <c r="J130" s="7" t="e">
        <f>#REF!</f>
        <v>#REF!</v>
      </c>
      <c r="K130" s="7" t="e">
        <f>#REF!</f>
        <v>#REF!</v>
      </c>
      <c r="L130" s="7" t="e">
        <f>#REF!</f>
        <v>#REF!</v>
      </c>
      <c r="M130" s="7" t="e">
        <f>#REF!</f>
        <v>#REF!</v>
      </c>
      <c r="N130" s="7" t="e">
        <f>#REF!</f>
        <v>#REF!</v>
      </c>
    </row>
    <row r="131" spans="9:14" x14ac:dyDescent="0.25">
      <c r="I131" s="7" t="e">
        <f>NOITE!#REF!</f>
        <v>#REF!</v>
      </c>
      <c r="J131" s="7" t="e">
        <f>NOITE!#REF!</f>
        <v>#REF!</v>
      </c>
      <c r="K131" s="7" t="e">
        <f>NOITE!#REF!</f>
        <v>#REF!</v>
      </c>
      <c r="L131" s="7" t="e">
        <f>NOITE!#REF!</f>
        <v>#REF!</v>
      </c>
      <c r="M131" s="7" t="e">
        <f>NOITE!#REF!</f>
        <v>#REF!</v>
      </c>
      <c r="N131" s="7" t="e">
        <f>NOITE!#REF!</f>
        <v>#REF!</v>
      </c>
    </row>
    <row r="132" spans="9:14" x14ac:dyDescent="0.25">
      <c r="I132" s="7" t="e">
        <f>NOITE!#REF!</f>
        <v>#REF!</v>
      </c>
      <c r="J132" s="7" t="e">
        <f>NOITE!#REF!</f>
        <v>#REF!</v>
      </c>
      <c r="K132" s="7" t="e">
        <f>NOITE!#REF!</f>
        <v>#REF!</v>
      </c>
      <c r="L132" s="7" t="e">
        <f>NOITE!#REF!</f>
        <v>#REF!</v>
      </c>
      <c r="M132" s="7" t="e">
        <f>NOITE!#REF!</f>
        <v>#REF!</v>
      </c>
      <c r="N132" s="7" t="e">
        <f>NOITE!#REF!</f>
        <v>#REF!</v>
      </c>
    </row>
    <row r="133" spans="9:14" x14ac:dyDescent="0.25">
      <c r="I133" s="7" t="str">
        <f>NOITE!E50</f>
        <v>EDSON CORREIA DE MELO</v>
      </c>
      <c r="J133" s="7" t="str">
        <f>NOITE!F50</f>
        <v>ACÁCIO LUIZ SIARKOWSKI</v>
      </c>
      <c r="K133" s="7" t="str">
        <f>NOITE!G50</f>
        <v>LEANDRO PALHA DE OLIVEIRA</v>
      </c>
      <c r="L133" s="7" t="str">
        <f>NOITE!H50</f>
        <v>ACÁCIO LUIZ SIARKOWSKI</v>
      </c>
      <c r="M133" s="7" t="str">
        <f>NOITE!I50</f>
        <v>EVERTON GRACIANO MACEDO</v>
      </c>
      <c r="N133" s="7">
        <f>NOITE!J50</f>
        <v>0</v>
      </c>
    </row>
    <row r="134" spans="9:14" x14ac:dyDescent="0.25">
      <c r="I134" s="7" t="str">
        <f>NOITE!E52</f>
        <v>EDSON CORREIA DE MELO</v>
      </c>
      <c r="J134" s="7" t="str">
        <f>NOITE!F52</f>
        <v>ACÁCIO LUIZ SIARKOWSKI</v>
      </c>
      <c r="K134" s="7" t="str">
        <f>NOITE!G52</f>
        <v>LEANDRO PALHA DE OLIVEIRA</v>
      </c>
      <c r="L134" s="7" t="str">
        <f>NOITE!H52</f>
        <v>ACÁCIO LUIZ SIARKOWSKI</v>
      </c>
      <c r="M134" s="7" t="str">
        <f>NOITE!I52</f>
        <v>EVERTON GRACIANO MACEDO</v>
      </c>
      <c r="N134" s="7">
        <f>NOITE!J52</f>
        <v>0</v>
      </c>
    </row>
    <row r="135" spans="9:14" x14ac:dyDescent="0.25">
      <c r="I135" s="7" t="str">
        <f>NOITE!E54</f>
        <v>EDSON CORREIA DE MELO</v>
      </c>
      <c r="J135" s="7" t="str">
        <f>NOITE!F54</f>
        <v>ACÁCIO LUIZ SIARKOWSKI</v>
      </c>
      <c r="K135" s="7" t="str">
        <f>NOITE!G54</f>
        <v>LEANDRO PALHA DE OLIVEIRA</v>
      </c>
      <c r="L135" s="7">
        <f>NOITE!H54</f>
        <v>0</v>
      </c>
      <c r="M135" s="7" t="str">
        <f>NOITE!I54</f>
        <v>EVERTON GRACIANO MACEDO</v>
      </c>
      <c r="N135" s="7">
        <f>NOITE!J54</f>
        <v>0</v>
      </c>
    </row>
    <row r="136" spans="9:14" x14ac:dyDescent="0.25">
      <c r="I136" s="7" t="str">
        <f>NOITE!E56</f>
        <v>EDSON CORREIA DE MELO</v>
      </c>
      <c r="J136" s="7" t="str">
        <f>NOITE!F56</f>
        <v>ACÁCIO LUIZ SIARKOWSKI</v>
      </c>
      <c r="K136" s="7" t="str">
        <f>NOITE!G56</f>
        <v>LEANDRO PALHA DE OLIVEIRA</v>
      </c>
      <c r="L136" s="7">
        <f>NOITE!H56</f>
        <v>0</v>
      </c>
      <c r="M136" s="7" t="str">
        <f>NOITE!I56</f>
        <v>EVERTON GRACIANO MACEDO</v>
      </c>
      <c r="N136" s="7">
        <f>NOITE!J56</f>
        <v>0</v>
      </c>
    </row>
    <row r="137" spans="9:14" x14ac:dyDescent="0.25">
      <c r="I137" s="7" t="e">
        <f>NOITE!#REF!</f>
        <v>#REF!</v>
      </c>
      <c r="J137" s="7" t="e">
        <f>NOITE!#REF!</f>
        <v>#REF!</v>
      </c>
      <c r="K137" s="7" t="e">
        <f>NOITE!#REF!</f>
        <v>#REF!</v>
      </c>
      <c r="L137" s="7" t="e">
        <f>NOITE!#REF!</f>
        <v>#REF!</v>
      </c>
      <c r="M137" s="7" t="e">
        <f>NOITE!#REF!</f>
        <v>#REF!</v>
      </c>
      <c r="N137" s="7" t="e">
        <f>NOITE!#REF!</f>
        <v>#REF!</v>
      </c>
    </row>
    <row r="138" spans="9:14" x14ac:dyDescent="0.25">
      <c r="I138" s="7" t="e">
        <f>NOITE!#REF!</f>
        <v>#REF!</v>
      </c>
      <c r="J138" s="7" t="e">
        <f>NOITE!#REF!</f>
        <v>#REF!</v>
      </c>
      <c r="K138" s="7" t="e">
        <f>NOITE!#REF!</f>
        <v>#REF!</v>
      </c>
      <c r="L138" s="7" t="e">
        <f>NOITE!#REF!</f>
        <v>#REF!</v>
      </c>
      <c r="M138" s="7" t="e">
        <f>NOITE!#REF!</f>
        <v>#REF!</v>
      </c>
      <c r="N138" s="7" t="e">
        <f>NOITE!#REF!</f>
        <v>#REF!</v>
      </c>
    </row>
    <row r="139" spans="9:14" x14ac:dyDescent="0.25">
      <c r="I139" s="7" t="e">
        <f>NOITE!#REF!</f>
        <v>#REF!</v>
      </c>
      <c r="J139" s="7" t="e">
        <f>NOITE!#REF!</f>
        <v>#REF!</v>
      </c>
      <c r="K139" s="7" t="e">
        <f>NOITE!#REF!</f>
        <v>#REF!</v>
      </c>
      <c r="L139" s="7" t="e">
        <f>NOITE!#REF!</f>
        <v>#REF!</v>
      </c>
      <c r="M139" s="7" t="e">
        <f>NOITE!#REF!</f>
        <v>#REF!</v>
      </c>
      <c r="N139" s="7" t="e">
        <f>NOITE!#REF!</f>
        <v>#REF!</v>
      </c>
    </row>
    <row r="140" spans="9:14" x14ac:dyDescent="0.25">
      <c r="I140" s="7" t="e">
        <f>NOITE!#REF!</f>
        <v>#REF!</v>
      </c>
      <c r="J140" s="7" t="e">
        <f>NOITE!#REF!</f>
        <v>#REF!</v>
      </c>
      <c r="K140" s="7" t="e">
        <f>NOITE!#REF!</f>
        <v>#REF!</v>
      </c>
      <c r="L140" s="7" t="e">
        <f>NOITE!#REF!</f>
        <v>#REF!</v>
      </c>
      <c r="M140" s="7" t="e">
        <f>NOITE!#REF!</f>
        <v>#REF!</v>
      </c>
      <c r="N140" s="7" t="e">
        <f>NOITE!#REF!</f>
        <v>#REF!</v>
      </c>
    </row>
    <row r="141" spans="9:14" x14ac:dyDescent="0.25">
      <c r="I141" s="7" t="e">
        <f>NOITE!#REF!</f>
        <v>#REF!</v>
      </c>
      <c r="J141" s="7" t="e">
        <f>NOITE!#REF!</f>
        <v>#REF!</v>
      </c>
      <c r="K141" s="7" t="e">
        <f>NOITE!#REF!</f>
        <v>#REF!</v>
      </c>
      <c r="L141" s="7" t="e">
        <f>NOITE!#REF!</f>
        <v>#REF!</v>
      </c>
      <c r="M141" s="7" t="e">
        <f>NOITE!#REF!</f>
        <v>#REF!</v>
      </c>
      <c r="N141" s="7" t="e">
        <f>NOITE!#REF!</f>
        <v>#REF!</v>
      </c>
    </row>
    <row r="142" spans="9:14" x14ac:dyDescent="0.25">
      <c r="I142" s="7" t="e">
        <f>NOITE!#REF!</f>
        <v>#REF!</v>
      </c>
      <c r="J142" s="7" t="e">
        <f>NOITE!#REF!</f>
        <v>#REF!</v>
      </c>
      <c r="K142" s="7" t="e">
        <f>NOITE!#REF!</f>
        <v>#REF!</v>
      </c>
      <c r="L142" s="7" t="e">
        <f>NOITE!#REF!</f>
        <v>#REF!</v>
      </c>
      <c r="M142" s="7" t="e">
        <f>NOITE!#REF!</f>
        <v>#REF!</v>
      </c>
      <c r="N142" s="7" t="e">
        <f>NOITE!#REF!</f>
        <v>#REF!</v>
      </c>
    </row>
    <row r="143" spans="9:14" x14ac:dyDescent="0.25">
      <c r="I143" s="7" t="e">
        <f>NOITE!#REF!</f>
        <v>#REF!</v>
      </c>
      <c r="J143" s="7" t="e">
        <f>NOITE!#REF!</f>
        <v>#REF!</v>
      </c>
      <c r="K143" s="7" t="e">
        <f>NOITE!#REF!</f>
        <v>#REF!</v>
      </c>
      <c r="L143" s="7" t="e">
        <f>NOITE!#REF!</f>
        <v>#REF!</v>
      </c>
      <c r="M143" s="7" t="e">
        <f>NOITE!#REF!</f>
        <v>#REF!</v>
      </c>
      <c r="N143" s="7" t="e">
        <f>NOITE!#REF!</f>
        <v>#REF!</v>
      </c>
    </row>
    <row r="144" spans="9:14" x14ac:dyDescent="0.25">
      <c r="I144" s="7" t="e">
        <f>NOITE!#REF!</f>
        <v>#REF!</v>
      </c>
      <c r="J144" s="7" t="e">
        <f>NOITE!#REF!</f>
        <v>#REF!</v>
      </c>
      <c r="K144" s="7" t="e">
        <f>NOITE!#REF!</f>
        <v>#REF!</v>
      </c>
      <c r="L144" s="7" t="e">
        <f>NOITE!#REF!</f>
        <v>#REF!</v>
      </c>
      <c r="M144" s="7" t="e">
        <f>NOITE!#REF!</f>
        <v>#REF!</v>
      </c>
      <c r="N144" s="7" t="e">
        <f>NOITE!#REF!</f>
        <v>#REF!</v>
      </c>
    </row>
    <row r="145" spans="9:14" x14ac:dyDescent="0.25">
      <c r="I145" s="7" t="e">
        <f>NOITE!#REF!</f>
        <v>#REF!</v>
      </c>
      <c r="J145" s="7" t="e">
        <f>NOITE!#REF!</f>
        <v>#REF!</v>
      </c>
      <c r="K145" s="7" t="e">
        <f>NOITE!#REF!</f>
        <v>#REF!</v>
      </c>
      <c r="L145" s="7" t="e">
        <f>NOITE!#REF!</f>
        <v>#REF!</v>
      </c>
      <c r="M145" s="7" t="e">
        <f>NOITE!#REF!</f>
        <v>#REF!</v>
      </c>
      <c r="N145" s="7" t="e">
        <f>NOITE!#REF!</f>
        <v>#REF!</v>
      </c>
    </row>
    <row r="146" spans="9:14" x14ac:dyDescent="0.25">
      <c r="I146" s="7" t="e">
        <f>NOITE!#REF!</f>
        <v>#REF!</v>
      </c>
      <c r="J146" s="7" t="e">
        <f>NOITE!#REF!</f>
        <v>#REF!</v>
      </c>
      <c r="K146" s="7" t="e">
        <f>NOITE!#REF!</f>
        <v>#REF!</v>
      </c>
      <c r="L146" s="7" t="e">
        <f>NOITE!#REF!</f>
        <v>#REF!</v>
      </c>
      <c r="M146" s="7" t="e">
        <f>NOITE!#REF!</f>
        <v>#REF!</v>
      </c>
      <c r="N146" s="7" t="e">
        <f>NOITE!#REF!</f>
        <v>#REF!</v>
      </c>
    </row>
    <row r="147" spans="9:14" x14ac:dyDescent="0.25">
      <c r="I147" s="7" t="e">
        <f>NOITE!#REF!</f>
        <v>#REF!</v>
      </c>
      <c r="J147" s="7" t="e">
        <f>NOITE!#REF!</f>
        <v>#REF!</v>
      </c>
      <c r="K147" s="7" t="e">
        <f>NOITE!#REF!</f>
        <v>#REF!</v>
      </c>
      <c r="L147" s="7" t="e">
        <f>NOITE!#REF!</f>
        <v>#REF!</v>
      </c>
      <c r="M147" s="7" t="e">
        <f>NOITE!#REF!</f>
        <v>#REF!</v>
      </c>
      <c r="N147" s="7" t="e">
        <f>NOITE!#REF!</f>
        <v>#REF!</v>
      </c>
    </row>
    <row r="148" spans="9:14" x14ac:dyDescent="0.25">
      <c r="I148" s="7" t="e">
        <f>NOITE!#REF!</f>
        <v>#REF!</v>
      </c>
      <c r="J148" s="7" t="e">
        <f>NOITE!#REF!</f>
        <v>#REF!</v>
      </c>
      <c r="K148" s="7" t="e">
        <f>NOITE!#REF!</f>
        <v>#REF!</v>
      </c>
      <c r="L148" s="7" t="e">
        <f>NOITE!#REF!</f>
        <v>#REF!</v>
      </c>
      <c r="M148" s="7" t="e">
        <f>NOITE!#REF!</f>
        <v>#REF!</v>
      </c>
      <c r="N148" s="7" t="e">
        <f>NOITE!#REF!</f>
        <v>#REF!</v>
      </c>
    </row>
    <row r="149" spans="9:14" x14ac:dyDescent="0.25">
      <c r="I149" s="7" t="e">
        <f>NOITE!#REF!</f>
        <v>#REF!</v>
      </c>
      <c r="J149" s="7" t="e">
        <f>NOITE!#REF!</f>
        <v>#REF!</v>
      </c>
      <c r="K149" s="7" t="e">
        <f>NOITE!#REF!</f>
        <v>#REF!</v>
      </c>
      <c r="L149" s="7" t="e">
        <f>NOITE!#REF!</f>
        <v>#REF!</v>
      </c>
      <c r="M149" s="7" t="e">
        <f>NOITE!#REF!</f>
        <v>#REF!</v>
      </c>
      <c r="N149" s="7" t="e">
        <f>NOITE!#REF!</f>
        <v>#REF!</v>
      </c>
    </row>
    <row r="150" spans="9:14" x14ac:dyDescent="0.25">
      <c r="I150" s="7" t="e">
        <f>NOITE!#REF!</f>
        <v>#REF!</v>
      </c>
      <c r="J150" s="7" t="e">
        <f>NOITE!#REF!</f>
        <v>#REF!</v>
      </c>
      <c r="K150" s="7" t="e">
        <f>NOITE!#REF!</f>
        <v>#REF!</v>
      </c>
      <c r="L150" s="7" t="e">
        <f>NOITE!#REF!</f>
        <v>#REF!</v>
      </c>
      <c r="M150" s="7" t="e">
        <f>NOITE!#REF!</f>
        <v>#REF!</v>
      </c>
      <c r="N150" s="7" t="e">
        <f>NOITE!#REF!</f>
        <v>#REF!</v>
      </c>
    </row>
    <row r="151" spans="9:14" x14ac:dyDescent="0.25">
      <c r="I151" s="7" t="e">
        <f>NOITE!#REF!</f>
        <v>#REF!</v>
      </c>
      <c r="J151" s="7" t="e">
        <f>NOITE!#REF!</f>
        <v>#REF!</v>
      </c>
      <c r="K151" s="7" t="e">
        <f>NOITE!#REF!</f>
        <v>#REF!</v>
      </c>
      <c r="L151" s="7" t="e">
        <f>NOITE!#REF!</f>
        <v>#REF!</v>
      </c>
      <c r="M151" s="7" t="e">
        <f>NOITE!#REF!</f>
        <v>#REF!</v>
      </c>
      <c r="N151" s="7" t="e">
        <f>NOITE!#REF!</f>
        <v>#REF!</v>
      </c>
    </row>
    <row r="152" spans="9:14" x14ac:dyDescent="0.25">
      <c r="I152" s="7" t="e">
        <f>NOITE!#REF!</f>
        <v>#REF!</v>
      </c>
      <c r="J152" s="7" t="e">
        <f>NOITE!#REF!</f>
        <v>#REF!</v>
      </c>
      <c r="K152" s="7" t="e">
        <f>NOITE!#REF!</f>
        <v>#REF!</v>
      </c>
      <c r="L152" s="7" t="e">
        <f>NOITE!#REF!</f>
        <v>#REF!</v>
      </c>
      <c r="M152" s="7" t="e">
        <f>NOITE!#REF!</f>
        <v>#REF!</v>
      </c>
      <c r="N152" s="7" t="e">
        <f>NOITE!#REF!</f>
        <v>#REF!</v>
      </c>
    </row>
    <row r="153" spans="9:14" x14ac:dyDescent="0.25">
      <c r="I153" s="7" t="e">
        <f>NOITE!#REF!</f>
        <v>#REF!</v>
      </c>
      <c r="J153" s="7" t="e">
        <f>NOITE!#REF!</f>
        <v>#REF!</v>
      </c>
      <c r="K153" s="7" t="e">
        <f>NOITE!#REF!</f>
        <v>#REF!</v>
      </c>
      <c r="L153" s="7" t="e">
        <f>NOITE!#REF!</f>
        <v>#REF!</v>
      </c>
      <c r="M153" s="7" t="e">
        <f>NOITE!#REF!</f>
        <v>#REF!</v>
      </c>
      <c r="N153" s="7" t="e">
        <f>NOITE!#REF!</f>
        <v>#REF!</v>
      </c>
    </row>
    <row r="154" spans="9:14" x14ac:dyDescent="0.25">
      <c r="I154" s="7" t="e">
        <f>NOITE!#REF!</f>
        <v>#REF!</v>
      </c>
      <c r="J154" s="7" t="e">
        <f>NOITE!#REF!</f>
        <v>#REF!</v>
      </c>
      <c r="K154" s="7" t="e">
        <f>NOITE!#REF!</f>
        <v>#REF!</v>
      </c>
      <c r="L154" s="7" t="e">
        <f>NOITE!#REF!</f>
        <v>#REF!</v>
      </c>
      <c r="M154" s="7" t="e">
        <f>NOITE!#REF!</f>
        <v>#REF!</v>
      </c>
      <c r="N154" s="7" t="e">
        <f>NOITE!#REF!</f>
        <v>#REF!</v>
      </c>
    </row>
    <row r="155" spans="9:14" x14ac:dyDescent="0.25">
      <c r="I155" s="7" t="e">
        <f>NOITE!#REF!</f>
        <v>#REF!</v>
      </c>
      <c r="J155" s="7" t="e">
        <f>NOITE!#REF!</f>
        <v>#REF!</v>
      </c>
      <c r="K155" s="7" t="e">
        <f>NOITE!#REF!</f>
        <v>#REF!</v>
      </c>
      <c r="L155" s="7" t="e">
        <f>NOITE!#REF!</f>
        <v>#REF!</v>
      </c>
      <c r="M155" s="7" t="e">
        <f>NOITE!#REF!</f>
        <v>#REF!</v>
      </c>
      <c r="N155" s="7" t="e">
        <f>NOITE!#REF!</f>
        <v>#REF!</v>
      </c>
    </row>
    <row r="156" spans="9:14" x14ac:dyDescent="0.25">
      <c r="I156" s="7" t="e">
        <f>NOITE!#REF!</f>
        <v>#REF!</v>
      </c>
      <c r="J156" s="7" t="e">
        <f>NOITE!#REF!</f>
        <v>#REF!</v>
      </c>
      <c r="K156" s="7" t="e">
        <f>NOITE!#REF!</f>
        <v>#REF!</v>
      </c>
      <c r="L156" s="7" t="e">
        <f>NOITE!#REF!</f>
        <v>#REF!</v>
      </c>
      <c r="M156" s="7" t="e">
        <f>NOITE!#REF!</f>
        <v>#REF!</v>
      </c>
      <c r="N156" s="7" t="e">
        <f>NOITE!#REF!</f>
        <v>#REF!</v>
      </c>
    </row>
    <row r="157" spans="9:14" x14ac:dyDescent="0.25">
      <c r="I157" s="7" t="e">
        <f>#REF!</f>
        <v>#REF!</v>
      </c>
      <c r="J157" s="7" t="e">
        <f>#REF!</f>
        <v>#REF!</v>
      </c>
      <c r="K157" s="7" t="e">
        <f>#REF!</f>
        <v>#REF!</v>
      </c>
      <c r="L157" s="7" t="e">
        <f>#REF!</f>
        <v>#REF!</v>
      </c>
      <c r="M157" s="7" t="e">
        <f>#REF!</f>
        <v>#REF!</v>
      </c>
      <c r="N157" s="7" t="e">
        <f>#REF!</f>
        <v>#REF!</v>
      </c>
    </row>
    <row r="158" spans="9:14" x14ac:dyDescent="0.25">
      <c r="I158" s="7" t="e">
        <f>#REF!</f>
        <v>#REF!</v>
      </c>
      <c r="J158" s="7" t="e">
        <f>#REF!</f>
        <v>#REF!</v>
      </c>
      <c r="K158" s="7" t="e">
        <f>#REF!</f>
        <v>#REF!</v>
      </c>
      <c r="L158" s="7" t="e">
        <f>#REF!</f>
        <v>#REF!</v>
      </c>
      <c r="M158" s="7" t="e">
        <f>#REF!</f>
        <v>#REF!</v>
      </c>
      <c r="N158" s="7" t="e">
        <f>#REF!</f>
        <v>#REF!</v>
      </c>
    </row>
    <row r="159" spans="9:14" x14ac:dyDescent="0.25">
      <c r="I159" s="7" t="e">
        <f>NOITE!#REF!</f>
        <v>#REF!</v>
      </c>
      <c r="J159" s="7" t="e">
        <f>NOITE!#REF!</f>
        <v>#REF!</v>
      </c>
      <c r="K159" s="7" t="e">
        <f>NOITE!#REF!</f>
        <v>#REF!</v>
      </c>
      <c r="L159" s="7" t="e">
        <f>NOITE!#REF!</f>
        <v>#REF!</v>
      </c>
      <c r="M159" s="7" t="e">
        <f>NOITE!#REF!</f>
        <v>#REF!</v>
      </c>
      <c r="N159" s="7" t="e">
        <f>NOITE!#REF!</f>
        <v>#REF!</v>
      </c>
    </row>
    <row r="160" spans="9:14" x14ac:dyDescent="0.25">
      <c r="I160" s="7" t="e">
        <f>NOITE!#REF!</f>
        <v>#REF!</v>
      </c>
      <c r="J160" s="7" t="e">
        <f>NOITE!#REF!</f>
        <v>#REF!</v>
      </c>
      <c r="K160" s="7" t="e">
        <f>NOITE!#REF!</f>
        <v>#REF!</v>
      </c>
      <c r="L160" s="7" t="e">
        <f>NOITE!#REF!</f>
        <v>#REF!</v>
      </c>
      <c r="M160" s="7" t="e">
        <f>NOITE!#REF!</f>
        <v>#REF!</v>
      </c>
      <c r="N160" s="7" t="e">
        <f>NOITE!#REF!</f>
        <v>#REF!</v>
      </c>
    </row>
    <row r="161" spans="9:14" x14ac:dyDescent="0.25">
      <c r="I161" s="7" t="e">
        <f>NOITE!#REF!</f>
        <v>#REF!</v>
      </c>
      <c r="J161" s="7" t="e">
        <f>NOITE!#REF!</f>
        <v>#REF!</v>
      </c>
      <c r="K161" s="7" t="e">
        <f>NOITE!#REF!</f>
        <v>#REF!</v>
      </c>
      <c r="L161" s="7" t="e">
        <f>NOITE!#REF!</f>
        <v>#REF!</v>
      </c>
      <c r="M161" s="7" t="e">
        <f>NOITE!#REF!</f>
        <v>#REF!</v>
      </c>
      <c r="N161" s="7" t="e">
        <f>NOITE!#REF!</f>
        <v>#REF!</v>
      </c>
    </row>
    <row r="162" spans="9:14" x14ac:dyDescent="0.25">
      <c r="I162" s="7" t="e">
        <f>NOITE!#REF!</f>
        <v>#REF!</v>
      </c>
      <c r="J162" s="7" t="e">
        <f>NOITE!#REF!</f>
        <v>#REF!</v>
      </c>
      <c r="K162" s="7" t="e">
        <f>NOITE!#REF!</f>
        <v>#REF!</v>
      </c>
      <c r="L162" s="7" t="e">
        <f>NOITE!#REF!</f>
        <v>#REF!</v>
      </c>
      <c r="M162" s="7" t="e">
        <f>NOITE!#REF!</f>
        <v>#REF!</v>
      </c>
      <c r="N162" s="7" t="e">
        <f>NOITE!#REF!</f>
        <v>#REF!</v>
      </c>
    </row>
    <row r="163" spans="9:14" x14ac:dyDescent="0.25">
      <c r="I163" s="7" t="e">
        <f>#REF!</f>
        <v>#REF!</v>
      </c>
      <c r="J163" s="7" t="e">
        <f>#REF!</f>
        <v>#REF!</v>
      </c>
      <c r="K163" s="7" t="e">
        <f>#REF!</f>
        <v>#REF!</v>
      </c>
      <c r="L163" s="7" t="e">
        <f>#REF!</f>
        <v>#REF!</v>
      </c>
      <c r="M163" s="7" t="e">
        <f>#REF!</f>
        <v>#REF!</v>
      </c>
      <c r="N163" s="7" t="e">
        <f>#REF!</f>
        <v>#REF!</v>
      </c>
    </row>
    <row r="164" spans="9:14" x14ac:dyDescent="0.25">
      <c r="I164" s="7" t="e">
        <f>NOITE!#REF!</f>
        <v>#REF!</v>
      </c>
      <c r="J164" s="7" t="e">
        <f>NOITE!#REF!</f>
        <v>#REF!</v>
      </c>
      <c r="K164" s="7" t="e">
        <f>NOITE!#REF!</f>
        <v>#REF!</v>
      </c>
      <c r="L164" s="7" t="e">
        <f>NOITE!#REF!</f>
        <v>#REF!</v>
      </c>
      <c r="M164" s="7" t="e">
        <f>NOITE!#REF!</f>
        <v>#REF!</v>
      </c>
      <c r="N164" s="7" t="e">
        <f>NOITE!#REF!</f>
        <v>#REF!</v>
      </c>
    </row>
    <row r="165" spans="9:14" x14ac:dyDescent="0.25">
      <c r="I165" s="7" t="e">
        <f>NOITE!#REF!</f>
        <v>#REF!</v>
      </c>
      <c r="J165" s="7" t="e">
        <f>NOITE!#REF!</f>
        <v>#REF!</v>
      </c>
      <c r="K165" s="7" t="e">
        <f>NOITE!#REF!</f>
        <v>#REF!</v>
      </c>
      <c r="L165" s="7" t="e">
        <f>NOITE!#REF!</f>
        <v>#REF!</v>
      </c>
      <c r="M165" s="7" t="e">
        <f>NOITE!#REF!</f>
        <v>#REF!</v>
      </c>
      <c r="N165" s="7" t="e">
        <f>NOITE!#REF!</f>
        <v>#REF!</v>
      </c>
    </row>
    <row r="166" spans="9:14" x14ac:dyDescent="0.25">
      <c r="I166" s="7" t="e">
        <f>NOITE!#REF!</f>
        <v>#REF!</v>
      </c>
      <c r="J166" s="7" t="e">
        <f>NOITE!#REF!</f>
        <v>#REF!</v>
      </c>
      <c r="K166" s="7" t="e">
        <f>NOITE!#REF!</f>
        <v>#REF!</v>
      </c>
      <c r="L166" s="7" t="e">
        <f>NOITE!#REF!</f>
        <v>#REF!</v>
      </c>
      <c r="M166" s="7" t="e">
        <f>NOITE!#REF!</f>
        <v>#REF!</v>
      </c>
      <c r="N166" s="7" t="e">
        <f>NOITE!#REF!</f>
        <v>#REF!</v>
      </c>
    </row>
    <row r="167" spans="9:14" x14ac:dyDescent="0.25">
      <c r="I167" s="7" t="e">
        <f>NOITE!#REF!</f>
        <v>#REF!</v>
      </c>
      <c r="J167" s="7" t="e">
        <f>NOITE!#REF!</f>
        <v>#REF!</v>
      </c>
      <c r="K167" s="7" t="e">
        <f>NOITE!#REF!</f>
        <v>#REF!</v>
      </c>
      <c r="L167" s="7" t="e">
        <f>NOITE!#REF!</f>
        <v>#REF!</v>
      </c>
      <c r="M167" s="7" t="e">
        <f>NOITE!#REF!</f>
        <v>#REF!</v>
      </c>
      <c r="N167" s="7" t="e">
        <f>NOITE!#REF!</f>
        <v>#REF!</v>
      </c>
    </row>
    <row r="168" spans="9:14" x14ac:dyDescent="0.25">
      <c r="I168" s="7" t="e">
        <f>TARDE!#REF!</f>
        <v>#REF!</v>
      </c>
      <c r="J168" s="7" t="e">
        <f>TARDE!#REF!</f>
        <v>#REF!</v>
      </c>
      <c r="K168" s="7" t="e">
        <f>TARDE!#REF!</f>
        <v>#REF!</v>
      </c>
      <c r="L168" s="7" t="e">
        <f>TARDE!#REF!</f>
        <v>#REF!</v>
      </c>
      <c r="M168" s="7" t="e">
        <f>TARDE!#REF!</f>
        <v>#REF!</v>
      </c>
      <c r="N168" s="7" t="e">
        <f>TARDE!#REF!</f>
        <v>#REF!</v>
      </c>
    </row>
    <row r="169" spans="9:14" x14ac:dyDescent="0.25">
      <c r="I169" s="7" t="e">
        <f>TARDE!#REF!</f>
        <v>#REF!</v>
      </c>
      <c r="J169" s="7" t="e">
        <f>TARDE!#REF!</f>
        <v>#REF!</v>
      </c>
      <c r="K169" s="7" t="e">
        <f>TARDE!#REF!</f>
        <v>#REF!</v>
      </c>
      <c r="L169" s="7" t="e">
        <f>TARDE!#REF!</f>
        <v>#REF!</v>
      </c>
      <c r="M169" s="7" t="e">
        <f>TARDE!#REF!</f>
        <v>#REF!</v>
      </c>
      <c r="N169" s="7" t="e">
        <f>TARDE!#REF!</f>
        <v>#REF!</v>
      </c>
    </row>
    <row r="170" spans="9:14" x14ac:dyDescent="0.25">
      <c r="I170" s="7" t="e">
        <f>NOITE!#REF!</f>
        <v>#REF!</v>
      </c>
      <c r="J170" s="7" t="e">
        <f>NOITE!#REF!</f>
        <v>#REF!</v>
      </c>
      <c r="K170" s="7" t="e">
        <f>NOITE!#REF!</f>
        <v>#REF!</v>
      </c>
      <c r="L170" s="7" t="e">
        <f>NOITE!#REF!</f>
        <v>#REF!</v>
      </c>
      <c r="M170" s="7" t="e">
        <f>NOITE!#REF!</f>
        <v>#REF!</v>
      </c>
      <c r="N170" s="7" t="e">
        <f>NOITE!#REF!</f>
        <v>#REF!</v>
      </c>
    </row>
    <row r="171" spans="9:14" x14ac:dyDescent="0.25">
      <c r="I171" s="7" t="e">
        <f>NOITE!#REF!</f>
        <v>#REF!</v>
      </c>
      <c r="J171" s="7" t="e">
        <f>NOITE!#REF!</f>
        <v>#REF!</v>
      </c>
      <c r="K171" s="7" t="e">
        <f>NOITE!#REF!</f>
        <v>#REF!</v>
      </c>
      <c r="L171" s="7" t="e">
        <f>NOITE!#REF!</f>
        <v>#REF!</v>
      </c>
      <c r="M171" s="7" t="e">
        <f>NOITE!#REF!</f>
        <v>#REF!</v>
      </c>
      <c r="N171" s="7" t="e">
        <f>NOITE!#REF!</f>
        <v>#REF!</v>
      </c>
    </row>
    <row r="172" spans="9:14" x14ac:dyDescent="0.25">
      <c r="I172" s="7" t="e">
        <f>NOITE!#REF!</f>
        <v>#REF!</v>
      </c>
      <c r="J172" s="7" t="e">
        <f>NOITE!#REF!</f>
        <v>#REF!</v>
      </c>
      <c r="K172" s="7" t="e">
        <f>NOITE!#REF!</f>
        <v>#REF!</v>
      </c>
      <c r="L172" s="7" t="e">
        <f>NOITE!#REF!</f>
        <v>#REF!</v>
      </c>
      <c r="M172" s="7" t="e">
        <f>NOITE!#REF!</f>
        <v>#REF!</v>
      </c>
      <c r="N172" s="7" t="e">
        <f>NOITE!#REF!</f>
        <v>#REF!</v>
      </c>
    </row>
    <row r="173" spans="9:14" x14ac:dyDescent="0.25">
      <c r="I173" s="7" t="e">
        <f>NOITE!#REF!</f>
        <v>#REF!</v>
      </c>
      <c r="J173" s="7" t="e">
        <f>NOITE!#REF!</f>
        <v>#REF!</v>
      </c>
      <c r="K173" s="7" t="e">
        <f>NOITE!#REF!</f>
        <v>#REF!</v>
      </c>
      <c r="L173" s="7" t="e">
        <f>NOITE!#REF!</f>
        <v>#REF!</v>
      </c>
      <c r="M173" s="7" t="e">
        <f>NOITE!#REF!</f>
        <v>#REF!</v>
      </c>
      <c r="N173" s="7" t="e">
        <f>NOITE!#REF!</f>
        <v>#REF!</v>
      </c>
    </row>
    <row r="174" spans="9:14" x14ac:dyDescent="0.25">
      <c r="I174" s="7" t="e">
        <f>NOITE!#REF!</f>
        <v>#REF!</v>
      </c>
      <c r="J174" s="7" t="e">
        <f>NOITE!#REF!</f>
        <v>#REF!</v>
      </c>
      <c r="K174" s="7" t="e">
        <f>NOITE!#REF!</f>
        <v>#REF!</v>
      </c>
      <c r="L174" s="7" t="e">
        <f>NOITE!#REF!</f>
        <v>#REF!</v>
      </c>
      <c r="M174" s="7" t="e">
        <f>NOITE!#REF!</f>
        <v>#REF!</v>
      </c>
      <c r="N174" s="7" t="e">
        <f>NOITE!#REF!</f>
        <v>#REF!</v>
      </c>
    </row>
    <row r="175" spans="9:14" x14ac:dyDescent="0.25">
      <c r="I175" s="7" t="e">
        <f>NOITE!#REF!</f>
        <v>#REF!</v>
      </c>
      <c r="J175" s="7" t="e">
        <f>NOITE!#REF!</f>
        <v>#REF!</v>
      </c>
      <c r="K175" s="7" t="e">
        <f>NOITE!#REF!</f>
        <v>#REF!</v>
      </c>
      <c r="L175" s="7" t="e">
        <f>NOITE!#REF!</f>
        <v>#REF!</v>
      </c>
      <c r="M175" s="7" t="e">
        <f>NOITE!#REF!</f>
        <v>#REF!</v>
      </c>
      <c r="N175" s="7" t="e">
        <f>NOITE!#REF!</f>
        <v>#REF!</v>
      </c>
    </row>
    <row r="176" spans="9:14" x14ac:dyDescent="0.25">
      <c r="I176" s="7" t="e">
        <f>NOITE!#REF!</f>
        <v>#REF!</v>
      </c>
      <c r="J176" s="7" t="e">
        <f>NOITE!#REF!</f>
        <v>#REF!</v>
      </c>
      <c r="K176" s="7" t="e">
        <f>NOITE!#REF!</f>
        <v>#REF!</v>
      </c>
      <c r="L176" s="7" t="e">
        <f>NOITE!#REF!</f>
        <v>#REF!</v>
      </c>
      <c r="M176" s="7" t="e">
        <f>NOITE!#REF!</f>
        <v>#REF!</v>
      </c>
      <c r="N176" s="7" t="e">
        <f>NOITE!#REF!</f>
        <v>#REF!</v>
      </c>
    </row>
    <row r="177" spans="9:14" x14ac:dyDescent="0.25">
      <c r="I177" s="7" t="e">
        <f>NOITE!#REF!</f>
        <v>#REF!</v>
      </c>
      <c r="J177" s="7" t="e">
        <f>NOITE!#REF!</f>
        <v>#REF!</v>
      </c>
      <c r="K177" s="7" t="e">
        <f>NOITE!#REF!</f>
        <v>#REF!</v>
      </c>
      <c r="L177" s="7" t="e">
        <f>NOITE!#REF!</f>
        <v>#REF!</v>
      </c>
      <c r="M177" s="7" t="e">
        <f>NOITE!#REF!</f>
        <v>#REF!</v>
      </c>
      <c r="N177" s="7" t="e">
        <f>NOITE!#REF!</f>
        <v>#REF!</v>
      </c>
    </row>
    <row r="178" spans="9:14" x14ac:dyDescent="0.25">
      <c r="I178" s="7" t="e">
        <f>NOITE!#REF!</f>
        <v>#REF!</v>
      </c>
      <c r="J178" s="7" t="e">
        <f>NOITE!#REF!</f>
        <v>#REF!</v>
      </c>
      <c r="K178" s="7" t="e">
        <f>NOITE!#REF!</f>
        <v>#REF!</v>
      </c>
      <c r="L178" s="7" t="e">
        <f>NOITE!#REF!</f>
        <v>#REF!</v>
      </c>
      <c r="M178" s="7" t="e">
        <f>NOITE!#REF!</f>
        <v>#REF!</v>
      </c>
      <c r="N178" s="7" t="e">
        <f>NOITE!#REF!</f>
        <v>#REF!</v>
      </c>
    </row>
    <row r="179" spans="9:14" x14ac:dyDescent="0.25">
      <c r="I179" s="7" t="e">
        <f>NOITE!#REF!</f>
        <v>#REF!</v>
      </c>
      <c r="J179" s="7" t="e">
        <f>NOITE!#REF!</f>
        <v>#REF!</v>
      </c>
      <c r="K179" s="7" t="e">
        <f>NOITE!#REF!</f>
        <v>#REF!</v>
      </c>
      <c r="L179" s="7" t="e">
        <f>NOITE!#REF!</f>
        <v>#REF!</v>
      </c>
      <c r="M179" s="7" t="e">
        <f>NOITE!#REF!</f>
        <v>#REF!</v>
      </c>
      <c r="N179" s="7" t="e">
        <f>NOITE!#REF!</f>
        <v>#REF!</v>
      </c>
    </row>
    <row r="180" spans="9:14" x14ac:dyDescent="0.25">
      <c r="I180" s="7" t="e">
        <f>#REF!</f>
        <v>#REF!</v>
      </c>
      <c r="J180" s="7" t="e">
        <f>#REF!</f>
        <v>#REF!</v>
      </c>
      <c r="K180" s="7" t="e">
        <f>#REF!</f>
        <v>#REF!</v>
      </c>
      <c r="L180" s="7" t="e">
        <f>#REF!</f>
        <v>#REF!</v>
      </c>
      <c r="M180" s="7" t="e">
        <f>#REF!</f>
        <v>#REF!</v>
      </c>
      <c r="N180" s="7" t="e">
        <f>#REF!</f>
        <v>#REF!</v>
      </c>
    </row>
    <row r="181" spans="9:14" x14ac:dyDescent="0.25">
      <c r="I181" s="7" t="e">
        <f>#REF!</f>
        <v>#REF!</v>
      </c>
      <c r="J181" s="7" t="e">
        <f>#REF!</f>
        <v>#REF!</v>
      </c>
      <c r="K181" s="7" t="e">
        <f>#REF!</f>
        <v>#REF!</v>
      </c>
      <c r="L181" s="7" t="e">
        <f>#REF!</f>
        <v>#REF!</v>
      </c>
      <c r="M181" s="7" t="e">
        <f>#REF!</f>
        <v>#REF!</v>
      </c>
      <c r="N181" s="7" t="e">
        <f>#REF!</f>
        <v>#REF!</v>
      </c>
    </row>
    <row r="182" spans="9:14" x14ac:dyDescent="0.25">
      <c r="I182" s="7" t="e">
        <f>#REF!</f>
        <v>#REF!</v>
      </c>
      <c r="J182" s="7" t="e">
        <f>#REF!</f>
        <v>#REF!</v>
      </c>
      <c r="K182" s="7" t="e">
        <f>#REF!</f>
        <v>#REF!</v>
      </c>
      <c r="L182" s="7" t="e">
        <f>#REF!</f>
        <v>#REF!</v>
      </c>
      <c r="M182" s="7" t="e">
        <f>#REF!</f>
        <v>#REF!</v>
      </c>
      <c r="N182" s="7" t="e">
        <f>#REF!</f>
        <v>#REF!</v>
      </c>
    </row>
    <row r="183" spans="9:14" x14ac:dyDescent="0.25">
      <c r="I183" s="7" t="e">
        <f>#REF!</f>
        <v>#REF!</v>
      </c>
      <c r="J183" s="7" t="e">
        <f>#REF!</f>
        <v>#REF!</v>
      </c>
      <c r="K183" s="7" t="e">
        <f>#REF!</f>
        <v>#REF!</v>
      </c>
      <c r="L183" s="7" t="e">
        <f>#REF!</f>
        <v>#REF!</v>
      </c>
      <c r="M183" s="7" t="e">
        <f>#REF!</f>
        <v>#REF!</v>
      </c>
      <c r="N183" s="7" t="e">
        <f>#REF!</f>
        <v>#REF!</v>
      </c>
    </row>
    <row r="184" spans="9:14" x14ac:dyDescent="0.25">
      <c r="I184" s="7" t="str">
        <f>NOITE!E15</f>
        <v>ADALBERTO DE FREITAS CAMARGO</v>
      </c>
      <c r="J184" s="7">
        <f>NOITE!F15</f>
        <v>0</v>
      </c>
      <c r="K184" s="7" t="str">
        <f>NOITE!G15</f>
        <v>WILLIAN AURELIO NOGUEIRA</v>
      </c>
      <c r="L184" s="7" t="str">
        <f>NOITE!H15</f>
        <v>MAGALI ANDREIA ROSSI</v>
      </c>
      <c r="M184" s="7" t="str">
        <f>NOITE!I15</f>
        <v>JONAS REGINALDO PRADO</v>
      </c>
      <c r="N184" s="7">
        <f>NOITE!J15</f>
        <v>0</v>
      </c>
    </row>
    <row r="185" spans="9:14" x14ac:dyDescent="0.25">
      <c r="I185" s="7" t="str">
        <f>NOITE!E17</f>
        <v>ADALBERTO DE FREITAS CAMARGO</v>
      </c>
      <c r="J185" s="7">
        <f>NOITE!F17</f>
        <v>0</v>
      </c>
      <c r="K185" s="7" t="str">
        <f>NOITE!G17</f>
        <v>WILLIAN AURELIO NOGUEIRA</v>
      </c>
      <c r="L185" s="7" t="str">
        <f>NOITE!H17</f>
        <v>MAGALI ANDREIA ROSSI</v>
      </c>
      <c r="M185" s="7" t="str">
        <f>NOITE!I17</f>
        <v>JONAS REGINALDO PRADO</v>
      </c>
      <c r="N185" s="7">
        <f>NOITE!J17</f>
        <v>0</v>
      </c>
    </row>
    <row r="186" spans="9:14" x14ac:dyDescent="0.25">
      <c r="I186" s="7" t="str">
        <f>NOITE!E63</f>
        <v>ADALBERTO DE FREITAS CAMARGO</v>
      </c>
      <c r="J186" s="7" t="str">
        <f>NOITE!F63</f>
        <v>LEANDRO PALHA DE OLIVEIRA</v>
      </c>
      <c r="K186" s="7" t="str">
        <f>NOITE!G63</f>
        <v>FRANCISCO EUGENIO BARRELLA</v>
      </c>
      <c r="L186" s="7" t="str">
        <f>NOITE!H63</f>
        <v>ADALBERTO DE FREITAS CAMARGO</v>
      </c>
      <c r="M186" s="7" t="str">
        <f>NOITE!I63</f>
        <v>STEFANIA FELIX DOS SANTOS</v>
      </c>
      <c r="N186" s="7">
        <f>NOITE!J63</f>
        <v>0</v>
      </c>
    </row>
    <row r="187" spans="9:14" x14ac:dyDescent="0.25">
      <c r="I187" s="7" t="str">
        <f>NOITE!E65</f>
        <v>ADALBERTO DE FREITAS CAMARGO</v>
      </c>
      <c r="J187" s="7" t="str">
        <f>NOITE!F65</f>
        <v>LEANDRO PALHA DE OLIVEIRA</v>
      </c>
      <c r="K187" s="7" t="str">
        <f>NOITE!G65</f>
        <v>FRANCISCO EUGENIO BARRELLA</v>
      </c>
      <c r="L187" s="7" t="str">
        <f>NOITE!H65</f>
        <v>ADALBERTO DE FREITAS CAMARGO</v>
      </c>
      <c r="M187" s="7" t="str">
        <f>NOITE!I65</f>
        <v>STEFANIA FELIX DOS SANTOS</v>
      </c>
      <c r="N187" s="7">
        <f>NOITE!J65</f>
        <v>0</v>
      </c>
    </row>
    <row r="188" spans="9:14" x14ac:dyDescent="0.25">
      <c r="I188" s="7" t="e">
        <f>NOITE!#REF!</f>
        <v>#REF!</v>
      </c>
      <c r="J188" s="7" t="e">
        <f>NOITE!#REF!</f>
        <v>#REF!</v>
      </c>
      <c r="K188" s="7" t="e">
        <f>NOITE!#REF!</f>
        <v>#REF!</v>
      </c>
      <c r="L188" s="7" t="e">
        <f>NOITE!#REF!</f>
        <v>#REF!</v>
      </c>
      <c r="M188" s="7" t="e">
        <f>NOITE!#REF!</f>
        <v>#REF!</v>
      </c>
      <c r="N188" s="7" t="e">
        <f>NOITE!#REF!</f>
        <v>#REF!</v>
      </c>
    </row>
    <row r="189" spans="9:14" x14ac:dyDescent="0.25">
      <c r="I189" s="7" t="e">
        <f>NOITE!#REF!</f>
        <v>#REF!</v>
      </c>
      <c r="J189" s="7" t="e">
        <f>NOITE!#REF!</f>
        <v>#REF!</v>
      </c>
      <c r="K189" s="7" t="e">
        <f>NOITE!#REF!</f>
        <v>#REF!</v>
      </c>
      <c r="L189" s="7" t="e">
        <f>NOITE!#REF!</f>
        <v>#REF!</v>
      </c>
      <c r="M189" s="7" t="e">
        <f>NOITE!#REF!</f>
        <v>#REF!</v>
      </c>
      <c r="N189" s="7" t="e">
        <f>NOITE!#REF!</f>
        <v>#REF!</v>
      </c>
    </row>
    <row r="190" spans="9:14" x14ac:dyDescent="0.25">
      <c r="I190" s="7" t="e">
        <f>NOITE!#REF!</f>
        <v>#REF!</v>
      </c>
      <c r="J190" s="7" t="e">
        <f>NOITE!#REF!</f>
        <v>#REF!</v>
      </c>
      <c r="K190" s="7" t="e">
        <f>NOITE!#REF!</f>
        <v>#REF!</v>
      </c>
      <c r="L190" s="7" t="e">
        <f>NOITE!#REF!</f>
        <v>#REF!</v>
      </c>
      <c r="M190" s="7" t="e">
        <f>NOITE!#REF!</f>
        <v>#REF!</v>
      </c>
      <c r="N190" s="7" t="e">
        <f>NOITE!#REF!</f>
        <v>#REF!</v>
      </c>
    </row>
    <row r="191" spans="9:14" x14ac:dyDescent="0.25">
      <c r="I191" s="7" t="e">
        <f>NOITE!#REF!</f>
        <v>#REF!</v>
      </c>
      <c r="J191" s="7" t="e">
        <f>NOITE!#REF!</f>
        <v>#REF!</v>
      </c>
      <c r="K191" s="7" t="e">
        <f>NOITE!#REF!</f>
        <v>#REF!</v>
      </c>
      <c r="L191" s="7" t="e">
        <f>NOITE!#REF!</f>
        <v>#REF!</v>
      </c>
      <c r="M191" s="7" t="e">
        <f>NOITE!#REF!</f>
        <v>#REF!</v>
      </c>
      <c r="N191" s="7" t="e">
        <f>NOITE!#REF!</f>
        <v>#REF!</v>
      </c>
    </row>
    <row r="192" spans="9:14" x14ac:dyDescent="0.25">
      <c r="I192" s="7" t="e">
        <f>TARDE!#REF!</f>
        <v>#REF!</v>
      </c>
      <c r="J192" s="7" t="e">
        <f>TARDE!#REF!</f>
        <v>#REF!</v>
      </c>
      <c r="K192" s="7" t="e">
        <f>TARDE!#REF!</f>
        <v>#REF!</v>
      </c>
      <c r="L192" s="7" t="e">
        <f>TARDE!#REF!</f>
        <v>#REF!</v>
      </c>
      <c r="M192" s="7" t="e">
        <f>TARDE!#REF!</f>
        <v>#REF!</v>
      </c>
      <c r="N192" s="7" t="e">
        <f>TARDE!#REF!</f>
        <v>#REF!</v>
      </c>
    </row>
    <row r="193" spans="9:14" x14ac:dyDescent="0.25">
      <c r="I193" s="7" t="e">
        <f>TARDE!#REF!</f>
        <v>#REF!</v>
      </c>
      <c r="J193" s="7" t="e">
        <f>TARDE!#REF!</f>
        <v>#REF!</v>
      </c>
      <c r="K193" s="7" t="e">
        <f>TARDE!#REF!</f>
        <v>#REF!</v>
      </c>
      <c r="L193" s="7" t="e">
        <f>TARDE!#REF!</f>
        <v>#REF!</v>
      </c>
      <c r="M193" s="7" t="e">
        <f>TARDE!#REF!</f>
        <v>#REF!</v>
      </c>
      <c r="N193" s="7" t="e">
        <f>TARDE!#REF!</f>
        <v>#REF!</v>
      </c>
    </row>
    <row r="194" spans="9:14" x14ac:dyDescent="0.25">
      <c r="I194" s="7" t="e">
        <f>TARDE!#REF!</f>
        <v>#REF!</v>
      </c>
      <c r="J194" s="7" t="e">
        <f>TARDE!#REF!</f>
        <v>#REF!</v>
      </c>
      <c r="K194" s="7" t="e">
        <f>TARDE!#REF!</f>
        <v>#REF!</v>
      </c>
      <c r="L194" s="7" t="e">
        <f>TARDE!#REF!</f>
        <v>#REF!</v>
      </c>
      <c r="M194" s="7" t="e">
        <f>TARDE!#REF!</f>
        <v>#REF!</v>
      </c>
      <c r="N194" s="7" t="e">
        <f>TARDE!#REF!</f>
        <v>#REF!</v>
      </c>
    </row>
    <row r="195" spans="9:14" x14ac:dyDescent="0.25">
      <c r="I195" s="7" t="e">
        <f>TARDE!#REF!</f>
        <v>#REF!</v>
      </c>
      <c r="J195" s="7" t="e">
        <f>TARDE!#REF!</f>
        <v>#REF!</v>
      </c>
      <c r="K195" s="7" t="e">
        <f>TARDE!#REF!</f>
        <v>#REF!</v>
      </c>
      <c r="L195" s="7" t="e">
        <f>TARDE!#REF!</f>
        <v>#REF!</v>
      </c>
      <c r="M195" s="7" t="e">
        <f>TARDE!#REF!</f>
        <v>#REF!</v>
      </c>
      <c r="N195" s="7" t="e">
        <f>TARDE!#REF!</f>
        <v>#REF!</v>
      </c>
    </row>
    <row r="196" spans="9:14" x14ac:dyDescent="0.25">
      <c r="I196" s="7" t="e">
        <f>TARDE!#REF!</f>
        <v>#REF!</v>
      </c>
      <c r="J196" s="7" t="e">
        <f>TARDE!#REF!</f>
        <v>#REF!</v>
      </c>
      <c r="K196" s="7" t="e">
        <f>TARDE!#REF!</f>
        <v>#REF!</v>
      </c>
      <c r="L196" s="7" t="e">
        <f>TARDE!#REF!</f>
        <v>#REF!</v>
      </c>
      <c r="M196" s="7" t="e">
        <f>TARDE!#REF!</f>
        <v>#REF!</v>
      </c>
      <c r="N196" s="7" t="e">
        <f>TARDE!#REF!</f>
        <v>#REF!</v>
      </c>
    </row>
    <row r="197" spans="9:14" x14ac:dyDescent="0.25">
      <c r="I197" s="7" t="e">
        <f>TARDE!#REF!</f>
        <v>#REF!</v>
      </c>
      <c r="J197" s="7" t="e">
        <f>TARDE!#REF!</f>
        <v>#REF!</v>
      </c>
      <c r="K197" s="7" t="e">
        <f>TARDE!#REF!</f>
        <v>#REF!</v>
      </c>
      <c r="L197" s="7" t="e">
        <f>TARDE!#REF!</f>
        <v>#REF!</v>
      </c>
      <c r="M197" s="7" t="e">
        <f>TARDE!#REF!</f>
        <v>#REF!</v>
      </c>
      <c r="N197" s="7" t="e">
        <f>TARDE!#REF!</f>
        <v>#REF!</v>
      </c>
    </row>
    <row r="198" spans="9:14" x14ac:dyDescent="0.25">
      <c r="I198" s="7" t="e">
        <f>TARDE!#REF!</f>
        <v>#REF!</v>
      </c>
      <c r="J198" s="7" t="e">
        <f>TARDE!#REF!</f>
        <v>#REF!</v>
      </c>
      <c r="K198" s="7" t="e">
        <f>TARDE!#REF!</f>
        <v>#REF!</v>
      </c>
      <c r="L198" s="7" t="e">
        <f>TARDE!#REF!</f>
        <v>#REF!</v>
      </c>
      <c r="M198" s="7" t="e">
        <f>TARDE!#REF!</f>
        <v>#REF!</v>
      </c>
      <c r="N198" s="7" t="e">
        <f>TARDE!#REF!</f>
        <v>#REF!</v>
      </c>
    </row>
    <row r="199" spans="9:14" x14ac:dyDescent="0.25">
      <c r="I199" s="7">
        <f>TARDE!E19</f>
        <v>0</v>
      </c>
      <c r="J199" s="7">
        <f>TARDE!F19</f>
        <v>0</v>
      </c>
      <c r="K199" s="7">
        <f>TARDE!G19</f>
        <v>0</v>
      </c>
      <c r="L199" s="7">
        <f>TARDE!H19</f>
        <v>0</v>
      </c>
      <c r="M199" s="7">
        <f>TARDE!I19</f>
        <v>0</v>
      </c>
      <c r="N199" s="7">
        <f>TARDE!J19</f>
        <v>0</v>
      </c>
    </row>
    <row r="200" spans="9:14" x14ac:dyDescent="0.25">
      <c r="I200" s="7">
        <f>TARDE!E24</f>
        <v>0</v>
      </c>
      <c r="J200" s="7">
        <f>TARDE!F24</f>
        <v>0</v>
      </c>
      <c r="K200" s="7">
        <f>TARDE!G24</f>
        <v>0</v>
      </c>
      <c r="L200" s="7">
        <f>TARDE!H24</f>
        <v>0</v>
      </c>
      <c r="M200" s="7">
        <f>TARDE!I24</f>
        <v>0</v>
      </c>
      <c r="N200" s="7">
        <f>TARDE!J24</f>
        <v>0</v>
      </c>
    </row>
    <row r="201" spans="9:14" x14ac:dyDescent="0.25">
      <c r="I201" s="7">
        <f>TARDE!E34</f>
        <v>0</v>
      </c>
      <c r="J201" s="7">
        <f>TARDE!F34</f>
        <v>0</v>
      </c>
      <c r="K201" s="7">
        <f>TARDE!G34</f>
        <v>0</v>
      </c>
      <c r="L201" s="7">
        <f>TARDE!H34</f>
        <v>0</v>
      </c>
      <c r="M201" s="7">
        <f>TARDE!I34</f>
        <v>0</v>
      </c>
      <c r="N201" s="7">
        <f>TARDE!J34</f>
        <v>0</v>
      </c>
    </row>
    <row r="202" spans="9:14" x14ac:dyDescent="0.25">
      <c r="I202" s="7">
        <f>TARDE!E47</f>
        <v>0</v>
      </c>
      <c r="J202" s="7">
        <f>TARDE!F47</f>
        <v>0</v>
      </c>
      <c r="K202" s="7">
        <f>TARDE!G47</f>
        <v>0</v>
      </c>
      <c r="L202" s="7">
        <f>TARDE!H47</f>
        <v>0</v>
      </c>
      <c r="M202" s="7">
        <f>TARDE!I47</f>
        <v>0</v>
      </c>
      <c r="N202" s="7">
        <f>TARDE!J47</f>
        <v>0</v>
      </c>
    </row>
    <row r="203" spans="9:14" x14ac:dyDescent="0.25">
      <c r="I203" s="7">
        <f>TARDE!E57</f>
        <v>0</v>
      </c>
      <c r="J203" s="7">
        <f>TARDE!F57</f>
        <v>0</v>
      </c>
      <c r="K203" s="7">
        <f>TARDE!G57</f>
        <v>0</v>
      </c>
      <c r="L203" s="7">
        <f>TARDE!H57</f>
        <v>0</v>
      </c>
      <c r="M203" s="7">
        <f>TARDE!I57</f>
        <v>0</v>
      </c>
      <c r="N203" s="7">
        <f>TARDE!J57</f>
        <v>0</v>
      </c>
    </row>
    <row r="204" spans="9:14" x14ac:dyDescent="0.25">
      <c r="I204" s="7">
        <f>TARDE!E62</f>
        <v>0</v>
      </c>
      <c r="J204" s="7">
        <f>TARDE!F62</f>
        <v>0</v>
      </c>
      <c r="K204" s="7">
        <f>TARDE!G62</f>
        <v>0</v>
      </c>
      <c r="L204" s="7">
        <f>TARDE!H62</f>
        <v>0</v>
      </c>
      <c r="M204" s="7">
        <f>TARDE!I62</f>
        <v>0</v>
      </c>
      <c r="N204" s="7">
        <f>TARDE!J62</f>
        <v>0</v>
      </c>
    </row>
    <row r="205" spans="9:14" x14ac:dyDescent="0.25">
      <c r="I205" s="7">
        <f>TARDE!E72</f>
        <v>0</v>
      </c>
      <c r="J205" s="7">
        <f>TARDE!F72</f>
        <v>0</v>
      </c>
      <c r="K205" s="7">
        <f>TARDE!G72</f>
        <v>0</v>
      </c>
      <c r="L205" s="7">
        <f>TARDE!H72</f>
        <v>0</v>
      </c>
      <c r="M205" s="7">
        <f>TARDE!I72</f>
        <v>0</v>
      </c>
      <c r="N205" s="7">
        <f>TARDE!J72</f>
        <v>0</v>
      </c>
    </row>
    <row r="206" spans="9:14" x14ac:dyDescent="0.25">
      <c r="I206" s="7">
        <f>TARDE!E77</f>
        <v>0</v>
      </c>
      <c r="J206" s="7">
        <f>TARDE!F77</f>
        <v>0</v>
      </c>
      <c r="K206" s="7">
        <f>TARDE!G77</f>
        <v>0</v>
      </c>
      <c r="L206" s="7">
        <f>TARDE!H77</f>
        <v>0</v>
      </c>
      <c r="M206" s="7">
        <f>TARDE!I77</f>
        <v>0</v>
      </c>
      <c r="N206" s="7">
        <f>TARDE!J77</f>
        <v>0</v>
      </c>
    </row>
    <row r="207" spans="9:14" x14ac:dyDescent="0.25">
      <c r="I207" s="7">
        <f>TARDE!E87</f>
        <v>0</v>
      </c>
      <c r="J207" s="7">
        <f>TARDE!F87</f>
        <v>0</v>
      </c>
      <c r="K207" s="7">
        <f>TARDE!G87</f>
        <v>0</v>
      </c>
      <c r="L207" s="7">
        <f>TARDE!H87</f>
        <v>0</v>
      </c>
      <c r="M207" s="7">
        <f>TARDE!I87</f>
        <v>0</v>
      </c>
      <c r="N207" s="7">
        <f>TARDE!J87</f>
        <v>0</v>
      </c>
    </row>
    <row r="208" spans="9:14" x14ac:dyDescent="0.25">
      <c r="I208" s="7">
        <f>TARDE!E92</f>
        <v>0</v>
      </c>
      <c r="J208" s="7">
        <f>TARDE!F92</f>
        <v>0</v>
      </c>
      <c r="K208" s="7">
        <f>TARDE!G92</f>
        <v>0</v>
      </c>
      <c r="L208" s="7">
        <f>TARDE!H92</f>
        <v>0</v>
      </c>
      <c r="M208" s="7">
        <f>TARDE!I92</f>
        <v>0</v>
      </c>
      <c r="N208" s="7">
        <f>TARDE!J92</f>
        <v>0</v>
      </c>
    </row>
    <row r="209" spans="9:14" x14ac:dyDescent="0.25">
      <c r="I209" s="7">
        <f>TARDE!E102</f>
        <v>0</v>
      </c>
      <c r="J209" s="7">
        <f>TARDE!F102</f>
        <v>0</v>
      </c>
      <c r="K209" s="7">
        <f>TARDE!G102</f>
        <v>0</v>
      </c>
      <c r="L209" s="7">
        <f>TARDE!H102</f>
        <v>0</v>
      </c>
      <c r="M209" s="7">
        <f>TARDE!I102</f>
        <v>0</v>
      </c>
      <c r="N209" s="7">
        <f>TARDE!J102</f>
        <v>0</v>
      </c>
    </row>
    <row r="210" spans="9:14" x14ac:dyDescent="0.25">
      <c r="I210" s="7" t="e">
        <f>NOITE!#REF!</f>
        <v>#REF!</v>
      </c>
      <c r="J210" s="7" t="e">
        <f>NOITE!#REF!</f>
        <v>#REF!</v>
      </c>
      <c r="K210" s="7" t="e">
        <f>NOITE!#REF!</f>
        <v>#REF!</v>
      </c>
      <c r="L210" s="7" t="e">
        <f>NOITE!#REF!</f>
        <v>#REF!</v>
      </c>
      <c r="M210" s="7" t="e">
        <f>NOITE!#REF!</f>
        <v>#REF!</v>
      </c>
      <c r="N210" s="7" t="e">
        <f>NOITE!#REF!</f>
        <v>#REF!</v>
      </c>
    </row>
    <row r="211" spans="9:14" x14ac:dyDescent="0.25">
      <c r="I211" s="7" t="e">
        <f>NOITE!#REF!</f>
        <v>#REF!</v>
      </c>
      <c r="J211" s="7" t="e">
        <f>NOITE!#REF!</f>
        <v>#REF!</v>
      </c>
      <c r="K211" s="7" t="e">
        <f>NOITE!#REF!</f>
        <v>#REF!</v>
      </c>
      <c r="L211" s="7" t="e">
        <f>NOITE!#REF!</f>
        <v>#REF!</v>
      </c>
      <c r="M211" s="7" t="e">
        <f>NOITE!#REF!</f>
        <v>#REF!</v>
      </c>
      <c r="N211" s="7" t="e">
        <f>NOITE!#REF!</f>
        <v>#REF!</v>
      </c>
    </row>
    <row r="212" spans="9:14" x14ac:dyDescent="0.25">
      <c r="I212" s="7" t="e">
        <f>NOITE!#REF!</f>
        <v>#REF!</v>
      </c>
      <c r="J212" s="7" t="e">
        <f>NOITE!#REF!</f>
        <v>#REF!</v>
      </c>
      <c r="K212" s="7" t="e">
        <f>NOITE!#REF!</f>
        <v>#REF!</v>
      </c>
      <c r="L212" s="7" t="e">
        <f>NOITE!#REF!</f>
        <v>#REF!</v>
      </c>
      <c r="M212" s="7" t="e">
        <f>NOITE!#REF!</f>
        <v>#REF!</v>
      </c>
      <c r="N212" s="7" t="e">
        <f>NOITE!#REF!</f>
        <v>#REF!</v>
      </c>
    </row>
    <row r="213" spans="9:14" x14ac:dyDescent="0.25">
      <c r="I213" s="7" t="e">
        <f>NOITE!#REF!</f>
        <v>#REF!</v>
      </c>
      <c r="J213" s="7" t="e">
        <f>NOITE!#REF!</f>
        <v>#REF!</v>
      </c>
      <c r="K213" s="7" t="e">
        <f>NOITE!#REF!</f>
        <v>#REF!</v>
      </c>
      <c r="L213" s="7" t="e">
        <f>NOITE!#REF!</f>
        <v>#REF!</v>
      </c>
      <c r="M213" s="7" t="e">
        <f>NOITE!#REF!</f>
        <v>#REF!</v>
      </c>
      <c r="N213" s="7" t="e">
        <f>NOITE!#REF!</f>
        <v>#REF!</v>
      </c>
    </row>
    <row r="214" spans="9:14" x14ac:dyDescent="0.25">
      <c r="I214" s="7" t="e">
        <f>NOITE!#REF!</f>
        <v>#REF!</v>
      </c>
      <c r="J214" s="7" t="e">
        <f>NOITE!#REF!</f>
        <v>#REF!</v>
      </c>
      <c r="K214" s="7" t="e">
        <f>NOITE!#REF!</f>
        <v>#REF!</v>
      </c>
      <c r="L214" s="7" t="e">
        <f>NOITE!#REF!</f>
        <v>#REF!</v>
      </c>
      <c r="M214" s="7" t="e">
        <f>NOITE!#REF!</f>
        <v>#REF!</v>
      </c>
      <c r="N214" s="7" t="e">
        <f>NOITE!#REF!</f>
        <v>#REF!</v>
      </c>
    </row>
    <row r="215" spans="9:14" x14ac:dyDescent="0.25">
      <c r="I215" s="7" t="e">
        <f>NOITE!#REF!</f>
        <v>#REF!</v>
      </c>
      <c r="J215" s="7" t="e">
        <f>NOITE!#REF!</f>
        <v>#REF!</v>
      </c>
      <c r="K215" s="7" t="e">
        <f>NOITE!#REF!</f>
        <v>#REF!</v>
      </c>
      <c r="L215" s="7" t="e">
        <f>NOITE!#REF!</f>
        <v>#REF!</v>
      </c>
      <c r="M215" s="7" t="e">
        <f>NOITE!#REF!</f>
        <v>#REF!</v>
      </c>
      <c r="N215" s="7" t="e">
        <f>NOITE!#REF!</f>
        <v>#REF!</v>
      </c>
    </row>
    <row r="216" spans="9:14" x14ac:dyDescent="0.25">
      <c r="I216" s="7" t="e">
        <f>#REF!</f>
        <v>#REF!</v>
      </c>
      <c r="J216" s="7" t="e">
        <f>#REF!</f>
        <v>#REF!</v>
      </c>
      <c r="K216" s="7" t="e">
        <f>#REF!</f>
        <v>#REF!</v>
      </c>
      <c r="L216" s="7" t="e">
        <f>#REF!</f>
        <v>#REF!</v>
      </c>
      <c r="M216" s="7" t="e">
        <f>#REF!</f>
        <v>#REF!</v>
      </c>
      <c r="N216" s="7" t="e">
        <f>#REF!</f>
        <v>#REF!</v>
      </c>
    </row>
    <row r="217" spans="9:14" x14ac:dyDescent="0.25">
      <c r="I217" s="7" t="e">
        <f>#REF!</f>
        <v>#REF!</v>
      </c>
      <c r="J217" s="7" t="e">
        <f>#REF!</f>
        <v>#REF!</v>
      </c>
      <c r="K217" s="7" t="e">
        <f>#REF!</f>
        <v>#REF!</v>
      </c>
      <c r="L217" s="7" t="e">
        <f>#REF!</f>
        <v>#REF!</v>
      </c>
      <c r="M217" s="7" t="e">
        <f>#REF!</f>
        <v>#REF!</v>
      </c>
      <c r="N217" s="7" t="e">
        <f>#REF!</f>
        <v>#REF!</v>
      </c>
    </row>
    <row r="218" spans="9:14" x14ac:dyDescent="0.25">
      <c r="I218" s="7" t="e">
        <f>TARDE!#REF!</f>
        <v>#REF!</v>
      </c>
      <c r="J218" s="7" t="e">
        <f>TARDE!#REF!</f>
        <v>#REF!</v>
      </c>
      <c r="K218" s="7" t="e">
        <f>TARDE!#REF!</f>
        <v>#REF!</v>
      </c>
      <c r="L218" s="7" t="e">
        <f>TARDE!#REF!</f>
        <v>#REF!</v>
      </c>
      <c r="M218" s="7" t="e">
        <f>TARDE!#REF!</f>
        <v>#REF!</v>
      </c>
      <c r="N218" s="7" t="e">
        <f>TARDE!#REF!</f>
        <v>#REF!</v>
      </c>
    </row>
    <row r="219" spans="9:14" x14ac:dyDescent="0.25">
      <c r="I219" s="7" t="e">
        <f>TARDE!#REF!</f>
        <v>#REF!</v>
      </c>
      <c r="J219" s="7" t="e">
        <f>TARDE!#REF!</f>
        <v>#REF!</v>
      </c>
      <c r="K219" s="7" t="e">
        <f>TARDE!#REF!</f>
        <v>#REF!</v>
      </c>
      <c r="L219" s="7" t="e">
        <f>TARDE!#REF!</f>
        <v>#REF!</v>
      </c>
      <c r="M219" s="7" t="e">
        <f>TARDE!#REF!</f>
        <v>#REF!</v>
      </c>
      <c r="N219" s="7" t="e">
        <f>TARDE!#REF!</f>
        <v>#REF!</v>
      </c>
    </row>
    <row r="220" spans="9:14" x14ac:dyDescent="0.25">
      <c r="I220" s="7" t="e">
        <f>TARDE!#REF!</f>
        <v>#REF!</v>
      </c>
      <c r="J220" s="7" t="e">
        <f>TARDE!#REF!</f>
        <v>#REF!</v>
      </c>
      <c r="K220" s="7" t="e">
        <f>TARDE!#REF!</f>
        <v>#REF!</v>
      </c>
      <c r="L220" s="7" t="e">
        <f>TARDE!#REF!</f>
        <v>#REF!</v>
      </c>
      <c r="M220" s="7" t="e">
        <f>TARDE!#REF!</f>
        <v>#REF!</v>
      </c>
      <c r="N220" s="7" t="e">
        <f>TARDE!#REF!</f>
        <v>#REF!</v>
      </c>
    </row>
    <row r="221" spans="9:14" x14ac:dyDescent="0.25">
      <c r="I221" s="7" t="e">
        <f>TARDE!#REF!</f>
        <v>#REF!</v>
      </c>
      <c r="J221" s="7" t="e">
        <f>TARDE!#REF!</f>
        <v>#REF!</v>
      </c>
      <c r="K221" s="7" t="e">
        <f>TARDE!#REF!</f>
        <v>#REF!</v>
      </c>
      <c r="L221" s="7" t="e">
        <f>TARDE!#REF!</f>
        <v>#REF!</v>
      </c>
      <c r="M221" s="7" t="e">
        <f>TARDE!#REF!</f>
        <v>#REF!</v>
      </c>
      <c r="N221" s="7" t="e">
        <f>TARDE!#REF!</f>
        <v>#REF!</v>
      </c>
    </row>
    <row r="222" spans="9:14" x14ac:dyDescent="0.25">
      <c r="I222" s="7" t="str">
        <f>TARDE!E98</f>
        <v>CARLOS ALBERTO DA SILVA JUNIOR</v>
      </c>
      <c r="J222" s="7" t="str">
        <f>TARDE!F98</f>
        <v>MAGALI ANDREIA ROSSI</v>
      </c>
      <c r="K222" s="7" t="str">
        <f>TARDE!G98</f>
        <v>ACÁCIO LUIZ SIARKOWSKI</v>
      </c>
      <c r="L222" s="7" t="str">
        <f>TARDE!H98</f>
        <v>FRANCISCO EUGENIO BARRELLA</v>
      </c>
      <c r="M222" s="7" t="str">
        <f>TARDE!I98</f>
        <v>ANDREA FIORAVANTE SALLA</v>
      </c>
      <c r="N222" s="7" t="str">
        <f>TARDE!J98</f>
        <v>MOACYR DA SILVA CAMINADA</v>
      </c>
    </row>
    <row r="223" spans="9:14" x14ac:dyDescent="0.25">
      <c r="I223" s="7" t="str">
        <f>TARDE!E100</f>
        <v>CARLOS ALBERTO DA SILVA JUNIOR</v>
      </c>
      <c r="J223" s="7" t="str">
        <f>TARDE!F100</f>
        <v>MAGALI ANDREIA ROSSI</v>
      </c>
      <c r="K223" s="7" t="str">
        <f>TARDE!G100</f>
        <v>ACÁCIO LUIZ SIARKOWSKI</v>
      </c>
      <c r="L223" s="7" t="str">
        <f>TARDE!H100</f>
        <v>FRANCISCO EUGENIO BARRELLA</v>
      </c>
      <c r="M223" s="7" t="str">
        <f>TARDE!I100</f>
        <v>ANDREA FIORAVANTE SALLA</v>
      </c>
      <c r="N223" s="7" t="str">
        <f>TARDE!J100</f>
        <v>MOACYR DA SILVA CAMINADA</v>
      </c>
    </row>
    <row r="224" spans="9:14" x14ac:dyDescent="0.25">
      <c r="I224" s="7">
        <f>TARDE!E9</f>
        <v>0</v>
      </c>
      <c r="J224" s="7">
        <f>TARDE!F9</f>
        <v>0</v>
      </c>
      <c r="K224" s="7">
        <f>TARDE!G9</f>
        <v>0</v>
      </c>
      <c r="L224" s="7">
        <f>TARDE!H9</f>
        <v>0</v>
      </c>
      <c r="M224" s="7">
        <f>TARDE!I9</f>
        <v>0</v>
      </c>
      <c r="N224" s="7">
        <f>TARDE!J9</f>
        <v>0</v>
      </c>
    </row>
    <row r="225" spans="9:14" x14ac:dyDescent="0.25">
      <c r="I225" s="7" t="e">
        <f>TARDE!#REF!</f>
        <v>#REF!</v>
      </c>
      <c r="J225" s="7" t="e">
        <f>TARDE!#REF!</f>
        <v>#REF!</v>
      </c>
      <c r="K225" s="7" t="e">
        <f>TARDE!#REF!</f>
        <v>#REF!</v>
      </c>
      <c r="L225" s="7" t="e">
        <f>TARDE!#REF!</f>
        <v>#REF!</v>
      </c>
      <c r="M225" s="7" t="e">
        <f>TARDE!#REF!</f>
        <v>#REF!</v>
      </c>
      <c r="N225" s="7" t="e">
        <f>TARDE!#REF!</f>
        <v>#REF!</v>
      </c>
    </row>
    <row r="226" spans="9:14" x14ac:dyDescent="0.25">
      <c r="I226" s="7" t="e">
        <f>TARDE!#REF!</f>
        <v>#REF!</v>
      </c>
      <c r="J226" s="7" t="e">
        <f>TARDE!#REF!</f>
        <v>#REF!</v>
      </c>
      <c r="K226" s="7" t="e">
        <f>TARDE!#REF!</f>
        <v>#REF!</v>
      </c>
      <c r="L226" s="7" t="e">
        <f>TARDE!#REF!</f>
        <v>#REF!</v>
      </c>
      <c r="M226" s="7" t="e">
        <f>TARDE!#REF!</f>
        <v>#REF!</v>
      </c>
      <c r="N226" s="7" t="e">
        <f>TARDE!#REF!</f>
        <v>#REF!</v>
      </c>
    </row>
    <row r="227" spans="9:14" x14ac:dyDescent="0.25">
      <c r="I227" s="7" t="e">
        <f>TARDE!#REF!</f>
        <v>#REF!</v>
      </c>
      <c r="J227" s="7" t="e">
        <f>TARDE!#REF!</f>
        <v>#REF!</v>
      </c>
      <c r="K227" s="7" t="e">
        <f>TARDE!#REF!</f>
        <v>#REF!</v>
      </c>
      <c r="L227" s="7" t="e">
        <f>TARDE!#REF!</f>
        <v>#REF!</v>
      </c>
      <c r="M227" s="7" t="e">
        <f>TARDE!#REF!</f>
        <v>#REF!</v>
      </c>
      <c r="N227" s="7" t="e">
        <f>TARDE!#REF!</f>
        <v>#REF!</v>
      </c>
    </row>
    <row r="228" spans="9:14" x14ac:dyDescent="0.25">
      <c r="I228" s="7" t="e">
        <f>TARDE!#REF!</f>
        <v>#REF!</v>
      </c>
      <c r="J228" s="7" t="e">
        <f>TARDE!#REF!</f>
        <v>#REF!</v>
      </c>
      <c r="K228" s="7" t="e">
        <f>TARDE!#REF!</f>
        <v>#REF!</v>
      </c>
      <c r="L228" s="7" t="e">
        <f>TARDE!#REF!</f>
        <v>#REF!</v>
      </c>
      <c r="M228" s="7" t="e">
        <f>TARDE!#REF!</f>
        <v>#REF!</v>
      </c>
      <c r="N228" s="7" t="e">
        <f>TARDE!#REF!</f>
        <v>#REF!</v>
      </c>
    </row>
    <row r="229" spans="9:14" x14ac:dyDescent="0.25">
      <c r="I229" s="7" t="e">
        <f>#REF!</f>
        <v>#REF!</v>
      </c>
      <c r="J229" s="7" t="e">
        <f>#REF!</f>
        <v>#REF!</v>
      </c>
      <c r="K229" s="7" t="e">
        <f>#REF!</f>
        <v>#REF!</v>
      </c>
      <c r="L229" s="7" t="e">
        <f>#REF!</f>
        <v>#REF!</v>
      </c>
      <c r="M229" s="7" t="e">
        <f>#REF!</f>
        <v>#REF!</v>
      </c>
      <c r="N229" s="7" t="e">
        <f>#REF!</f>
        <v>#REF!</v>
      </c>
    </row>
    <row r="230" spans="9:14" x14ac:dyDescent="0.25">
      <c r="I230" s="7" t="e">
        <f>#REF!</f>
        <v>#REF!</v>
      </c>
      <c r="J230" s="7" t="e">
        <f>#REF!</f>
        <v>#REF!</v>
      </c>
      <c r="K230" s="7" t="e">
        <f>#REF!</f>
        <v>#REF!</v>
      </c>
      <c r="L230" s="7" t="e">
        <f>#REF!</f>
        <v>#REF!</v>
      </c>
      <c r="M230" s="7" t="e">
        <f>#REF!</f>
        <v>#REF!</v>
      </c>
      <c r="N230" s="7" t="e">
        <f>#REF!</f>
        <v>#REF!</v>
      </c>
    </row>
    <row r="231" spans="9:14" x14ac:dyDescent="0.25">
      <c r="I231" s="7" t="e">
        <f>#REF!</f>
        <v>#REF!</v>
      </c>
      <c r="J231" s="7" t="e">
        <f>#REF!</f>
        <v>#REF!</v>
      </c>
      <c r="K231" s="7" t="e">
        <f>#REF!</f>
        <v>#REF!</v>
      </c>
      <c r="L231" s="7" t="e">
        <f>#REF!</f>
        <v>#REF!</v>
      </c>
      <c r="M231" s="7" t="e">
        <f>#REF!</f>
        <v>#REF!</v>
      </c>
      <c r="N231" s="7" t="e">
        <f>#REF!</f>
        <v>#REF!</v>
      </c>
    </row>
    <row r="232" spans="9:14" x14ac:dyDescent="0.25">
      <c r="I232" s="7" t="e">
        <f>#REF!</f>
        <v>#REF!</v>
      </c>
      <c r="J232" s="7" t="e">
        <f>#REF!</f>
        <v>#REF!</v>
      </c>
      <c r="K232" s="7" t="e">
        <f>#REF!</f>
        <v>#REF!</v>
      </c>
      <c r="L232" s="7" t="e">
        <f>#REF!</f>
        <v>#REF!</v>
      </c>
      <c r="M232" s="7" t="e">
        <f>#REF!</f>
        <v>#REF!</v>
      </c>
      <c r="N232" s="7" t="e">
        <f>#REF!</f>
        <v>#REF!</v>
      </c>
    </row>
    <row r="233" spans="9:14" x14ac:dyDescent="0.25">
      <c r="I233" s="7" t="e">
        <f>#REF!</f>
        <v>#REF!</v>
      </c>
      <c r="J233" s="7" t="e">
        <f>#REF!</f>
        <v>#REF!</v>
      </c>
      <c r="K233" s="7" t="e">
        <f>#REF!</f>
        <v>#REF!</v>
      </c>
      <c r="L233" s="7" t="e">
        <f>#REF!</f>
        <v>#REF!</v>
      </c>
      <c r="M233" s="7" t="e">
        <f>#REF!</f>
        <v>#REF!</v>
      </c>
      <c r="N233" s="7" t="e">
        <f>#REF!</f>
        <v>#REF!</v>
      </c>
    </row>
    <row r="234" spans="9:14" x14ac:dyDescent="0.25">
      <c r="I234" s="7" t="e">
        <f>#REF!</f>
        <v>#REF!</v>
      </c>
      <c r="J234" s="7" t="e">
        <f>#REF!</f>
        <v>#REF!</v>
      </c>
      <c r="K234" s="7" t="e">
        <f>#REF!</f>
        <v>#REF!</v>
      </c>
      <c r="L234" s="7" t="e">
        <f>#REF!</f>
        <v>#REF!</v>
      </c>
      <c r="M234" s="7" t="e">
        <f>#REF!</f>
        <v>#REF!</v>
      </c>
      <c r="N234" s="7" t="e">
        <f>#REF!</f>
        <v>#REF!</v>
      </c>
    </row>
    <row r="235" spans="9:14" x14ac:dyDescent="0.25">
      <c r="I235" s="7" t="e">
        <f>#REF!</f>
        <v>#REF!</v>
      </c>
      <c r="J235" s="7" t="e">
        <f>#REF!</f>
        <v>#REF!</v>
      </c>
      <c r="K235" s="7" t="e">
        <f>#REF!</f>
        <v>#REF!</v>
      </c>
      <c r="L235" s="7" t="e">
        <f>#REF!</f>
        <v>#REF!</v>
      </c>
      <c r="M235" s="7" t="e">
        <f>#REF!</f>
        <v>#REF!</v>
      </c>
      <c r="N235" s="7" t="e">
        <f>#REF!</f>
        <v>#REF!</v>
      </c>
    </row>
    <row r="236" spans="9:14" x14ac:dyDescent="0.25">
      <c r="I236" s="7" t="e">
        <f>#REF!</f>
        <v>#REF!</v>
      </c>
      <c r="J236" s="7" t="e">
        <f>#REF!</f>
        <v>#REF!</v>
      </c>
      <c r="K236" s="7" t="e">
        <f>#REF!</f>
        <v>#REF!</v>
      </c>
      <c r="L236" s="7" t="e">
        <f>#REF!</f>
        <v>#REF!</v>
      </c>
      <c r="M236" s="7" t="e">
        <f>#REF!</f>
        <v>#REF!</v>
      </c>
      <c r="N236" s="7" t="e">
        <f>#REF!</f>
        <v>#REF!</v>
      </c>
    </row>
    <row r="237" spans="9:14" x14ac:dyDescent="0.25">
      <c r="I237" s="7" t="e">
        <f>TARDE!#REF!</f>
        <v>#REF!</v>
      </c>
      <c r="J237" s="7" t="e">
        <f>TARDE!#REF!</f>
        <v>#REF!</v>
      </c>
      <c r="K237" s="7" t="e">
        <f>TARDE!#REF!</f>
        <v>#REF!</v>
      </c>
      <c r="L237" s="7" t="e">
        <f>TARDE!#REF!</f>
        <v>#REF!</v>
      </c>
      <c r="M237" s="7" t="e">
        <f>TARDE!#REF!</f>
        <v>#REF!</v>
      </c>
      <c r="N237" s="7" t="e">
        <f>TARDE!#REF!</f>
        <v>#REF!</v>
      </c>
    </row>
    <row r="238" spans="9:14" x14ac:dyDescent="0.25">
      <c r="I238" s="7" t="e">
        <f>TARDE!#REF!</f>
        <v>#REF!</v>
      </c>
      <c r="J238" s="7" t="e">
        <f>TARDE!#REF!</f>
        <v>#REF!</v>
      </c>
      <c r="K238" s="7" t="e">
        <f>TARDE!#REF!</f>
        <v>#REF!</v>
      </c>
      <c r="L238" s="7" t="e">
        <f>TARDE!#REF!</f>
        <v>#REF!</v>
      </c>
      <c r="M238" s="7" t="e">
        <f>TARDE!#REF!</f>
        <v>#REF!</v>
      </c>
      <c r="N238" s="7" t="e">
        <f>TARDE!#REF!</f>
        <v>#REF!</v>
      </c>
    </row>
    <row r="239" spans="9:14" x14ac:dyDescent="0.25">
      <c r="I239" s="7" t="e">
        <f>TARDE!#REF!</f>
        <v>#REF!</v>
      </c>
      <c r="J239" s="7" t="e">
        <f>TARDE!#REF!</f>
        <v>#REF!</v>
      </c>
      <c r="K239" s="7" t="e">
        <f>TARDE!#REF!</f>
        <v>#REF!</v>
      </c>
      <c r="L239" s="7" t="e">
        <f>TARDE!#REF!</f>
        <v>#REF!</v>
      </c>
      <c r="M239" s="7" t="e">
        <f>TARDE!#REF!</f>
        <v>#REF!</v>
      </c>
      <c r="N239" s="7" t="e">
        <f>TARDE!#REF!</f>
        <v>#REF!</v>
      </c>
    </row>
    <row r="240" spans="9:14" x14ac:dyDescent="0.25">
      <c r="I240" s="7" t="e">
        <f>TARDE!#REF!</f>
        <v>#REF!</v>
      </c>
      <c r="J240" s="7" t="e">
        <f>TARDE!#REF!</f>
        <v>#REF!</v>
      </c>
      <c r="K240" s="7" t="e">
        <f>TARDE!#REF!</f>
        <v>#REF!</v>
      </c>
      <c r="L240" s="7" t="e">
        <f>TARDE!#REF!</f>
        <v>#REF!</v>
      </c>
      <c r="M240" s="7" t="e">
        <f>TARDE!#REF!</f>
        <v>#REF!</v>
      </c>
      <c r="N240" s="7" t="e">
        <f>TARDE!#REF!</f>
        <v>#REF!</v>
      </c>
    </row>
    <row r="241" spans="9:14" x14ac:dyDescent="0.25">
      <c r="I241" s="7" t="e">
        <f>TARDE!#REF!</f>
        <v>#REF!</v>
      </c>
      <c r="J241" s="7" t="e">
        <f>TARDE!#REF!</f>
        <v>#REF!</v>
      </c>
      <c r="K241" s="7" t="e">
        <f>TARDE!#REF!</f>
        <v>#REF!</v>
      </c>
      <c r="L241" s="7" t="e">
        <f>TARDE!#REF!</f>
        <v>#REF!</v>
      </c>
      <c r="M241" s="7" t="e">
        <f>TARDE!#REF!</f>
        <v>#REF!</v>
      </c>
      <c r="N241" s="7" t="e">
        <f>TARDE!#REF!</f>
        <v>#REF!</v>
      </c>
    </row>
    <row r="242" spans="9:14" x14ac:dyDescent="0.25">
      <c r="I242" s="7" t="e">
        <f>TARDE!#REF!</f>
        <v>#REF!</v>
      </c>
      <c r="J242" s="7" t="e">
        <f>TARDE!#REF!</f>
        <v>#REF!</v>
      </c>
      <c r="K242" s="7" t="e">
        <f>TARDE!#REF!</f>
        <v>#REF!</v>
      </c>
      <c r="L242" s="7" t="e">
        <f>TARDE!#REF!</f>
        <v>#REF!</v>
      </c>
      <c r="M242" s="7" t="e">
        <f>TARDE!#REF!</f>
        <v>#REF!</v>
      </c>
      <c r="N242" s="7" t="e">
        <f>TARDE!#REF!</f>
        <v>#REF!</v>
      </c>
    </row>
    <row r="243" spans="9:14" x14ac:dyDescent="0.25">
      <c r="I243" s="7" t="e">
        <f>TARDE!#REF!</f>
        <v>#REF!</v>
      </c>
      <c r="J243" s="7" t="e">
        <f>TARDE!#REF!</f>
        <v>#REF!</v>
      </c>
      <c r="K243" s="7" t="e">
        <f>TARDE!#REF!</f>
        <v>#REF!</v>
      </c>
      <c r="L243" s="7" t="e">
        <f>TARDE!#REF!</f>
        <v>#REF!</v>
      </c>
      <c r="M243" s="7" t="e">
        <f>TARDE!#REF!</f>
        <v>#REF!</v>
      </c>
      <c r="N243" s="7" t="e">
        <f>TARDE!#REF!</f>
        <v>#REF!</v>
      </c>
    </row>
    <row r="244" spans="9:14" x14ac:dyDescent="0.25">
      <c r="I244" s="7" t="e">
        <f>TARDE!#REF!</f>
        <v>#REF!</v>
      </c>
      <c r="J244" s="7" t="e">
        <f>TARDE!#REF!</f>
        <v>#REF!</v>
      </c>
      <c r="K244" s="7" t="e">
        <f>TARDE!#REF!</f>
        <v>#REF!</v>
      </c>
      <c r="L244" s="7" t="e">
        <f>TARDE!#REF!</f>
        <v>#REF!</v>
      </c>
      <c r="M244" s="7" t="e">
        <f>TARDE!#REF!</f>
        <v>#REF!</v>
      </c>
      <c r="N244" s="7" t="e">
        <f>TARDE!#REF!</f>
        <v>#REF!</v>
      </c>
    </row>
    <row r="245" spans="9:14" x14ac:dyDescent="0.25">
      <c r="I245" s="7" t="e">
        <f>TARDE!#REF!</f>
        <v>#REF!</v>
      </c>
      <c r="J245" s="7" t="e">
        <f>TARDE!#REF!</f>
        <v>#REF!</v>
      </c>
      <c r="K245" s="7" t="e">
        <f>TARDE!#REF!</f>
        <v>#REF!</v>
      </c>
      <c r="L245" s="7" t="e">
        <f>TARDE!#REF!</f>
        <v>#REF!</v>
      </c>
      <c r="M245" s="7" t="e">
        <f>TARDE!#REF!</f>
        <v>#REF!</v>
      </c>
      <c r="N245" s="7" t="e">
        <f>TARDE!#REF!</f>
        <v>#REF!</v>
      </c>
    </row>
    <row r="246" spans="9:14" x14ac:dyDescent="0.25">
      <c r="I246" s="7" t="e">
        <f>TARDE!#REF!</f>
        <v>#REF!</v>
      </c>
      <c r="J246" s="7" t="e">
        <f>TARDE!#REF!</f>
        <v>#REF!</v>
      </c>
      <c r="K246" s="7" t="e">
        <f>TARDE!#REF!</f>
        <v>#REF!</v>
      </c>
      <c r="L246" s="7" t="e">
        <f>TARDE!#REF!</f>
        <v>#REF!</v>
      </c>
      <c r="M246" s="7" t="e">
        <f>TARDE!#REF!</f>
        <v>#REF!</v>
      </c>
      <c r="N246" s="7" t="e">
        <f>TARDE!#REF!</f>
        <v>#REF!</v>
      </c>
    </row>
    <row r="247" spans="9:14" x14ac:dyDescent="0.25">
      <c r="I247" s="7" t="e">
        <f>TARDE!#REF!</f>
        <v>#REF!</v>
      </c>
      <c r="J247" s="7" t="e">
        <f>TARDE!#REF!</f>
        <v>#REF!</v>
      </c>
      <c r="K247" s="7" t="e">
        <f>TARDE!#REF!</f>
        <v>#REF!</v>
      </c>
      <c r="L247" s="7" t="e">
        <f>TARDE!#REF!</f>
        <v>#REF!</v>
      </c>
      <c r="M247" s="7" t="e">
        <f>TARDE!#REF!</f>
        <v>#REF!</v>
      </c>
      <c r="N247" s="7" t="e">
        <f>TARDE!#REF!</f>
        <v>#REF!</v>
      </c>
    </row>
    <row r="248" spans="9:14" x14ac:dyDescent="0.25">
      <c r="I248" s="7" t="e">
        <f>#REF!</f>
        <v>#REF!</v>
      </c>
      <c r="J248" s="7" t="e">
        <f>#REF!</f>
        <v>#REF!</v>
      </c>
      <c r="K248" s="7" t="e">
        <f>#REF!</f>
        <v>#REF!</v>
      </c>
      <c r="L248" s="7" t="e">
        <f>#REF!</f>
        <v>#REF!</v>
      </c>
      <c r="M248" s="7" t="e">
        <f>#REF!</f>
        <v>#REF!</v>
      </c>
      <c r="N248" s="7" t="e">
        <f>#REF!</f>
        <v>#REF!</v>
      </c>
    </row>
    <row r="249" spans="9:14" x14ac:dyDescent="0.25">
      <c r="I249" s="7" t="e">
        <f>#REF!</f>
        <v>#REF!</v>
      </c>
      <c r="J249" s="7" t="e">
        <f>#REF!</f>
        <v>#REF!</v>
      </c>
      <c r="K249" s="7" t="e">
        <f>#REF!</f>
        <v>#REF!</v>
      </c>
      <c r="L249" s="7" t="e">
        <f>#REF!</f>
        <v>#REF!</v>
      </c>
      <c r="M249" s="7" t="e">
        <f>#REF!</f>
        <v>#REF!</v>
      </c>
      <c r="N249" s="7" t="e">
        <f>#REF!</f>
        <v>#REF!</v>
      </c>
    </row>
    <row r="250" spans="9:14" x14ac:dyDescent="0.25">
      <c r="I250" s="7" t="e">
        <f>TARDE!#REF!</f>
        <v>#REF!</v>
      </c>
      <c r="J250" s="7" t="e">
        <f>TARDE!#REF!</f>
        <v>#REF!</v>
      </c>
      <c r="K250" s="7" t="e">
        <f>TARDE!#REF!</f>
        <v>#REF!</v>
      </c>
      <c r="L250" s="7" t="e">
        <f>TARDE!#REF!</f>
        <v>#REF!</v>
      </c>
      <c r="M250" s="7" t="e">
        <f>TARDE!#REF!</f>
        <v>#REF!</v>
      </c>
      <c r="N250" s="7" t="e">
        <f>TARDE!#REF!</f>
        <v>#REF!</v>
      </c>
    </row>
    <row r="251" spans="9:14" x14ac:dyDescent="0.25">
      <c r="I251" s="7" t="e">
        <f>TARDE!#REF!</f>
        <v>#REF!</v>
      </c>
      <c r="J251" s="7" t="e">
        <f>TARDE!#REF!</f>
        <v>#REF!</v>
      </c>
      <c r="K251" s="7" t="e">
        <f>TARDE!#REF!</f>
        <v>#REF!</v>
      </c>
      <c r="L251" s="7" t="e">
        <f>TARDE!#REF!</f>
        <v>#REF!</v>
      </c>
      <c r="M251" s="7" t="e">
        <f>TARDE!#REF!</f>
        <v>#REF!</v>
      </c>
      <c r="N251" s="7" t="e">
        <f>TARDE!#REF!</f>
        <v>#REF!</v>
      </c>
    </row>
    <row r="252" spans="9:14" x14ac:dyDescent="0.25">
      <c r="I252" s="7" t="e">
        <f>#REF!</f>
        <v>#REF!</v>
      </c>
      <c r="J252" s="7" t="e">
        <f>#REF!</f>
        <v>#REF!</v>
      </c>
      <c r="K252" s="7" t="e">
        <f>#REF!</f>
        <v>#REF!</v>
      </c>
      <c r="L252" s="7" t="e">
        <f>#REF!</f>
        <v>#REF!</v>
      </c>
      <c r="M252" s="7" t="e">
        <f>#REF!</f>
        <v>#REF!</v>
      </c>
      <c r="N252" s="7" t="e">
        <f>#REF!</f>
        <v>#REF!</v>
      </c>
    </row>
    <row r="253" spans="9:14" x14ac:dyDescent="0.25">
      <c r="I253" s="7" t="e">
        <f>#REF!</f>
        <v>#REF!</v>
      </c>
      <c r="J253" s="7" t="e">
        <f>#REF!</f>
        <v>#REF!</v>
      </c>
      <c r="K253" s="7" t="e">
        <f>#REF!</f>
        <v>#REF!</v>
      </c>
      <c r="L253" s="7" t="e">
        <f>#REF!</f>
        <v>#REF!</v>
      </c>
      <c r="M253" s="7" t="e">
        <f>#REF!</f>
        <v>#REF!</v>
      </c>
      <c r="N253" s="7" t="e">
        <f>#REF!</f>
        <v>#REF!</v>
      </c>
    </row>
    <row r="254" spans="9:14" x14ac:dyDescent="0.25">
      <c r="I254" s="7" t="e">
        <f>#REF!</f>
        <v>#REF!</v>
      </c>
      <c r="J254" s="7" t="e">
        <f>#REF!</f>
        <v>#REF!</v>
      </c>
      <c r="K254" s="7" t="e">
        <f>#REF!</f>
        <v>#REF!</v>
      </c>
      <c r="L254" s="7" t="e">
        <f>#REF!</f>
        <v>#REF!</v>
      </c>
      <c r="M254" s="7" t="e">
        <f>#REF!</f>
        <v>#REF!</v>
      </c>
      <c r="N254" s="7" t="e">
        <f>#REF!</f>
        <v>#REF!</v>
      </c>
    </row>
    <row r="255" spans="9:14" x14ac:dyDescent="0.25">
      <c r="I255" s="7" t="e">
        <f>#REF!</f>
        <v>#REF!</v>
      </c>
      <c r="J255" s="7" t="e">
        <f>#REF!</f>
        <v>#REF!</v>
      </c>
      <c r="K255" s="7" t="e">
        <f>#REF!</f>
        <v>#REF!</v>
      </c>
      <c r="L255" s="7" t="e">
        <f>#REF!</f>
        <v>#REF!</v>
      </c>
      <c r="M255" s="7" t="e">
        <f>#REF!</f>
        <v>#REF!</v>
      </c>
      <c r="N255" s="7" t="e">
        <f>#REF!</f>
        <v>#REF!</v>
      </c>
    </row>
    <row r="256" spans="9:14" x14ac:dyDescent="0.25">
      <c r="I256" s="7" t="e">
        <f>#REF!</f>
        <v>#REF!</v>
      </c>
      <c r="J256" s="7" t="e">
        <f>#REF!</f>
        <v>#REF!</v>
      </c>
      <c r="K256" s="7" t="e">
        <f>#REF!</f>
        <v>#REF!</v>
      </c>
      <c r="L256" s="7" t="e">
        <f>#REF!</f>
        <v>#REF!</v>
      </c>
      <c r="M256" s="7" t="e">
        <f>#REF!</f>
        <v>#REF!</v>
      </c>
      <c r="N256" s="7" t="e">
        <f>#REF!</f>
        <v>#REF!</v>
      </c>
    </row>
    <row r="257" spans="9:14" x14ac:dyDescent="0.25">
      <c r="I257" s="7" t="e">
        <f>#REF!</f>
        <v>#REF!</v>
      </c>
      <c r="J257" s="7" t="e">
        <f>#REF!</f>
        <v>#REF!</v>
      </c>
      <c r="K257" s="7" t="e">
        <f>#REF!</f>
        <v>#REF!</v>
      </c>
      <c r="L257" s="7" t="e">
        <f>#REF!</f>
        <v>#REF!</v>
      </c>
      <c r="M257" s="7" t="e">
        <f>#REF!</f>
        <v>#REF!</v>
      </c>
      <c r="N257" s="7" t="e">
        <f>#REF!</f>
        <v>#REF!</v>
      </c>
    </row>
    <row r="258" spans="9:14" x14ac:dyDescent="0.25">
      <c r="I258" s="7" t="e">
        <f>#REF!</f>
        <v>#REF!</v>
      </c>
      <c r="J258" s="7" t="e">
        <f>#REF!</f>
        <v>#REF!</v>
      </c>
      <c r="K258" s="7" t="e">
        <f>#REF!</f>
        <v>#REF!</v>
      </c>
      <c r="L258" s="7" t="e">
        <f>#REF!</f>
        <v>#REF!</v>
      </c>
      <c r="M258" s="7" t="e">
        <f>#REF!</f>
        <v>#REF!</v>
      </c>
      <c r="N258" s="7" t="e">
        <f>#REF!</f>
        <v>#REF!</v>
      </c>
    </row>
    <row r="259" spans="9:14" x14ac:dyDescent="0.25">
      <c r="I259" s="7" t="str">
        <f>TARDE!E68</f>
        <v>LEANDRO PALHA DE OLIVEIRA</v>
      </c>
      <c r="J259" s="7" t="str">
        <f>TARDE!F68</f>
        <v>ACÁCIO LUIZ SIARKOWSKI</v>
      </c>
      <c r="K259" s="7" t="str">
        <f>TARDE!G68</f>
        <v>FLÁVIO SOUSA SILVA</v>
      </c>
      <c r="L259" s="7" t="str">
        <f>TARDE!H68</f>
        <v>ACÁCIO LUIZ SIARKOWSKI</v>
      </c>
      <c r="M259" s="7" t="str">
        <f>TARDE!I68</f>
        <v>-</v>
      </c>
      <c r="N259" s="7" t="str">
        <f>TARDE!J68</f>
        <v>JEFERSON CERQUEIRA DIAS</v>
      </c>
    </row>
    <row r="260" spans="9:14" x14ac:dyDescent="0.25">
      <c r="I260" s="7" t="str">
        <f>TARDE!E70</f>
        <v>LEANDRO PALHA DE OLIVEIRA</v>
      </c>
      <c r="J260" s="7" t="str">
        <f>TARDE!F70</f>
        <v>ACÁCIO LUIZ SIARKOWSKI</v>
      </c>
      <c r="K260" s="7" t="str">
        <f>TARDE!G70</f>
        <v>FLÁVIO SOUSA SILVA</v>
      </c>
      <c r="L260" s="7" t="str">
        <f>TARDE!H70</f>
        <v>ACÁCIO LUIZ SIARKOWSKI</v>
      </c>
      <c r="M260" s="7" t="str">
        <f>TARDE!I70</f>
        <v>-</v>
      </c>
      <c r="N260" s="7" t="str">
        <f>TARDE!J70</f>
        <v>JEFERSON CERQUEIRA DIAS</v>
      </c>
    </row>
    <row r="261" spans="9:14" x14ac:dyDescent="0.25">
      <c r="I261" s="7" t="e">
        <f>#REF!</f>
        <v>#REF!</v>
      </c>
      <c r="J261" s="7" t="e">
        <f>#REF!</f>
        <v>#REF!</v>
      </c>
      <c r="K261" s="7" t="e">
        <f>#REF!</f>
        <v>#REF!</v>
      </c>
      <c r="L261" s="7" t="e">
        <f>#REF!</f>
        <v>#REF!</v>
      </c>
      <c r="M261" s="7" t="e">
        <f>#REF!</f>
        <v>#REF!</v>
      </c>
      <c r="N261" s="7" t="e">
        <f>#REF!</f>
        <v>#REF!</v>
      </c>
    </row>
    <row r="262" spans="9:14" x14ac:dyDescent="0.25">
      <c r="I262" s="7" t="e">
        <f>#REF!</f>
        <v>#REF!</v>
      </c>
      <c r="J262" s="7" t="e">
        <f>#REF!</f>
        <v>#REF!</v>
      </c>
      <c r="K262" s="7" t="e">
        <f>#REF!</f>
        <v>#REF!</v>
      </c>
      <c r="L262" s="7" t="e">
        <f>#REF!</f>
        <v>#REF!</v>
      </c>
      <c r="M262" s="7" t="e">
        <f>#REF!</f>
        <v>#REF!</v>
      </c>
      <c r="N262" s="7" t="e">
        <f>#REF!</f>
        <v>#REF!</v>
      </c>
    </row>
    <row r="263" spans="9:14" x14ac:dyDescent="0.25">
      <c r="I263" s="7" t="e">
        <f>#REF!</f>
        <v>#REF!</v>
      </c>
      <c r="J263" s="7" t="e">
        <f>#REF!</f>
        <v>#REF!</v>
      </c>
      <c r="K263" s="7" t="e">
        <f>#REF!</f>
        <v>#REF!</v>
      </c>
      <c r="L263" s="7" t="e">
        <f>#REF!</f>
        <v>#REF!</v>
      </c>
      <c r="M263" s="7" t="e">
        <f>#REF!</f>
        <v>#REF!</v>
      </c>
      <c r="N263" s="7" t="e">
        <f>#REF!</f>
        <v>#REF!</v>
      </c>
    </row>
    <row r="264" spans="9:14" x14ac:dyDescent="0.25">
      <c r="I264" s="7" t="e">
        <f>#REF!</f>
        <v>#REF!</v>
      </c>
      <c r="J264" s="7" t="e">
        <f>#REF!</f>
        <v>#REF!</v>
      </c>
      <c r="K264" s="7" t="e">
        <f>#REF!</f>
        <v>#REF!</v>
      </c>
      <c r="L264" s="7" t="e">
        <f>#REF!</f>
        <v>#REF!</v>
      </c>
      <c r="M264" s="7" t="e">
        <f>#REF!</f>
        <v>#REF!</v>
      </c>
      <c r="N264" s="7" t="e">
        <f>#REF!</f>
        <v>#REF!</v>
      </c>
    </row>
    <row r="265" spans="9:14" x14ac:dyDescent="0.25">
      <c r="I265" s="7" t="e">
        <f>#REF!</f>
        <v>#REF!</v>
      </c>
      <c r="J265" s="7" t="e">
        <f>#REF!</f>
        <v>#REF!</v>
      </c>
      <c r="K265" s="7" t="e">
        <f>#REF!</f>
        <v>#REF!</v>
      </c>
      <c r="L265" s="7" t="e">
        <f>#REF!</f>
        <v>#REF!</v>
      </c>
      <c r="M265" s="7" t="e">
        <f>#REF!</f>
        <v>#REF!</v>
      </c>
      <c r="N265" s="7" t="e">
        <f>#REF!</f>
        <v>#REF!</v>
      </c>
    </row>
    <row r="266" spans="9:14" x14ac:dyDescent="0.25">
      <c r="I266" s="7" t="e">
        <f>#REF!</f>
        <v>#REF!</v>
      </c>
      <c r="J266" s="7" t="e">
        <f>#REF!</f>
        <v>#REF!</v>
      </c>
      <c r="K266" s="7" t="e">
        <f>#REF!</f>
        <v>#REF!</v>
      </c>
      <c r="L266" s="7" t="e">
        <f>#REF!</f>
        <v>#REF!</v>
      </c>
      <c r="M266" s="7" t="e">
        <f>#REF!</f>
        <v>#REF!</v>
      </c>
      <c r="N266" s="7" t="e">
        <f>#REF!</f>
        <v>#REF!</v>
      </c>
    </row>
    <row r="267" spans="9:14" x14ac:dyDescent="0.25">
      <c r="I267" s="7" t="str">
        <f>TARDE!E11</f>
        <v>ACÁCIO LUIZ SIARKOWSKI</v>
      </c>
      <c r="J267" s="7" t="str">
        <f>TARDE!F11</f>
        <v>FÁBIO BRUSSOLO DE OLIVEIRA</v>
      </c>
      <c r="K267" s="7" t="str">
        <f>TARDE!G11</f>
        <v>ROBERVAL EDMILSON PIVA GARCIA</v>
      </c>
      <c r="L267" s="7" t="str">
        <f>TARDE!H11</f>
        <v>MARCELO MENEZES</v>
      </c>
      <c r="M267" s="7" t="str">
        <f>TARDE!I11</f>
        <v>WILLIAN AURELIO NOGUEIRA</v>
      </c>
      <c r="N267" s="7" t="str">
        <f>TARDE!J11</f>
        <v>LUIZ CARLOS DA SILVA</v>
      </c>
    </row>
    <row r="268" spans="9:14" x14ac:dyDescent="0.25">
      <c r="I268" s="7" t="str">
        <f>TARDE!E13</f>
        <v>ACÁCIO LUIZ SIARKOWSKI</v>
      </c>
      <c r="J268" s="7" t="str">
        <f>TARDE!F13</f>
        <v>FÁBIO BRUSSOLO DE OLIVEIRA</v>
      </c>
      <c r="K268" s="7" t="str">
        <f>TARDE!G13</f>
        <v>ROBERVAL EDMILSON PIVA GARCIA</v>
      </c>
      <c r="L268" s="7" t="str">
        <f>TARDE!H13</f>
        <v>MARCELO MENEZES</v>
      </c>
      <c r="M268" s="7" t="str">
        <f>TARDE!I13</f>
        <v>WILLIAN AURELIO NOGUEIRA</v>
      </c>
      <c r="N268" s="7" t="str">
        <f>TARDE!J13</f>
        <v>LUIZ CARLOS DA SILVA</v>
      </c>
    </row>
    <row r="269" spans="9:14" x14ac:dyDescent="0.25">
      <c r="I269" s="7">
        <f>TARDE!E15</f>
        <v>0</v>
      </c>
      <c r="J269" s="7">
        <f>TARDE!F15</f>
        <v>0</v>
      </c>
      <c r="K269" s="7" t="str">
        <f>TARDE!G15</f>
        <v>ROBERVAL EDMILSON PIVA GARCIA</v>
      </c>
      <c r="L269" s="7" t="str">
        <f>TARDE!H15</f>
        <v>MARCELO MENEZES</v>
      </c>
      <c r="M269" s="7" t="str">
        <f>TARDE!I15</f>
        <v>JONAS REGINALDO PRADO</v>
      </c>
      <c r="N269" s="7" t="str">
        <f>TARDE!J15</f>
        <v>LUIZ CARLOS DA SILVA</v>
      </c>
    </row>
    <row r="270" spans="9:14" x14ac:dyDescent="0.25">
      <c r="I270" s="7">
        <f>TARDE!E17</f>
        <v>0</v>
      </c>
      <c r="J270" s="7">
        <f>TARDE!F17</f>
        <v>0</v>
      </c>
      <c r="K270" s="7" t="str">
        <f>TARDE!G17</f>
        <v>ROBERVAL EDMILSON PIVA GARCIA</v>
      </c>
      <c r="L270" s="7" t="str">
        <f>TARDE!H17</f>
        <v>MARCELO MENEZES</v>
      </c>
      <c r="M270" s="7" t="str">
        <f>TARDE!I17</f>
        <v>JONAS REGINALDO PRADO</v>
      </c>
      <c r="N270" s="7" t="str">
        <f>TARDE!J17</f>
        <v>LUIZ CARLOS DA SILVA</v>
      </c>
    </row>
    <row r="271" spans="9:14" x14ac:dyDescent="0.25">
      <c r="I271" s="7" t="str">
        <f>TARDE!E49</f>
        <v>JOSÉ ANTONIO DO AMARAL</v>
      </c>
      <c r="J271" s="7" t="str">
        <f>TARDE!F49</f>
        <v>ÉRICA SCHMIDT</v>
      </c>
      <c r="K271" s="7" t="str">
        <f>TARDE!G49</f>
        <v>LUCIANA DOS SANTOS</v>
      </c>
      <c r="L271" s="7" t="str">
        <f>TARDE!H49</f>
        <v>ULISSES RIBEIRO DA SILVA NETO</v>
      </c>
      <c r="M271" s="7" t="str">
        <f>TARDE!I49</f>
        <v>EVERTON GRACIANO MACEDO</v>
      </c>
      <c r="N271" s="7" t="str">
        <f>TARDE!J39</f>
        <v>ALEXANDRE NAVARRO TEIXEIRA</v>
      </c>
    </row>
    <row r="272" spans="9:14" x14ac:dyDescent="0.25">
      <c r="I272" s="7" t="str">
        <f>TARDE!E51</f>
        <v>JOSÉ ANTONIO DO AMARAL</v>
      </c>
      <c r="J272" s="7" t="str">
        <f>TARDE!F51</f>
        <v>ÉRICA SCHMIDT</v>
      </c>
      <c r="K272" s="7" t="str">
        <f>TARDE!G51</f>
        <v>LUCIANA DOS SANTOS</v>
      </c>
      <c r="L272" s="7" t="str">
        <f>TARDE!H51</f>
        <v>ULISSES RIBEIRO DA SILVA NETO</v>
      </c>
      <c r="M272" s="7" t="str">
        <f>TARDE!I51</f>
        <v>EVERTON GRACIANO MACEDO</v>
      </c>
      <c r="N272" s="7" t="str">
        <f>TARDE!J41</f>
        <v>ALEXANDRE NAVARRO TEIXEIRA</v>
      </c>
    </row>
    <row r="273" spans="9:14" x14ac:dyDescent="0.25">
      <c r="I273" s="7" t="str">
        <f>TARDE!E53</f>
        <v>JOSÉ ANTONIO DO AMARAL</v>
      </c>
      <c r="J273" s="7" t="str">
        <f>TARDE!F53</f>
        <v>GILBERTO DE PAIVA</v>
      </c>
      <c r="K273" s="7" t="str">
        <f>TARDE!G53</f>
        <v>LUCIANA DOS SANTOS</v>
      </c>
      <c r="L273" s="7" t="str">
        <f>TARDE!H53</f>
        <v>ULISSES RIBEIRO DA SILVA NETO</v>
      </c>
      <c r="M273" s="7" t="str">
        <f>TARDE!I53</f>
        <v>EVERTON GRACIANO MACEDO</v>
      </c>
      <c r="N273" s="7" t="str">
        <f>TARDE!J43</f>
        <v>ALEXANDRE NAVARRO TEIXEIRA</v>
      </c>
    </row>
    <row r="274" spans="9:14" x14ac:dyDescent="0.25">
      <c r="I274" s="7" t="str">
        <f>TARDE!E55</f>
        <v>JOSÉ ANTONIO DO AMARAL</v>
      </c>
      <c r="J274" s="7" t="str">
        <f>TARDE!F55</f>
        <v>GILBERTO DE PAIVA</v>
      </c>
      <c r="K274" s="7" t="str">
        <f>TARDE!G55</f>
        <v>LUCIANA DOS SANTOS</v>
      </c>
      <c r="L274" s="7" t="str">
        <f>TARDE!H55</f>
        <v>ULISSES RIBEIRO DA SILVA NETO</v>
      </c>
      <c r="M274" s="7" t="str">
        <f>TARDE!I55</f>
        <v>EVERTON GRACIANO MACEDO</v>
      </c>
      <c r="N274" s="7" t="str">
        <f>TARDE!J45</f>
        <v>ALEXANDRE NAVARRO TEIXEIRA</v>
      </c>
    </row>
    <row r="275" spans="9:14" x14ac:dyDescent="0.25">
      <c r="I275" s="7" t="e">
        <f>TARDE!#REF!</f>
        <v>#REF!</v>
      </c>
      <c r="J275" s="7" t="e">
        <f>TARDE!#REF!</f>
        <v>#REF!</v>
      </c>
      <c r="K275" s="7" t="e">
        <f>TARDE!#REF!</f>
        <v>#REF!</v>
      </c>
      <c r="L275" s="7" t="e">
        <f>TARDE!#REF!</f>
        <v>#REF!</v>
      </c>
      <c r="M275" s="7" t="e">
        <f>TARDE!#REF!</f>
        <v>#REF!</v>
      </c>
      <c r="N275" s="7" t="e">
        <f>TARDE!#REF!</f>
        <v>#REF!</v>
      </c>
    </row>
    <row r="276" spans="9:14" x14ac:dyDescent="0.25">
      <c r="I276" s="7" t="e">
        <f>TARDE!#REF!</f>
        <v>#REF!</v>
      </c>
      <c r="J276" s="7" t="e">
        <f>TARDE!#REF!</f>
        <v>#REF!</v>
      </c>
      <c r="K276" s="7" t="e">
        <f>TARDE!#REF!</f>
        <v>#REF!</v>
      </c>
      <c r="L276" s="7" t="e">
        <f>TARDE!#REF!</f>
        <v>#REF!</v>
      </c>
      <c r="M276" s="7" t="e">
        <f>TARDE!#REF!</f>
        <v>#REF!</v>
      </c>
      <c r="N276" s="7" t="e">
        <f>TARDE!#REF!</f>
        <v>#REF!</v>
      </c>
    </row>
    <row r="277" spans="9:14" x14ac:dyDescent="0.25">
      <c r="I277" s="7" t="e">
        <f>TARDE!#REF!</f>
        <v>#REF!</v>
      </c>
      <c r="J277" s="7" t="e">
        <f>TARDE!#REF!</f>
        <v>#REF!</v>
      </c>
      <c r="K277" s="7" t="e">
        <f>TARDE!#REF!</f>
        <v>#REF!</v>
      </c>
      <c r="L277" s="7" t="e">
        <f>TARDE!#REF!</f>
        <v>#REF!</v>
      </c>
      <c r="M277" s="7" t="e">
        <f>TARDE!#REF!</f>
        <v>#REF!</v>
      </c>
      <c r="N277" s="7" t="e">
        <f>TARDE!#REF!</f>
        <v>#REF!</v>
      </c>
    </row>
    <row r="278" spans="9:14" x14ac:dyDescent="0.25">
      <c r="I278" s="7" t="e">
        <f>TARDE!#REF!</f>
        <v>#REF!</v>
      </c>
      <c r="J278" s="7" t="e">
        <f>TARDE!#REF!</f>
        <v>#REF!</v>
      </c>
      <c r="K278" s="7" t="e">
        <f>TARDE!#REF!</f>
        <v>#REF!</v>
      </c>
      <c r="L278" s="7" t="e">
        <f>TARDE!#REF!</f>
        <v>#REF!</v>
      </c>
      <c r="M278" s="7" t="e">
        <f>TARDE!#REF!</f>
        <v>#REF!</v>
      </c>
      <c r="N278" s="7" t="e">
        <f>TARDE!#REF!</f>
        <v>#REF!</v>
      </c>
    </row>
    <row r="279" spans="9:14" x14ac:dyDescent="0.25">
      <c r="I279" s="7" t="e">
        <f>#REF!</f>
        <v>#REF!</v>
      </c>
      <c r="J279" s="7" t="e">
        <f>#REF!</f>
        <v>#REF!</v>
      </c>
      <c r="K279" s="7" t="e">
        <f>#REF!</f>
        <v>#REF!</v>
      </c>
      <c r="L279" s="7" t="e">
        <f>#REF!</f>
        <v>#REF!</v>
      </c>
      <c r="M279" s="7" t="e">
        <f>#REF!</f>
        <v>#REF!</v>
      </c>
      <c r="N279" s="7" t="e">
        <f>#REF!</f>
        <v>#REF!</v>
      </c>
    </row>
    <row r="280" spans="9:14" x14ac:dyDescent="0.25">
      <c r="I280" s="7" t="e">
        <f>#REF!</f>
        <v>#REF!</v>
      </c>
      <c r="J280" s="7" t="e">
        <f>#REF!</f>
        <v>#REF!</v>
      </c>
      <c r="K280" s="7" t="e">
        <f>#REF!</f>
        <v>#REF!</v>
      </c>
      <c r="L280" s="7" t="e">
        <f>#REF!</f>
        <v>#REF!</v>
      </c>
      <c r="M280" s="7" t="e">
        <f>#REF!</f>
        <v>#REF!</v>
      </c>
      <c r="N280" s="7" t="e">
        <f>#REF!</f>
        <v>#REF!</v>
      </c>
    </row>
    <row r="281" spans="9:14" x14ac:dyDescent="0.25">
      <c r="I281" s="7" t="str">
        <f>TARDE!E64</f>
        <v>LEANDRO PALHA DE OLIVEIRA</v>
      </c>
      <c r="J281" s="7" t="str">
        <f>TARDE!L64</f>
        <v>ACÁCIO LUIZ SIARKOWSKI</v>
      </c>
      <c r="K281" s="7" t="str">
        <f>TARDE!G64</f>
        <v>FLÁVIO SOUSA SILVA</v>
      </c>
      <c r="L281" s="7" t="str">
        <f>TARDE!H64</f>
        <v>ACÁCIO LUIZ SIARKOWSKI</v>
      </c>
      <c r="M281" s="7" t="str">
        <f>TARDE!I64</f>
        <v>-</v>
      </c>
      <c r="N281" s="7" t="str">
        <f>TARDE!J64</f>
        <v>MÁRCIO BATISTA FIGUEIREDO</v>
      </c>
    </row>
    <row r="282" spans="9:14" x14ac:dyDescent="0.25">
      <c r="I282" s="7" t="str">
        <f>TARDE!E66</f>
        <v>LEANDRO PALHA DE OLIVEIRA</v>
      </c>
      <c r="J282" s="7" t="str">
        <f>TARDE!F66</f>
        <v>NARJARA FERREIRA MUTSUOKA</v>
      </c>
      <c r="K282" s="7" t="str">
        <f>TARDE!G66</f>
        <v>FLÁVIO SOUSA SILVA</v>
      </c>
      <c r="L282" s="7" t="str">
        <f>TARDE!H66</f>
        <v>ACÁCIO LUIZ SIARKOWSKI</v>
      </c>
      <c r="M282" s="7" t="str">
        <f>TARDE!I66</f>
        <v>-</v>
      </c>
      <c r="N282" s="7" t="str">
        <f>TARDE!J66</f>
        <v>MÁRCIO BATISTA FIGUEIREDO</v>
      </c>
    </row>
    <row r="283" spans="9:14" x14ac:dyDescent="0.25">
      <c r="I283" s="7" t="str">
        <f>TARDE!E94</f>
        <v>CARLOS ALBERTO DA SILVA JUNIOR</v>
      </c>
      <c r="J283" s="7" t="str">
        <f>TARDE!F94</f>
        <v>MAGALI ANDREIA ROSSI</v>
      </c>
      <c r="K283" s="7" t="str">
        <f>TARDE!G94</f>
        <v>ACÁCIO LUIZ SIARKOWSKI</v>
      </c>
      <c r="L283" s="7" t="str">
        <f>TARDE!H94</f>
        <v>FRANCISCO EUGENIO BARRELLA</v>
      </c>
      <c r="M283" s="7" t="str">
        <f>TARDE!I94</f>
        <v>STEFANIA FELIX DOS SANTOS</v>
      </c>
      <c r="N283" s="7" t="str">
        <f>TARDE!J94</f>
        <v>MARCOS COSTA DE SOUSA</v>
      </c>
    </row>
    <row r="284" spans="9:14" x14ac:dyDescent="0.25">
      <c r="I284" s="7" t="str">
        <f>TARDE!E96</f>
        <v>CARLOS ALBERTO DA SILVA JUNIOR</v>
      </c>
      <c r="J284" s="7" t="str">
        <f>TARDE!F96</f>
        <v>MAGALI ANDREIA ROSSI</v>
      </c>
      <c r="K284" s="7" t="str">
        <f>TARDE!G96</f>
        <v>ACÁCIO LUIZ SIARKOWSKI</v>
      </c>
      <c r="L284" s="7" t="str">
        <f>TARDE!H96</f>
        <v>FRANCISCO EUGENIO BARRELLA</v>
      </c>
      <c r="M284" s="7" t="str">
        <f>TARDE!I96</f>
        <v>STEFANIA FELIX DOS SANTOS</v>
      </c>
      <c r="N284" s="7" t="str">
        <f>TARDE!J96</f>
        <v>MARCOS COSTA DE SOUSA</v>
      </c>
    </row>
    <row r="285" spans="9:14" x14ac:dyDescent="0.25">
      <c r="I285" s="7" t="e">
        <f>#REF!</f>
        <v>#REF!</v>
      </c>
      <c r="J285" s="7" t="e">
        <f>#REF!</f>
        <v>#REF!</v>
      </c>
      <c r="K285" s="7" t="e">
        <f>#REF!</f>
        <v>#REF!</v>
      </c>
      <c r="L285" s="7" t="e">
        <f>#REF!</f>
        <v>#REF!</v>
      </c>
      <c r="M285" s="7" t="e">
        <f>#REF!</f>
        <v>#REF!</v>
      </c>
      <c r="N285" s="7" t="e">
        <f>#REF!</f>
        <v>#REF!</v>
      </c>
    </row>
    <row r="286" spans="9:14" x14ac:dyDescent="0.25">
      <c r="I286" s="7" t="e">
        <f>#REF!</f>
        <v>#REF!</v>
      </c>
      <c r="J286" s="7" t="e">
        <f>#REF!</f>
        <v>#REF!</v>
      </c>
      <c r="K286" s="7" t="e">
        <f>#REF!</f>
        <v>#REF!</v>
      </c>
      <c r="L286" s="7" t="e">
        <f>#REF!</f>
        <v>#REF!</v>
      </c>
      <c r="M286" s="7" t="e">
        <f>#REF!</f>
        <v>#REF!</v>
      </c>
      <c r="N286" s="7" t="e">
        <f>#REF!</f>
        <v>#REF!</v>
      </c>
    </row>
    <row r="287" spans="9:14" x14ac:dyDescent="0.25">
      <c r="I287" s="7" t="e">
        <f>#REF!</f>
        <v>#REF!</v>
      </c>
      <c r="J287" s="7" t="e">
        <f>#REF!</f>
        <v>#REF!</v>
      </c>
      <c r="K287" s="7" t="e">
        <f>#REF!</f>
        <v>#REF!</v>
      </c>
      <c r="L287" s="7" t="e">
        <f>#REF!</f>
        <v>#REF!</v>
      </c>
      <c r="M287" s="7" t="e">
        <f>#REF!</f>
        <v>#REF!</v>
      </c>
      <c r="N287" s="7" t="e">
        <f>#REF!</f>
        <v>#REF!</v>
      </c>
    </row>
    <row r="288" spans="9:14" x14ac:dyDescent="0.25">
      <c r="I288" s="7" t="e">
        <f>#REF!</f>
        <v>#REF!</v>
      </c>
      <c r="J288" s="7" t="e">
        <f>#REF!</f>
        <v>#REF!</v>
      </c>
      <c r="K288" s="7" t="e">
        <f>#REF!</f>
        <v>#REF!</v>
      </c>
      <c r="L288" s="7" t="e">
        <f>#REF!</f>
        <v>#REF!</v>
      </c>
      <c r="M288" s="7" t="e">
        <f>#REF!</f>
        <v>#REF!</v>
      </c>
      <c r="N288" s="7" t="e">
        <f>#REF!</f>
        <v>#REF!</v>
      </c>
    </row>
    <row r="289" spans="9:14" x14ac:dyDescent="0.25">
      <c r="I289" s="7" t="e">
        <f>#REF!</f>
        <v>#REF!</v>
      </c>
      <c r="J289" s="7" t="e">
        <f>#REF!</f>
        <v>#REF!</v>
      </c>
      <c r="K289" s="7" t="e">
        <f>#REF!</f>
        <v>#REF!</v>
      </c>
      <c r="L289" s="7" t="e">
        <f>#REF!</f>
        <v>#REF!</v>
      </c>
      <c r="M289" s="7" t="e">
        <f>#REF!</f>
        <v>#REF!</v>
      </c>
      <c r="N289" s="7" t="e">
        <f>#REF!</f>
        <v>#REF!</v>
      </c>
    </row>
    <row r="290" spans="9:14" x14ac:dyDescent="0.25">
      <c r="I290" s="7" t="e">
        <f>#REF!</f>
        <v>#REF!</v>
      </c>
      <c r="J290" s="7" t="e">
        <f>#REF!</f>
        <v>#REF!</v>
      </c>
      <c r="K290" s="7" t="e">
        <f>#REF!</f>
        <v>#REF!</v>
      </c>
      <c r="L290" s="7" t="e">
        <f>#REF!</f>
        <v>#REF!</v>
      </c>
      <c r="M290" s="7" t="e">
        <f>#REF!</f>
        <v>#REF!</v>
      </c>
      <c r="N290" s="7" t="e">
        <f>#REF!</f>
        <v>#REF!</v>
      </c>
    </row>
    <row r="291" spans="9:14" x14ac:dyDescent="0.25">
      <c r="I291" s="7" t="e">
        <f>#REF!</f>
        <v>#REF!</v>
      </c>
      <c r="J291" s="7" t="e">
        <f>#REF!</f>
        <v>#REF!</v>
      </c>
      <c r="K291" s="7" t="e">
        <f>#REF!</f>
        <v>#REF!</v>
      </c>
      <c r="L291" s="7" t="e">
        <f>#REF!</f>
        <v>#REF!</v>
      </c>
      <c r="M291" s="7" t="e">
        <f>#REF!</f>
        <v>#REF!</v>
      </c>
      <c r="N291" s="7" t="e">
        <f>#REF!</f>
        <v>#REF!</v>
      </c>
    </row>
    <row r="292" spans="9:14" x14ac:dyDescent="0.25">
      <c r="I292" s="7" t="e">
        <f>#REF!</f>
        <v>#REF!</v>
      </c>
      <c r="J292" s="7" t="e">
        <f>#REF!</f>
        <v>#REF!</v>
      </c>
      <c r="K292" s="7" t="e">
        <f>#REF!</f>
        <v>#REF!</v>
      </c>
      <c r="L292" s="7" t="e">
        <f>#REF!</f>
        <v>#REF!</v>
      </c>
      <c r="M292" s="7" t="e">
        <f>#REF!</f>
        <v>#REF!</v>
      </c>
      <c r="N292" s="7" t="e">
        <f>#REF!</f>
        <v>#REF!</v>
      </c>
    </row>
    <row r="293" spans="9:14" x14ac:dyDescent="0.25">
      <c r="I293" s="7" t="e">
        <f>#REF!</f>
        <v>#REF!</v>
      </c>
      <c r="J293" s="7" t="e">
        <f>#REF!</f>
        <v>#REF!</v>
      </c>
      <c r="K293" s="7" t="e">
        <f>#REF!</f>
        <v>#REF!</v>
      </c>
      <c r="L293" s="7" t="e">
        <f>#REF!</f>
        <v>#REF!</v>
      </c>
      <c r="M293" s="7" t="e">
        <f>#REF!</f>
        <v>#REF!</v>
      </c>
      <c r="N293" s="7" t="e">
        <f>#REF!</f>
        <v>#REF!</v>
      </c>
    </row>
    <row r="294" spans="9:14" x14ac:dyDescent="0.25">
      <c r="I294" s="7" t="e">
        <f>#REF!</f>
        <v>#REF!</v>
      </c>
      <c r="J294" s="7" t="e">
        <f>#REF!</f>
        <v>#REF!</v>
      </c>
      <c r="K294" s="7" t="e">
        <f>#REF!</f>
        <v>#REF!</v>
      </c>
      <c r="L294" s="7" t="e">
        <f>#REF!</f>
        <v>#REF!</v>
      </c>
      <c r="M294" s="7" t="e">
        <f>#REF!</f>
        <v>#REF!</v>
      </c>
      <c r="N294" s="7" t="e">
        <f>#REF!</f>
        <v>#REF!</v>
      </c>
    </row>
    <row r="295" spans="9:14" x14ac:dyDescent="0.25">
      <c r="I295" s="7" t="e">
        <f>#REF!</f>
        <v>#REF!</v>
      </c>
      <c r="J295" s="7" t="e">
        <f>#REF!</f>
        <v>#REF!</v>
      </c>
      <c r="K295" s="7" t="e">
        <f>#REF!</f>
        <v>#REF!</v>
      </c>
      <c r="L295" s="7" t="e">
        <f>#REF!</f>
        <v>#REF!</v>
      </c>
      <c r="M295" s="7" t="e">
        <f>#REF!</f>
        <v>#REF!</v>
      </c>
      <c r="N295" s="7" t="e">
        <f>#REF!</f>
        <v>#REF!</v>
      </c>
    </row>
    <row r="296" spans="9:14" x14ac:dyDescent="0.25">
      <c r="I296" s="7" t="e">
        <f>#REF!</f>
        <v>#REF!</v>
      </c>
      <c r="J296" s="7" t="e">
        <f>#REF!</f>
        <v>#REF!</v>
      </c>
      <c r="K296" s="7" t="e">
        <f>#REF!</f>
        <v>#REF!</v>
      </c>
      <c r="L296" s="7" t="e">
        <f>#REF!</f>
        <v>#REF!</v>
      </c>
      <c r="M296" s="7" t="e">
        <f>#REF!</f>
        <v>#REF!</v>
      </c>
      <c r="N296" s="7" t="e">
        <f>#REF!</f>
        <v>#REF!</v>
      </c>
    </row>
    <row r="297" spans="9:14" x14ac:dyDescent="0.25">
      <c r="I297" s="7" t="e">
        <f>#REF!</f>
        <v>#REF!</v>
      </c>
      <c r="J297" s="7" t="e">
        <f>#REF!</f>
        <v>#REF!</v>
      </c>
      <c r="K297" s="7" t="e">
        <f>#REF!</f>
        <v>#REF!</v>
      </c>
      <c r="L297" s="7" t="e">
        <f>#REF!</f>
        <v>#REF!</v>
      </c>
      <c r="M297" s="7" t="e">
        <f>#REF!</f>
        <v>#REF!</v>
      </c>
      <c r="N297" s="7" t="e">
        <f>#REF!</f>
        <v>#REF!</v>
      </c>
    </row>
    <row r="298" spans="9:14" x14ac:dyDescent="0.25">
      <c r="I298" s="7" t="e">
        <f>#REF!</f>
        <v>#REF!</v>
      </c>
      <c r="J298" s="7" t="e">
        <f>#REF!</f>
        <v>#REF!</v>
      </c>
      <c r="K298" s="7" t="e">
        <f>#REF!</f>
        <v>#REF!</v>
      </c>
      <c r="L298" s="7" t="e">
        <f>#REF!</f>
        <v>#REF!</v>
      </c>
      <c r="M298" s="7" t="e">
        <f>#REF!</f>
        <v>#REF!</v>
      </c>
      <c r="N298" s="7" t="e">
        <f>#REF!</f>
        <v>#REF!</v>
      </c>
    </row>
    <row r="299" spans="9:14" x14ac:dyDescent="0.25">
      <c r="I299" s="7" t="e">
        <f>#REF!</f>
        <v>#REF!</v>
      </c>
      <c r="J299" s="7" t="e">
        <f>#REF!</f>
        <v>#REF!</v>
      </c>
      <c r="K299" s="7" t="e">
        <f>#REF!</f>
        <v>#REF!</v>
      </c>
      <c r="L299" s="7" t="e">
        <f>#REF!</f>
        <v>#REF!</v>
      </c>
      <c r="M299" s="7" t="e">
        <f>#REF!</f>
        <v>#REF!</v>
      </c>
      <c r="N299" s="7" t="e">
        <f>#REF!</f>
        <v>#REF!</v>
      </c>
    </row>
    <row r="300" spans="9:14" x14ac:dyDescent="0.25">
      <c r="I300" s="7" t="e">
        <f>#REF!</f>
        <v>#REF!</v>
      </c>
      <c r="J300" s="7" t="e">
        <f>#REF!</f>
        <v>#REF!</v>
      </c>
      <c r="K300" s="7" t="e">
        <f>#REF!</f>
        <v>#REF!</v>
      </c>
      <c r="L300" s="7" t="e">
        <f>#REF!</f>
        <v>#REF!</v>
      </c>
      <c r="M300" s="7" t="e">
        <f>#REF!</f>
        <v>#REF!</v>
      </c>
      <c r="N300" s="7" t="e">
        <f>#REF!</f>
        <v>#REF!</v>
      </c>
    </row>
    <row r="301" spans="9:14" x14ac:dyDescent="0.25">
      <c r="I301" s="7" t="e">
        <f>#REF!</f>
        <v>#REF!</v>
      </c>
      <c r="J301" s="7" t="e">
        <f>#REF!</f>
        <v>#REF!</v>
      </c>
      <c r="K301" s="7" t="e">
        <f>#REF!</f>
        <v>#REF!</v>
      </c>
      <c r="L301" s="7" t="e">
        <f>#REF!</f>
        <v>#REF!</v>
      </c>
      <c r="M301" s="7" t="e">
        <f>#REF!</f>
        <v>#REF!</v>
      </c>
      <c r="N301" s="7" t="e">
        <f>#REF!</f>
        <v>#REF!</v>
      </c>
    </row>
    <row r="302" spans="9:14" x14ac:dyDescent="0.25">
      <c r="I302" s="7" t="e">
        <f>#REF!</f>
        <v>#REF!</v>
      </c>
      <c r="J302" s="7" t="e">
        <f>#REF!</f>
        <v>#REF!</v>
      </c>
      <c r="K302" s="7" t="e">
        <f>#REF!</f>
        <v>#REF!</v>
      </c>
      <c r="L302" s="7" t="e">
        <f>#REF!</f>
        <v>#REF!</v>
      </c>
      <c r="M302" s="7" t="e">
        <f>#REF!</f>
        <v>#REF!</v>
      </c>
      <c r="N302" s="7" t="e">
        <f>#REF!</f>
        <v>#REF!</v>
      </c>
    </row>
    <row r="303" spans="9:14" x14ac:dyDescent="0.25">
      <c r="I303" s="7" t="str">
        <f>TARDE!E79</f>
        <v>FRANCISCO EUGENIO BARRELLA</v>
      </c>
      <c r="J303" s="7">
        <f>TARDE!F79</f>
        <v>0</v>
      </c>
      <c r="K303" s="7" t="str">
        <f>TARDE!G79</f>
        <v>ANDREA FIORAVANTE SALLA</v>
      </c>
      <c r="L303" s="7" t="str">
        <f>TARDE!H79</f>
        <v>JOSÉ ANTONIO DO AMARAL</v>
      </c>
      <c r="M303" s="7" t="str">
        <f>TARDE!I79</f>
        <v>JONAS REGINALDO PRADO</v>
      </c>
      <c r="N303" s="7" t="str">
        <f>TARDE!J79</f>
        <v>JOSÉ ANTONIO DO AMARAL</v>
      </c>
    </row>
    <row r="304" spans="9:14" x14ac:dyDescent="0.25">
      <c r="I304" s="7" t="str">
        <f>TARDE!E81</f>
        <v>FRANCISCO EUGENIO BARRELLA</v>
      </c>
      <c r="J304" s="7">
        <f>TARDE!F81</f>
        <v>0</v>
      </c>
      <c r="K304" s="7" t="str">
        <f>TARDE!G81</f>
        <v>ANDREA FIORAVANTE SALLA</v>
      </c>
      <c r="L304" s="7" t="str">
        <f>TARDE!H81</f>
        <v>JOSÉ ANTONIO DO AMARAL</v>
      </c>
      <c r="M304" s="7" t="str">
        <f>TARDE!I81</f>
        <v>JONAS REGINALDO PRADO</v>
      </c>
      <c r="N304" s="7" t="str">
        <f>TARDE!J81</f>
        <v>JOSÉ ANTONIO DO AMARAL</v>
      </c>
    </row>
    <row r="305" spans="9:14" x14ac:dyDescent="0.25">
      <c r="I305" s="7" t="str">
        <f>TARDE!E83</f>
        <v>FRANCISCO EUGENIO BARRELLA</v>
      </c>
      <c r="J305" s="7" t="str">
        <f>TARDE!F83</f>
        <v>ELIAS CARNEIRO DE OLIVEIRA</v>
      </c>
      <c r="K305" s="7" t="str">
        <f>TARDE!G83</f>
        <v>FRANCISCO EUGENIO BARRELLA</v>
      </c>
      <c r="L305" s="7" t="str">
        <f>TARDE!H83</f>
        <v>JOSÉ ANTONIO DO AMARAL</v>
      </c>
      <c r="M305" s="7" t="str">
        <f>TARDE!I83</f>
        <v>STEFANIA FELIX DOS SANTOS</v>
      </c>
      <c r="N305" s="7" t="str">
        <f>TARDE!J83</f>
        <v>JOSÉ ANTONIO DO AMARAL</v>
      </c>
    </row>
    <row r="306" spans="9:14" x14ac:dyDescent="0.25">
      <c r="I306" s="7" t="str">
        <f>TARDE!E85</f>
        <v>FRANCISCO EUGENIO BARRELLA</v>
      </c>
      <c r="J306" s="7" t="str">
        <f>TARDE!F85</f>
        <v>ELIAS CARNEIRO DE OLIVEIRA</v>
      </c>
      <c r="K306" s="7" t="str">
        <f>TARDE!G85</f>
        <v>FRANCISCO EUGENIO BARRELLA</v>
      </c>
      <c r="L306" s="7" t="str">
        <f>TARDE!H85</f>
        <v>JOSÉ ANTONIO DO AMARAL</v>
      </c>
      <c r="M306" s="7" t="str">
        <f>TARDE!I85</f>
        <v>STEFANIA FELIX DOS SANTOS</v>
      </c>
      <c r="N306" s="7" t="str">
        <f>TARDE!J85</f>
        <v>JOSÉ ANTONIO DO AMARAL</v>
      </c>
    </row>
    <row r="307" spans="9:14" x14ac:dyDescent="0.25">
      <c r="I307" s="7" t="str">
        <f>TARDE!E26</f>
        <v>ELIAS CARNEIRO DE OLIVEIRA</v>
      </c>
      <c r="J307" s="7" t="str">
        <f>TARDE!F26</f>
        <v>EVERTON GRACIANO MACEDO</v>
      </c>
      <c r="K307" s="7" t="str">
        <f>TARDE!G26</f>
        <v>LEANDRO PALHA DE OLIVEIRA</v>
      </c>
      <c r="L307" s="7" t="str">
        <f>TARDE!H26</f>
        <v>EVERTON GRACIANO MACEDO</v>
      </c>
      <c r="M307" s="7" t="str">
        <f>TARDE!I26</f>
        <v>JOSÉ ANTONIO DO AMARAL</v>
      </c>
      <c r="N307" s="7" t="str">
        <f>TARDE!J26</f>
        <v>JEFFERSON CIPRIANO DE ARAUJO</v>
      </c>
    </row>
    <row r="308" spans="9:14" x14ac:dyDescent="0.25">
      <c r="I308" s="7" t="str">
        <f>TARDE!E28</f>
        <v>ELIAS CARNEIRO DE OLIVEIRA</v>
      </c>
      <c r="J308" s="7" t="str">
        <f>TARDE!F28</f>
        <v>EVERTON GRACIANO MACEDO</v>
      </c>
      <c r="K308" s="7" t="str">
        <f>TARDE!G28</f>
        <v>LEANDRO PALHA DE OLIVEIRA</v>
      </c>
      <c r="L308" s="7" t="str">
        <f>TARDE!H28</f>
        <v>EVERTON GRACIANO MACEDO</v>
      </c>
      <c r="M308" s="7" t="str">
        <f>TARDE!I28</f>
        <v>JOSÉ ANTONIO DO AMARAL</v>
      </c>
      <c r="N308" s="7" t="str">
        <f>TARDE!J28</f>
        <v>JEFFERSON CIPRIANO DE ARAUJO</v>
      </c>
    </row>
    <row r="309" spans="9:14" x14ac:dyDescent="0.25">
      <c r="I309" s="7" t="e">
        <f>#REF!</f>
        <v>#REF!</v>
      </c>
      <c r="J309" s="7" t="e">
        <f>#REF!</f>
        <v>#REF!</v>
      </c>
      <c r="K309" s="7" t="e">
        <f>#REF!</f>
        <v>#REF!</v>
      </c>
      <c r="L309" s="7" t="e">
        <f>#REF!</f>
        <v>#REF!</v>
      </c>
      <c r="M309" s="7" t="e">
        <f>#REF!</f>
        <v>#REF!</v>
      </c>
      <c r="N309" s="7" t="e">
        <f>#REF!</f>
        <v>#REF!</v>
      </c>
    </row>
    <row r="310" spans="9:14" x14ac:dyDescent="0.25">
      <c r="I310" s="7" t="e">
        <f>#REF!</f>
        <v>#REF!</v>
      </c>
      <c r="J310" s="7" t="e">
        <f>#REF!</f>
        <v>#REF!</v>
      </c>
      <c r="K310" s="7" t="e">
        <f>#REF!</f>
        <v>#REF!</v>
      </c>
      <c r="L310" s="7" t="e">
        <f>#REF!</f>
        <v>#REF!</v>
      </c>
      <c r="M310" s="7" t="e">
        <f>#REF!</f>
        <v>#REF!</v>
      </c>
      <c r="N310" s="7" t="e">
        <f>#REF!</f>
        <v>#REF!</v>
      </c>
    </row>
    <row r="311" spans="9:14" x14ac:dyDescent="0.25">
      <c r="I311" s="7" t="str">
        <f>TARDE!E30</f>
        <v>ELIAS CARNEIRO DE OLIVEIRA</v>
      </c>
      <c r="J311" s="7" t="str">
        <f>TARDE!F30</f>
        <v>EVERTON GRACIANO MACEDO</v>
      </c>
      <c r="K311" s="7" t="str">
        <f>TARDE!G30</f>
        <v>LEANDRO PALHA DE OLIVEIRA</v>
      </c>
      <c r="L311" s="7" t="str">
        <f>TARDE!H30</f>
        <v>EVERTON GRACIANO MACEDO</v>
      </c>
      <c r="M311" s="7" t="str">
        <f>TARDE!I30</f>
        <v>JOSÉ ANTONIO DO AMARAL</v>
      </c>
      <c r="N311" s="7" t="str">
        <f>TARDE!J30</f>
        <v>TOKIO HOSSOKAWA</v>
      </c>
    </row>
    <row r="312" spans="9:14" x14ac:dyDescent="0.25">
      <c r="I312" s="7" t="str">
        <f>TARDE!E32</f>
        <v>ELIAS CARNEIRO DE OLIVEIRA</v>
      </c>
      <c r="J312" s="7" t="str">
        <f>TARDE!F32</f>
        <v>EVERTON GRACIANO MACEDO</v>
      </c>
      <c r="K312" s="7" t="str">
        <f>TARDE!G32</f>
        <v>LEANDRO PALHA DE OLIVEIRA</v>
      </c>
      <c r="L312" s="7" t="str">
        <f>TARDE!H32</f>
        <v>EVERTON GRACIANO MACEDO</v>
      </c>
      <c r="M312" s="7" t="str">
        <f>TARDE!I32</f>
        <v>JOSÉ ANTONIO DO AMARAL</v>
      </c>
      <c r="N312" s="7" t="str">
        <f>TARDE!J32</f>
        <v>TOKIO HOSSOKAWA</v>
      </c>
    </row>
    <row r="313" spans="9:14" x14ac:dyDescent="0.25">
      <c r="I313" s="7" t="e">
        <f>TARDE!#REF!</f>
        <v>#REF!</v>
      </c>
      <c r="J313" s="7" t="e">
        <f>TARDE!#REF!</f>
        <v>#REF!</v>
      </c>
      <c r="K313" s="7" t="e">
        <f>TARDE!#REF!</f>
        <v>#REF!</v>
      </c>
      <c r="L313" s="7" t="e">
        <f>TARDE!#REF!</f>
        <v>#REF!</v>
      </c>
      <c r="M313" s="7" t="e">
        <f>TARDE!#REF!</f>
        <v>#REF!</v>
      </c>
      <c r="N313" s="7" t="e">
        <f>TARDE!#REF!</f>
        <v>#REF!</v>
      </c>
    </row>
    <row r="314" spans="9:14" x14ac:dyDescent="0.25">
      <c r="I314" s="7" t="e">
        <f>TARDE!#REF!</f>
        <v>#REF!</v>
      </c>
      <c r="J314" s="7" t="e">
        <f>TARDE!#REF!</f>
        <v>#REF!</v>
      </c>
      <c r="K314" s="7" t="e">
        <f>TARDE!#REF!</f>
        <v>#REF!</v>
      </c>
      <c r="L314" s="7" t="e">
        <f>TARDE!#REF!</f>
        <v>#REF!</v>
      </c>
      <c r="M314" s="7" t="e">
        <f>TARDE!#REF!</f>
        <v>#REF!</v>
      </c>
      <c r="N314" s="7" t="e">
        <f>TARDE!#REF!</f>
        <v>#REF!</v>
      </c>
    </row>
  </sheetData>
  <sheetProtection algorithmName="SHA-512" hashValue="STaLOZYUoV6lMnaBhecTNZTRGa76Ysh8KwHugfNK6TGgq6kDgfskv2q9vwGiEL859N0Rsk3epoOqgg7276fJ/g==" saltValue="HJM8YFfhxozPIiPUwMkdUg==" spinCount="100000" sheet="1" objects="1" scenarios="1" selectLockedCells="1" selectUnlockedCells="1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workbookViewId="0">
      <selection activeCell="P20" sqref="P20"/>
    </sheetView>
  </sheetViews>
  <sheetFormatPr defaultRowHeight="15" x14ac:dyDescent="0.25"/>
  <cols>
    <col min="2" max="2" width="13.7109375" customWidth="1"/>
    <col min="3" max="3" width="6.5703125" bestFit="1" customWidth="1"/>
    <col min="4" max="5" width="10.140625" customWidth="1"/>
    <col min="6" max="6" width="27.140625" customWidth="1"/>
    <col min="7" max="7" width="27.140625" hidden="1" customWidth="1"/>
    <col min="8" max="8" width="0" hidden="1" customWidth="1"/>
    <col min="10" max="10" width="10.7109375" bestFit="1" customWidth="1"/>
  </cols>
  <sheetData>
    <row r="3" spans="2:8" x14ac:dyDescent="0.25">
      <c r="B3" s="104" t="s">
        <v>512</v>
      </c>
      <c r="C3" s="104"/>
      <c r="D3" s="104"/>
      <c r="E3" s="104"/>
      <c r="F3">
        <f>PROFESSORES!D3</f>
        <v>2024</v>
      </c>
    </row>
    <row r="4" spans="2:8" x14ac:dyDescent="0.25">
      <c r="B4" s="9" t="str">
        <f>PROFESSORES!C3</f>
        <v>MAIO</v>
      </c>
      <c r="C4" s="10">
        <f>IF(B4=SEMANA!D4,SEMANA!C4,IF(B4=SEMANA!D5,SEMANA!C5,IF(B4=SEMANA!D6,SEMANA!C6,IF(B4=SEMANA!D7,SEMANA!C7,IF(B4=SEMANA!D8,SEMANA!C8,IF(B4=SEMANA!D9,SEMANA!C9,IF(B4=SEMANA!D10,SEMANA!C10,IF(B4=SEMANA!D11,SEMANA!C11,IF(B4=SEMANA!D12,SEMANA!C12,IF(B4=SEMANA!D13,SEMANA!C13,IF(B4=SEMANA!D14,SEMANA!C14,IF(B4=SEMANA!D15,SEMANA!C15,"SOS"))))))))))))</f>
        <v>5</v>
      </c>
      <c r="D4" s="105" t="s">
        <v>513</v>
      </c>
      <c r="E4" s="105"/>
      <c r="F4" s="106"/>
      <c r="G4" s="107"/>
    </row>
    <row r="5" spans="2:8" ht="15.75" x14ac:dyDescent="0.25">
      <c r="B5" s="102">
        <f>DATE(PROFESSORES!$D$3,$C$4,0)+SEMANA!B4</f>
        <v>45413</v>
      </c>
      <c r="C5" s="103"/>
      <c r="D5" s="100">
        <f t="shared" ref="D5" si="0">B5</f>
        <v>45413</v>
      </c>
      <c r="E5" s="101"/>
      <c r="F5" s="106" t="str">
        <f>IF(AND($C$4=1,H5=1),"DIA DA CONFRATERNIZAÇÃO",IF(AND($C$4=2,H5=19),"ANIVERSÁRIO DE OSASCO",IF(AND($C$4=3,H5=0),"",IF(AND($C$4=4,H5=21),"TIRADENTES",IF(AND($C$4=5,H5=1),"DIA DO TRABALHO",IF(AND($C$4=6,H5=13),"DIA DO PADROEIRO DE OSASCO",IF(AND($C$4=7,H5=9),"DIA DA REVOLUÇÃO CONSTITUCIONALISTA",IF(AND($C$4=8,H5=0),"",IF(AND($C$4=9,H5=7),"DIA DA INDEPENDÊNCIA DO BRASIL",IF(AND($C$4=10,H5=12),"NOSSA SENHORA APARECIDA",IF(AND($C$4=10,H5=15),"DIA DO PROFESSOR",IF(AND($C$4=10,H5=28),"DIA DO SERVIDOR PÚBLICO",IF(AND($C$4=11,H5=2),"FINADOS",IF(AND($C$4=11,H5=20),"DIA DA CONSCIÊNCIA NEGRA",IF(AND($C$4=11,H5=15),"PROCLAMAÇÃO DA REPÚBLICA",IF(AND($C$4=12,H5=25),"NATAL",""))))))))))))))))</f>
        <v>DIA DO TRABALHO</v>
      </c>
      <c r="G5" s="107"/>
      <c r="H5" s="27">
        <f>SEMANA!B4</f>
        <v>1</v>
      </c>
    </row>
    <row r="6" spans="2:8" ht="15.75" x14ac:dyDescent="0.25">
      <c r="B6" s="102">
        <f>DATE(PROFESSORES!$D$3,$C$4,0)+SEMANA!B5</f>
        <v>45414</v>
      </c>
      <c r="C6" s="103"/>
      <c r="D6" s="100">
        <f t="shared" ref="D6:D35" si="1">B6</f>
        <v>45414</v>
      </c>
      <c r="E6" s="101"/>
      <c r="F6" s="106" t="str">
        <f t="shared" ref="F6:F35" si="2">IF(AND($C$4=1,H6=1),"DIA DA CONFRATERNIZAÇÃO",IF(AND($C$4=2,H6=19),"ANIVERSÁRIO DE OSASCO",IF(AND($C$4=3,H6=0),"",IF(AND($C$4=4,H6=21),"TIRADENTES",IF(AND($C$4=5,H6=1),"DIA DO TRABALHO",IF(AND($C$4=6,H6=13),"DIA DO PADROEIRO DE OSASCO",IF(AND($C$4=7,H6=9),"DIA DA REVOLUÇÃO CONSTITUCIONALISTA",IF(AND($C$4=8,H6=0),"",IF(AND($C$4=9,H6=7),"DIA DA INDEPENDÊNCIA DO BRASIL",IF(AND($C$4=10,H6=12),"NOSSA SENHORA APARECIDA",IF(AND($C$4=10,H6=15),"DIA DO PROFESSOR",IF(AND($C$4=10,H6=28),"DIA DO SERVIDOR PÚBLICO",IF(AND($C$4=11,H6=2),"FINADOS",IF(AND($C$4=11,H6=20),"DIA DA CONSCIÊNCIA NEGRA",IF(AND($C$4=11,H6=15),"PROCLAMAÇÃO DA REPÚBLICA",IF(AND($C$4=12,H6=25),"NATAL",""))))))))))))))))</f>
        <v/>
      </c>
      <c r="G6" s="107"/>
      <c r="H6" s="27">
        <f>SEMANA!B5</f>
        <v>2</v>
      </c>
    </row>
    <row r="7" spans="2:8" ht="15.75" x14ac:dyDescent="0.25">
      <c r="B7" s="102">
        <f>DATE(PROFESSORES!$D$3,$C$4,0)+SEMANA!B6</f>
        <v>45415</v>
      </c>
      <c r="C7" s="103"/>
      <c r="D7" s="100">
        <f t="shared" si="1"/>
        <v>45415</v>
      </c>
      <c r="E7" s="101"/>
      <c r="F7" s="106" t="str">
        <f t="shared" si="2"/>
        <v/>
      </c>
      <c r="G7" s="107"/>
      <c r="H7" s="27">
        <f>SEMANA!B6</f>
        <v>3</v>
      </c>
    </row>
    <row r="8" spans="2:8" ht="15.75" x14ac:dyDescent="0.25">
      <c r="B8" s="102">
        <f>DATE(PROFESSORES!$D$3,$C$4,0)+SEMANA!B7</f>
        <v>45416</v>
      </c>
      <c r="C8" s="103"/>
      <c r="D8" s="100">
        <f t="shared" si="1"/>
        <v>45416</v>
      </c>
      <c r="E8" s="101"/>
      <c r="F8" s="106" t="str">
        <f t="shared" si="2"/>
        <v/>
      </c>
      <c r="G8" s="107"/>
      <c r="H8" s="27">
        <f>SEMANA!B7</f>
        <v>4</v>
      </c>
    </row>
    <row r="9" spans="2:8" ht="15.75" x14ac:dyDescent="0.25">
      <c r="B9" s="102">
        <f>DATE(PROFESSORES!$D$3,$C$4,0)+SEMANA!B8</f>
        <v>45417</v>
      </c>
      <c r="C9" s="103"/>
      <c r="D9" s="100">
        <f t="shared" si="1"/>
        <v>45417</v>
      </c>
      <c r="E9" s="101"/>
      <c r="F9" s="106" t="str">
        <f t="shared" si="2"/>
        <v/>
      </c>
      <c r="G9" s="107"/>
      <c r="H9" s="27">
        <f>SEMANA!B8</f>
        <v>5</v>
      </c>
    </row>
    <row r="10" spans="2:8" ht="15.75" x14ac:dyDescent="0.25">
      <c r="B10" s="102">
        <f>DATE(PROFESSORES!$D$3,$C$4,0)+SEMANA!B9</f>
        <v>45418</v>
      </c>
      <c r="C10" s="103"/>
      <c r="D10" s="100">
        <f t="shared" si="1"/>
        <v>45418</v>
      </c>
      <c r="E10" s="101"/>
      <c r="F10" s="106" t="str">
        <f t="shared" si="2"/>
        <v/>
      </c>
      <c r="G10" s="107"/>
      <c r="H10" s="27">
        <f>SEMANA!B9</f>
        <v>6</v>
      </c>
    </row>
    <row r="11" spans="2:8" ht="15.75" x14ac:dyDescent="0.25">
      <c r="B11" s="102">
        <f>DATE(PROFESSORES!$D$3,$C$4,0)+SEMANA!B10</f>
        <v>45419</v>
      </c>
      <c r="C11" s="103"/>
      <c r="D11" s="100">
        <f t="shared" si="1"/>
        <v>45419</v>
      </c>
      <c r="E11" s="101"/>
      <c r="F11" s="106" t="str">
        <f t="shared" si="2"/>
        <v/>
      </c>
      <c r="G11" s="107"/>
      <c r="H11" s="27">
        <f>SEMANA!B10</f>
        <v>7</v>
      </c>
    </row>
    <row r="12" spans="2:8" ht="15.75" x14ac:dyDescent="0.25">
      <c r="B12" s="102">
        <f>DATE(PROFESSORES!$D$3,$C$4,0)+SEMANA!B11</f>
        <v>45420</v>
      </c>
      <c r="C12" s="103"/>
      <c r="D12" s="100">
        <f t="shared" si="1"/>
        <v>45420</v>
      </c>
      <c r="E12" s="101"/>
      <c r="F12" s="106" t="str">
        <f t="shared" si="2"/>
        <v/>
      </c>
      <c r="G12" s="107"/>
      <c r="H12" s="27">
        <f>SEMANA!B11</f>
        <v>8</v>
      </c>
    </row>
    <row r="13" spans="2:8" ht="15.75" x14ac:dyDescent="0.25">
      <c r="B13" s="102">
        <f>DATE(PROFESSORES!$D$3,$C$4,0)+SEMANA!B12</f>
        <v>45421</v>
      </c>
      <c r="C13" s="103"/>
      <c r="D13" s="100">
        <f t="shared" si="1"/>
        <v>45421</v>
      </c>
      <c r="E13" s="101"/>
      <c r="F13" s="106" t="str">
        <f t="shared" si="2"/>
        <v/>
      </c>
      <c r="G13" s="107"/>
      <c r="H13" s="27">
        <f>SEMANA!B12</f>
        <v>9</v>
      </c>
    </row>
    <row r="14" spans="2:8" ht="15.75" x14ac:dyDescent="0.25">
      <c r="B14" s="102">
        <f>DATE(PROFESSORES!$D$3,$C$4,0)+SEMANA!B13</f>
        <v>45422</v>
      </c>
      <c r="C14" s="103"/>
      <c r="D14" s="100">
        <f t="shared" si="1"/>
        <v>45422</v>
      </c>
      <c r="E14" s="101"/>
      <c r="F14" s="106" t="str">
        <f t="shared" si="2"/>
        <v/>
      </c>
      <c r="G14" s="107"/>
      <c r="H14" s="27">
        <f>SEMANA!B13</f>
        <v>10</v>
      </c>
    </row>
    <row r="15" spans="2:8" ht="15.75" x14ac:dyDescent="0.25">
      <c r="B15" s="102">
        <f>DATE(PROFESSORES!$D$3,$C$4,0)+SEMANA!B14</f>
        <v>45423</v>
      </c>
      <c r="C15" s="103"/>
      <c r="D15" s="100">
        <f t="shared" si="1"/>
        <v>45423</v>
      </c>
      <c r="E15" s="101"/>
      <c r="F15" s="106" t="str">
        <f t="shared" si="2"/>
        <v/>
      </c>
      <c r="G15" s="107"/>
      <c r="H15" s="27">
        <f>SEMANA!B14</f>
        <v>11</v>
      </c>
    </row>
    <row r="16" spans="2:8" ht="15.75" x14ac:dyDescent="0.25">
      <c r="B16" s="102">
        <f>DATE(PROFESSORES!$D$3,$C$4,0)+SEMANA!B15</f>
        <v>45424</v>
      </c>
      <c r="C16" s="103"/>
      <c r="D16" s="100">
        <f t="shared" si="1"/>
        <v>45424</v>
      </c>
      <c r="E16" s="101"/>
      <c r="F16" s="106" t="str">
        <f t="shared" si="2"/>
        <v/>
      </c>
      <c r="G16" s="107"/>
      <c r="H16" s="27">
        <f>SEMANA!B15</f>
        <v>12</v>
      </c>
    </row>
    <row r="17" spans="2:10" ht="15.75" x14ac:dyDescent="0.25">
      <c r="B17" s="102">
        <f>DATE(PROFESSORES!$D$3,$C$4,0)+SEMANA!B16</f>
        <v>45425</v>
      </c>
      <c r="C17" s="103"/>
      <c r="D17" s="100">
        <f t="shared" si="1"/>
        <v>45425</v>
      </c>
      <c r="E17" s="101"/>
      <c r="F17" s="106" t="str">
        <f t="shared" si="2"/>
        <v/>
      </c>
      <c r="G17" s="107"/>
      <c r="H17" s="27">
        <f>SEMANA!B16</f>
        <v>13</v>
      </c>
    </row>
    <row r="18" spans="2:10" ht="15.75" x14ac:dyDescent="0.25">
      <c r="B18" s="102">
        <f>DATE(PROFESSORES!$D$3,$C$4,0)+SEMANA!B17</f>
        <v>45426</v>
      </c>
      <c r="C18" s="103"/>
      <c r="D18" s="100">
        <f t="shared" si="1"/>
        <v>45426</v>
      </c>
      <c r="E18" s="101"/>
      <c r="F18" s="106" t="str">
        <f t="shared" si="2"/>
        <v/>
      </c>
      <c r="G18" s="107"/>
      <c r="H18" s="27">
        <f>SEMANA!B17</f>
        <v>14</v>
      </c>
    </row>
    <row r="19" spans="2:10" ht="15.75" x14ac:dyDescent="0.25">
      <c r="B19" s="102">
        <f>DATE(PROFESSORES!$D$3,$C$4,0)+SEMANA!B18</f>
        <v>45427</v>
      </c>
      <c r="C19" s="103"/>
      <c r="D19" s="100">
        <f t="shared" si="1"/>
        <v>45427</v>
      </c>
      <c r="E19" s="101"/>
      <c r="F19" s="106" t="str">
        <f t="shared" si="2"/>
        <v/>
      </c>
      <c r="G19" s="107"/>
      <c r="H19" s="27">
        <f>SEMANA!B18</f>
        <v>15</v>
      </c>
    </row>
    <row r="20" spans="2:10" ht="15.75" x14ac:dyDescent="0.25">
      <c r="B20" s="102">
        <f>DATE(PROFESSORES!$D$3,$C$4,0)+SEMANA!B19</f>
        <v>45428</v>
      </c>
      <c r="C20" s="103"/>
      <c r="D20" s="100">
        <f t="shared" si="1"/>
        <v>45428</v>
      </c>
      <c r="E20" s="101"/>
      <c r="F20" s="106" t="str">
        <f t="shared" si="2"/>
        <v/>
      </c>
      <c r="G20" s="107"/>
      <c r="H20" s="27">
        <f>SEMANA!B19</f>
        <v>16</v>
      </c>
    </row>
    <row r="21" spans="2:10" ht="15.75" x14ac:dyDescent="0.25">
      <c r="B21" s="102">
        <f>DATE(PROFESSORES!$D$3,$C$4,0)+SEMANA!B20</f>
        <v>45429</v>
      </c>
      <c r="C21" s="103"/>
      <c r="D21" s="100">
        <f t="shared" si="1"/>
        <v>45429</v>
      </c>
      <c r="E21" s="101"/>
      <c r="F21" s="106" t="str">
        <f t="shared" si="2"/>
        <v/>
      </c>
      <c r="G21" s="107"/>
      <c r="H21" s="27">
        <f>SEMANA!B20</f>
        <v>17</v>
      </c>
    </row>
    <row r="22" spans="2:10" ht="15.75" x14ac:dyDescent="0.25">
      <c r="B22" s="102">
        <f>DATE(PROFESSORES!$D$3,$C$4,0)+SEMANA!B21</f>
        <v>45430</v>
      </c>
      <c r="C22" s="103"/>
      <c r="D22" s="100">
        <f t="shared" si="1"/>
        <v>45430</v>
      </c>
      <c r="E22" s="101"/>
      <c r="F22" s="106" t="str">
        <f t="shared" si="2"/>
        <v/>
      </c>
      <c r="G22" s="107"/>
      <c r="H22" s="27">
        <f>SEMANA!B21</f>
        <v>18</v>
      </c>
    </row>
    <row r="23" spans="2:10" ht="15.75" x14ac:dyDescent="0.25">
      <c r="B23" s="102">
        <f>DATE(PROFESSORES!$D$3,$C$4,0)+SEMANA!B22</f>
        <v>45431</v>
      </c>
      <c r="C23" s="103"/>
      <c r="D23" s="100">
        <f t="shared" si="1"/>
        <v>45431</v>
      </c>
      <c r="E23" s="101"/>
      <c r="F23" s="106" t="str">
        <f t="shared" si="2"/>
        <v/>
      </c>
      <c r="G23" s="107"/>
      <c r="H23" s="27">
        <f>SEMANA!B22</f>
        <v>19</v>
      </c>
    </row>
    <row r="24" spans="2:10" ht="15.75" x14ac:dyDescent="0.25">
      <c r="B24" s="102">
        <f>DATE(PROFESSORES!$D$3,$C$4,0)+SEMANA!B23</f>
        <v>45432</v>
      </c>
      <c r="C24" s="103"/>
      <c r="D24" s="100">
        <f t="shared" si="1"/>
        <v>45432</v>
      </c>
      <c r="E24" s="101"/>
      <c r="F24" s="106" t="str">
        <f t="shared" si="2"/>
        <v/>
      </c>
      <c r="G24" s="107"/>
      <c r="H24" s="27">
        <f>SEMANA!B23</f>
        <v>20</v>
      </c>
    </row>
    <row r="25" spans="2:10" ht="15.75" x14ac:dyDescent="0.25">
      <c r="B25" s="102">
        <f>DATE(PROFESSORES!$D$3,$C$4,0)+SEMANA!B24</f>
        <v>45433</v>
      </c>
      <c r="C25" s="103"/>
      <c r="D25" s="100">
        <f t="shared" si="1"/>
        <v>45433</v>
      </c>
      <c r="E25" s="101"/>
      <c r="F25" s="106" t="str">
        <f t="shared" si="2"/>
        <v/>
      </c>
      <c r="G25" s="107"/>
      <c r="H25" s="27">
        <f>SEMANA!B24</f>
        <v>21</v>
      </c>
    </row>
    <row r="26" spans="2:10" ht="15.75" x14ac:dyDescent="0.25">
      <c r="B26" s="102">
        <f>DATE(PROFESSORES!$D$3,$C$4,0)+SEMANA!B25</f>
        <v>45434</v>
      </c>
      <c r="C26" s="103"/>
      <c r="D26" s="100">
        <f t="shared" si="1"/>
        <v>45434</v>
      </c>
      <c r="E26" s="101"/>
      <c r="F26" s="106" t="str">
        <f t="shared" si="2"/>
        <v/>
      </c>
      <c r="G26" s="107"/>
      <c r="H26" s="27">
        <f>SEMANA!B25</f>
        <v>22</v>
      </c>
    </row>
    <row r="27" spans="2:10" ht="15.75" x14ac:dyDescent="0.25">
      <c r="B27" s="102">
        <f>DATE(PROFESSORES!$D$3,$C$4,0)+SEMANA!B26</f>
        <v>45435</v>
      </c>
      <c r="C27" s="103"/>
      <c r="D27" s="100">
        <f t="shared" si="1"/>
        <v>45435</v>
      </c>
      <c r="E27" s="101"/>
      <c r="F27" s="106" t="str">
        <f t="shared" si="2"/>
        <v/>
      </c>
      <c r="G27" s="107"/>
      <c r="H27" s="27">
        <f>SEMANA!B26</f>
        <v>23</v>
      </c>
    </row>
    <row r="28" spans="2:10" ht="15.75" x14ac:dyDescent="0.25">
      <c r="B28" s="102">
        <f>DATE(PROFESSORES!$D$3,$C$4,0)+SEMANA!B27</f>
        <v>45436</v>
      </c>
      <c r="C28" s="103"/>
      <c r="D28" s="100">
        <f t="shared" si="1"/>
        <v>45436</v>
      </c>
      <c r="E28" s="101"/>
      <c r="F28" s="106" t="str">
        <f t="shared" si="2"/>
        <v/>
      </c>
      <c r="G28" s="107"/>
      <c r="H28" s="27">
        <f>SEMANA!B27</f>
        <v>24</v>
      </c>
    </row>
    <row r="29" spans="2:10" ht="15.75" x14ac:dyDescent="0.25">
      <c r="B29" s="102">
        <f>DATE(PROFESSORES!$D$3,$C$4,0)+SEMANA!B28</f>
        <v>45437</v>
      </c>
      <c r="C29" s="103"/>
      <c r="D29" s="100">
        <f t="shared" si="1"/>
        <v>45437</v>
      </c>
      <c r="E29" s="101"/>
      <c r="F29" s="106" t="str">
        <f t="shared" si="2"/>
        <v/>
      </c>
      <c r="G29" s="107"/>
      <c r="H29" s="27">
        <f>SEMANA!B28</f>
        <v>25</v>
      </c>
    </row>
    <row r="30" spans="2:10" ht="15.75" x14ac:dyDescent="0.25">
      <c r="B30" s="102">
        <f>DATE(PROFESSORES!$D$3,$C$4,0)+SEMANA!B29</f>
        <v>45438</v>
      </c>
      <c r="C30" s="103"/>
      <c r="D30" s="100">
        <f t="shared" si="1"/>
        <v>45438</v>
      </c>
      <c r="E30" s="101"/>
      <c r="F30" s="106" t="str">
        <f t="shared" si="2"/>
        <v/>
      </c>
      <c r="G30" s="107"/>
      <c r="H30" s="27">
        <f>SEMANA!B29</f>
        <v>26</v>
      </c>
    </row>
    <row r="31" spans="2:10" ht="15.75" x14ac:dyDescent="0.25">
      <c r="B31" s="102">
        <f>DATE(PROFESSORES!$D$3,$C$4,0)+SEMANA!B30</f>
        <v>45439</v>
      </c>
      <c r="C31" s="103"/>
      <c r="D31" s="100">
        <f t="shared" si="1"/>
        <v>45439</v>
      </c>
      <c r="E31" s="101"/>
      <c r="F31" s="106" t="str">
        <f t="shared" si="2"/>
        <v/>
      </c>
      <c r="G31" s="107"/>
      <c r="H31" s="27">
        <f>SEMANA!B30</f>
        <v>27</v>
      </c>
    </row>
    <row r="32" spans="2:10" ht="15.75" x14ac:dyDescent="0.25">
      <c r="B32" s="102">
        <f>IF(B31&lt;$B$38,B31+1,"")</f>
        <v>45440</v>
      </c>
      <c r="C32" s="103"/>
      <c r="D32" s="100">
        <f t="shared" si="1"/>
        <v>45440</v>
      </c>
      <c r="E32" s="101"/>
      <c r="F32" s="106" t="str">
        <f t="shared" si="2"/>
        <v/>
      </c>
      <c r="G32" s="107"/>
      <c r="H32" s="27">
        <f>SEMANA!B31</f>
        <v>28</v>
      </c>
      <c r="J32" s="41"/>
    </row>
    <row r="33" spans="1:10" ht="15.75" x14ac:dyDescent="0.25">
      <c r="B33" s="102">
        <f t="shared" ref="B33:B35" si="3">IF(B32&lt;$B$38,B32+1,"")</f>
        <v>45441</v>
      </c>
      <c r="C33" s="103"/>
      <c r="D33" s="100">
        <f t="shared" si="1"/>
        <v>45441</v>
      </c>
      <c r="E33" s="101"/>
      <c r="F33" s="106" t="str">
        <f t="shared" si="2"/>
        <v/>
      </c>
      <c r="G33" s="107"/>
      <c r="H33" s="27">
        <f>SEMANA!B32</f>
        <v>29</v>
      </c>
      <c r="J33" s="41"/>
    </row>
    <row r="34" spans="1:10" ht="15.75" x14ac:dyDescent="0.25">
      <c r="B34" s="102">
        <f t="shared" si="3"/>
        <v>45442</v>
      </c>
      <c r="C34" s="103"/>
      <c r="D34" s="100">
        <f t="shared" si="1"/>
        <v>45442</v>
      </c>
      <c r="E34" s="101"/>
      <c r="F34" s="106" t="str">
        <f t="shared" si="2"/>
        <v/>
      </c>
      <c r="G34" s="107"/>
      <c r="H34" s="27">
        <f>SEMANA!B33</f>
        <v>30</v>
      </c>
      <c r="J34" s="41"/>
    </row>
    <row r="35" spans="1:10" ht="15.75" x14ac:dyDescent="0.25">
      <c r="B35" s="102">
        <f t="shared" si="3"/>
        <v>45443</v>
      </c>
      <c r="C35" s="103"/>
      <c r="D35" s="100">
        <f t="shared" si="1"/>
        <v>45443</v>
      </c>
      <c r="E35" s="101"/>
      <c r="F35" s="106" t="str">
        <f t="shared" si="2"/>
        <v/>
      </c>
      <c r="G35" s="107"/>
      <c r="H35" s="27">
        <f>SEMANA!B34</f>
        <v>31</v>
      </c>
      <c r="J35" s="41"/>
    </row>
    <row r="36" spans="1:10" x14ac:dyDescent="0.25">
      <c r="B36" s="41"/>
    </row>
    <row r="37" spans="1:10" x14ac:dyDescent="0.25">
      <c r="A37" t="s">
        <v>514</v>
      </c>
      <c r="B37" s="41">
        <f>DATE(F3,C4,1)</f>
        <v>45413</v>
      </c>
    </row>
    <row r="38" spans="1:10" x14ac:dyDescent="0.25">
      <c r="A38" t="s">
        <v>515</v>
      </c>
      <c r="B38" s="41">
        <f>EOMONTH(B37,0)</f>
        <v>45443</v>
      </c>
    </row>
  </sheetData>
  <sheetProtection algorithmName="SHA-512" hashValue="qZPASqgCZJrmK7YKvePKQucPcicoYLLQiC/zOjrB7kBgj+/tWg6iiOIND3KHCTcKblZPGtxl4JkD0gKBzwkHTQ==" saltValue="+0MLngnFEzaQ8Y9geM2beQ==" spinCount="100000" sheet="1" objects="1" scenarios="1" selectLockedCells="1" selectUnlockedCells="1"/>
  <mergeCells count="96">
    <mergeCell ref="F34:G34"/>
    <mergeCell ref="F35:G35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B3:E3"/>
    <mergeCell ref="D4:E4"/>
    <mergeCell ref="B5:C5"/>
    <mergeCell ref="D5:E5"/>
    <mergeCell ref="B6:C6"/>
    <mergeCell ref="D6:E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D7:E7"/>
    <mergeCell ref="D8:E8"/>
    <mergeCell ref="D9:E9"/>
    <mergeCell ref="D10:E10"/>
    <mergeCell ref="D11:E11"/>
    <mergeCell ref="B31:C31"/>
    <mergeCell ref="B32:C32"/>
    <mergeCell ref="B33:C33"/>
    <mergeCell ref="B34:C34"/>
    <mergeCell ref="B35:C35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117"/>
  <sheetViews>
    <sheetView zoomScale="80" zoomScaleNormal="80" workbookViewId="0">
      <pane xSplit="5" ySplit="1" topLeftCell="G2" activePane="bottomRight" state="frozen"/>
      <selection pane="topRight" activeCell="E13" sqref="E13"/>
      <selection pane="bottomLeft" activeCell="E13" sqref="E13"/>
      <selection pane="bottomRight" activeCell="E81" sqref="E81"/>
    </sheetView>
  </sheetViews>
  <sheetFormatPr defaultColWidth="9.140625" defaultRowHeight="51.75" customHeight="1" x14ac:dyDescent="0.25"/>
  <cols>
    <col min="1" max="1" width="17.42578125" style="31" customWidth="1"/>
    <col min="2" max="2" width="16.7109375" style="34" hidden="1" customWidth="1"/>
    <col min="3" max="3" width="9.28515625" style="34" hidden="1" customWidth="1"/>
    <col min="4" max="4" width="85.85546875" style="39" hidden="1" customWidth="1"/>
    <col min="5" max="5" width="46.140625" style="34" customWidth="1"/>
    <col min="6" max="6" width="33" style="39" hidden="1" customWidth="1"/>
    <col min="7" max="7" width="17.42578125" style="39" customWidth="1"/>
    <col min="8" max="8" width="11.42578125" style="31" customWidth="1"/>
    <col min="9" max="9" width="22.85546875" style="31" customWidth="1"/>
    <col min="10" max="10" width="12.140625" style="31" customWidth="1"/>
    <col min="11" max="11" width="19.28515625" style="31" customWidth="1"/>
    <col min="12" max="133" width="11.5703125" style="31" customWidth="1"/>
    <col min="134" max="134" width="12.140625" style="34" customWidth="1"/>
    <col min="135" max="135" width="9.42578125" style="34" customWidth="1"/>
    <col min="136" max="136" width="15.42578125" style="34" customWidth="1"/>
    <col min="137" max="137" width="8.85546875" style="34" customWidth="1"/>
    <col min="138" max="138" width="18.7109375" style="34" customWidth="1"/>
    <col min="139" max="139" width="11" style="34" customWidth="1"/>
    <col min="140" max="142" width="18.7109375" style="34" customWidth="1"/>
    <col min="143" max="143" width="10.5703125" style="34" customWidth="1"/>
    <col min="144" max="144" width="18.7109375" style="34" customWidth="1"/>
    <col min="145" max="145" width="10.5703125" style="34" customWidth="1"/>
    <col min="146" max="148" width="18.7109375" style="34" customWidth="1"/>
    <col min="149" max="149" width="10.5703125" style="34" customWidth="1"/>
    <col min="150" max="150" width="18.7109375" style="34" customWidth="1"/>
    <col min="151" max="151" width="10.5703125" style="34" customWidth="1"/>
    <col min="152" max="152" width="18.7109375" style="34" customWidth="1"/>
    <col min="153" max="153" width="10.5703125" style="34" customWidth="1"/>
    <col min="154" max="154" width="18.7109375" style="34" customWidth="1"/>
    <col min="155" max="155" width="10.5703125" style="34" customWidth="1"/>
    <col min="156" max="156" width="18.7109375" style="34" customWidth="1"/>
    <col min="157" max="157" width="11.5703125" style="34" customWidth="1"/>
    <col min="158" max="158" width="18.7109375" style="34" customWidth="1"/>
    <col min="159" max="159" width="11.5703125" style="34" customWidth="1"/>
    <col min="160" max="162" width="18.7109375" style="34" customWidth="1"/>
    <col min="163" max="163" width="11.5703125" style="34" customWidth="1"/>
    <col min="164" max="164" width="18.7109375" style="34" customWidth="1"/>
    <col min="165" max="165" width="11.5703125" style="34" customWidth="1"/>
    <col min="166" max="166" width="18.7109375" style="34" customWidth="1"/>
    <col min="167" max="167" width="19.5703125" style="34" customWidth="1"/>
    <col min="168" max="168" width="18.7109375" style="34" customWidth="1"/>
    <col min="169" max="169" width="11.5703125" style="34" customWidth="1"/>
    <col min="170" max="170" width="18.7109375" style="34" customWidth="1"/>
    <col min="171" max="171" width="11.5703125" style="34" customWidth="1"/>
    <col min="172" max="172" width="18.7109375" style="34" customWidth="1"/>
    <col min="173" max="173" width="11.5703125" style="34" customWidth="1"/>
    <col min="174" max="178" width="18.7109375" style="34" customWidth="1"/>
    <col min="179" max="179" width="11.5703125" style="34" customWidth="1"/>
    <col min="180" max="180" width="18.7109375" style="34" customWidth="1"/>
    <col min="181" max="181" width="11.5703125" style="34" customWidth="1"/>
    <col min="182" max="182" width="18.7109375" style="34" customWidth="1"/>
    <col min="183" max="183" width="11.5703125" style="34" customWidth="1"/>
    <col min="184" max="184" width="18.7109375" style="34" customWidth="1"/>
    <col min="185" max="185" width="11.5703125" style="34" customWidth="1"/>
    <col min="186" max="186" width="18.7109375" style="34" customWidth="1"/>
    <col min="187" max="187" width="11.5703125" style="34" customWidth="1"/>
    <col min="188" max="190" width="18.7109375" style="34" customWidth="1"/>
    <col min="191" max="191" width="11.5703125" style="34" customWidth="1"/>
    <col min="192" max="192" width="18.7109375" style="34" customWidth="1"/>
    <col min="193" max="193" width="11.5703125" style="34" customWidth="1"/>
    <col min="194" max="194" width="18.7109375" style="34" customWidth="1"/>
    <col min="195" max="195" width="11.5703125" style="34" customWidth="1"/>
    <col min="196" max="196" width="18.7109375" style="34" customWidth="1"/>
    <col min="197" max="197" width="11.5703125" style="34" customWidth="1"/>
    <col min="198" max="198" width="9.140625" style="34" customWidth="1"/>
    <col min="199" max="199" width="11.5703125" style="34" customWidth="1"/>
    <col min="200" max="16384" width="9.140625" style="34"/>
  </cols>
  <sheetData>
    <row r="1" spans="1:199" s="49" customFormat="1" ht="30" x14ac:dyDescent="0.25">
      <c r="A1" s="48" t="s">
        <v>378</v>
      </c>
      <c r="B1" s="49" t="s">
        <v>379</v>
      </c>
      <c r="C1" s="49" t="s">
        <v>380</v>
      </c>
      <c r="D1" s="48" t="s">
        <v>381</v>
      </c>
      <c r="E1" s="48" t="s">
        <v>382</v>
      </c>
      <c r="F1" s="49" t="s">
        <v>383</v>
      </c>
      <c r="G1" s="49" t="s">
        <v>384</v>
      </c>
      <c r="H1" s="49" t="s">
        <v>2</v>
      </c>
      <c r="I1" s="49" t="s">
        <v>385</v>
      </c>
      <c r="J1" s="49" t="s">
        <v>386</v>
      </c>
      <c r="K1" s="49" t="s">
        <v>387</v>
      </c>
      <c r="L1" s="49" t="s">
        <v>388</v>
      </c>
      <c r="M1" s="49" t="s">
        <v>389</v>
      </c>
      <c r="N1" s="49" t="s">
        <v>516</v>
      </c>
      <c r="O1" s="49" t="s">
        <v>517</v>
      </c>
      <c r="P1" s="49" t="s">
        <v>518</v>
      </c>
      <c r="Q1" s="49" t="s">
        <v>519</v>
      </c>
      <c r="R1" s="49" t="s">
        <v>520</v>
      </c>
      <c r="S1" s="49" t="s">
        <v>521</v>
      </c>
      <c r="T1" s="49" t="s">
        <v>522</v>
      </c>
      <c r="U1" s="49" t="s">
        <v>523</v>
      </c>
      <c r="V1" s="49" t="s">
        <v>524</v>
      </c>
      <c r="W1" s="49" t="s">
        <v>525</v>
      </c>
      <c r="X1" s="49" t="s">
        <v>526</v>
      </c>
      <c r="Y1" s="49" t="s">
        <v>527</v>
      </c>
      <c r="Z1" s="49" t="s">
        <v>528</v>
      </c>
      <c r="AA1" s="49" t="s">
        <v>529</v>
      </c>
      <c r="AB1" s="49" t="s">
        <v>530</v>
      </c>
      <c r="AC1" s="49" t="s">
        <v>531</v>
      </c>
      <c r="AD1" s="49" t="s">
        <v>532</v>
      </c>
      <c r="AE1" s="49" t="s">
        <v>533</v>
      </c>
      <c r="AF1" s="49" t="s">
        <v>534</v>
      </c>
      <c r="AG1" s="49" t="s">
        <v>535</v>
      </c>
      <c r="AH1" s="49" t="s">
        <v>536</v>
      </c>
      <c r="AI1" s="49" t="s">
        <v>537</v>
      </c>
      <c r="AJ1" s="49" t="s">
        <v>538</v>
      </c>
      <c r="AK1" s="49" t="s">
        <v>539</v>
      </c>
      <c r="AL1" s="49" t="s">
        <v>540</v>
      </c>
      <c r="AM1" s="49" t="s">
        <v>541</v>
      </c>
      <c r="AN1" s="49" t="s">
        <v>542</v>
      </c>
      <c r="AO1" s="49" t="s">
        <v>543</v>
      </c>
      <c r="AP1" s="49" t="s">
        <v>544</v>
      </c>
      <c r="AQ1" s="49" t="s">
        <v>545</v>
      </c>
      <c r="AR1" s="49" t="s">
        <v>546</v>
      </c>
      <c r="AS1" s="49" t="s">
        <v>547</v>
      </c>
      <c r="AT1" s="49" t="s">
        <v>548</v>
      </c>
      <c r="AU1" s="49" t="s">
        <v>549</v>
      </c>
      <c r="AV1" s="49" t="s">
        <v>550</v>
      </c>
      <c r="AW1" s="49" t="s">
        <v>551</v>
      </c>
      <c r="AX1" s="49" t="s">
        <v>552</v>
      </c>
      <c r="AY1" s="49" t="s">
        <v>553</v>
      </c>
      <c r="AZ1" s="49" t="s">
        <v>554</v>
      </c>
      <c r="BA1" s="49" t="s">
        <v>555</v>
      </c>
      <c r="BB1" s="49" t="s">
        <v>556</v>
      </c>
      <c r="BC1" s="49" t="s">
        <v>557</v>
      </c>
      <c r="BD1" s="49" t="s">
        <v>558</v>
      </c>
      <c r="BE1" s="49" t="s">
        <v>559</v>
      </c>
      <c r="BF1" s="49" t="s">
        <v>560</v>
      </c>
      <c r="BG1" s="49" t="s">
        <v>561</v>
      </c>
      <c r="BH1" s="49" t="s">
        <v>562</v>
      </c>
      <c r="BI1" s="49" t="s">
        <v>563</v>
      </c>
      <c r="BJ1" s="49" t="s">
        <v>564</v>
      </c>
      <c r="BK1" s="49" t="s">
        <v>565</v>
      </c>
      <c r="BL1" s="49" t="s">
        <v>566</v>
      </c>
      <c r="BM1" s="49" t="s">
        <v>567</v>
      </c>
      <c r="BN1" s="49" t="s">
        <v>568</v>
      </c>
      <c r="BO1" s="49" t="s">
        <v>569</v>
      </c>
      <c r="BP1" s="49" t="s">
        <v>570</v>
      </c>
      <c r="BQ1" s="49" t="s">
        <v>571</v>
      </c>
      <c r="BR1" s="49" t="s">
        <v>572</v>
      </c>
      <c r="BS1" s="49" t="s">
        <v>573</v>
      </c>
      <c r="BT1" s="49" t="s">
        <v>574</v>
      </c>
      <c r="BU1" s="49" t="s">
        <v>575</v>
      </c>
      <c r="BV1" s="49" t="s">
        <v>576</v>
      </c>
      <c r="BW1" s="49" t="s">
        <v>577</v>
      </c>
      <c r="BX1" s="49" t="s">
        <v>578</v>
      </c>
      <c r="BY1" s="49" t="s">
        <v>579</v>
      </c>
      <c r="BZ1" s="49" t="s">
        <v>580</v>
      </c>
      <c r="CA1" s="49" t="s">
        <v>581</v>
      </c>
      <c r="CB1" s="49" t="s">
        <v>582</v>
      </c>
      <c r="CC1" s="49" t="s">
        <v>583</v>
      </c>
      <c r="CD1" s="49" t="s">
        <v>584</v>
      </c>
      <c r="CE1" s="49" t="s">
        <v>585</v>
      </c>
      <c r="CF1" s="49" t="s">
        <v>586</v>
      </c>
      <c r="CG1" s="49" t="s">
        <v>587</v>
      </c>
      <c r="CH1" s="49" t="s">
        <v>588</v>
      </c>
      <c r="CI1" s="49" t="s">
        <v>589</v>
      </c>
      <c r="CJ1" s="49" t="s">
        <v>590</v>
      </c>
      <c r="CK1" s="49" t="s">
        <v>591</v>
      </c>
      <c r="CL1" s="49" t="s">
        <v>592</v>
      </c>
      <c r="CM1" s="49" t="s">
        <v>593</v>
      </c>
      <c r="CN1" s="49" t="s">
        <v>594</v>
      </c>
      <c r="CO1" s="49" t="s">
        <v>595</v>
      </c>
      <c r="CP1" s="49" t="s">
        <v>596</v>
      </c>
      <c r="CQ1" s="49" t="s">
        <v>597</v>
      </c>
      <c r="CR1" s="49" t="s">
        <v>598</v>
      </c>
      <c r="CS1" s="49" t="s">
        <v>599</v>
      </c>
      <c r="CT1" s="49" t="s">
        <v>600</v>
      </c>
      <c r="CU1" s="49" t="s">
        <v>601</v>
      </c>
      <c r="CV1" s="49" t="s">
        <v>602</v>
      </c>
      <c r="CW1" s="49" t="s">
        <v>603</v>
      </c>
      <c r="CX1" s="49" t="s">
        <v>604</v>
      </c>
      <c r="CY1" s="49" t="s">
        <v>605</v>
      </c>
      <c r="CZ1" s="49" t="s">
        <v>606</v>
      </c>
      <c r="DA1" s="49" t="s">
        <v>607</v>
      </c>
      <c r="DB1" s="49" t="s">
        <v>608</v>
      </c>
      <c r="DC1" s="49" t="s">
        <v>609</v>
      </c>
      <c r="DD1" s="49" t="s">
        <v>610</v>
      </c>
      <c r="DE1" s="49" t="s">
        <v>611</v>
      </c>
      <c r="DF1" s="49" t="s">
        <v>612</v>
      </c>
      <c r="DG1" s="49" t="s">
        <v>613</v>
      </c>
      <c r="DH1" s="49" t="s">
        <v>614</v>
      </c>
      <c r="DI1" s="49" t="s">
        <v>615</v>
      </c>
      <c r="DJ1" s="49" t="s">
        <v>616</v>
      </c>
      <c r="DK1" s="49" t="s">
        <v>617</v>
      </c>
      <c r="DL1" s="49" t="s">
        <v>618</v>
      </c>
      <c r="DM1" s="49" t="s">
        <v>619</v>
      </c>
      <c r="DN1" s="49" t="s">
        <v>620</v>
      </c>
      <c r="DO1" s="49" t="s">
        <v>621</v>
      </c>
      <c r="DP1" s="49" t="s">
        <v>622</v>
      </c>
      <c r="DQ1" s="49" t="s">
        <v>623</v>
      </c>
      <c r="DR1" s="49" t="s">
        <v>624</v>
      </c>
      <c r="DS1" s="49" t="s">
        <v>625</v>
      </c>
      <c r="DT1" s="49" t="s">
        <v>626</v>
      </c>
      <c r="DU1" s="49" t="s">
        <v>627</v>
      </c>
      <c r="DV1" s="49" t="s">
        <v>628</v>
      </c>
      <c r="DW1" s="49" t="s">
        <v>629</v>
      </c>
      <c r="DX1" s="49" t="s">
        <v>630</v>
      </c>
      <c r="DY1" s="49" t="s">
        <v>631</v>
      </c>
      <c r="DZ1" s="49" t="s">
        <v>632</v>
      </c>
      <c r="EA1" s="49" t="s">
        <v>633</v>
      </c>
      <c r="EB1" s="49" t="s">
        <v>634</v>
      </c>
      <c r="EC1" s="49" t="s">
        <v>635</v>
      </c>
      <c r="ED1" s="49" t="s">
        <v>636</v>
      </c>
      <c r="EE1" s="49" t="s">
        <v>637</v>
      </c>
      <c r="EF1" s="49" t="s">
        <v>638</v>
      </c>
      <c r="EG1" s="49" t="s">
        <v>639</v>
      </c>
      <c r="EH1" s="49" t="s">
        <v>640</v>
      </c>
      <c r="EI1" s="49" t="s">
        <v>641</v>
      </c>
      <c r="EJ1" s="49" t="s">
        <v>642</v>
      </c>
      <c r="EK1" s="49" t="s">
        <v>643</v>
      </c>
      <c r="EL1" s="49" t="s">
        <v>644</v>
      </c>
      <c r="EM1" s="49" t="s">
        <v>645</v>
      </c>
      <c r="EN1" s="49" t="s">
        <v>646</v>
      </c>
      <c r="EO1" s="49" t="s">
        <v>647</v>
      </c>
      <c r="EP1" s="49" t="s">
        <v>648</v>
      </c>
      <c r="EQ1" s="49" t="s">
        <v>649</v>
      </c>
      <c r="ER1" s="49" t="s">
        <v>650</v>
      </c>
      <c r="ES1" s="49" t="s">
        <v>651</v>
      </c>
      <c r="ET1" s="49" t="s">
        <v>652</v>
      </c>
      <c r="EU1" s="49" t="s">
        <v>653</v>
      </c>
      <c r="EV1" s="49" t="s">
        <v>654</v>
      </c>
      <c r="EW1" s="49" t="s">
        <v>655</v>
      </c>
      <c r="EX1" s="49" t="s">
        <v>656</v>
      </c>
      <c r="EY1" s="49" t="s">
        <v>657</v>
      </c>
      <c r="EZ1" s="49" t="s">
        <v>658</v>
      </c>
      <c r="FA1" s="49" t="s">
        <v>659</v>
      </c>
      <c r="FB1" s="49" t="s">
        <v>660</v>
      </c>
      <c r="FC1" s="49" t="s">
        <v>661</v>
      </c>
      <c r="FD1" s="49" t="s">
        <v>662</v>
      </c>
      <c r="FE1" s="49" t="s">
        <v>663</v>
      </c>
      <c r="FF1" s="49" t="s">
        <v>664</v>
      </c>
      <c r="FG1" s="49" t="s">
        <v>665</v>
      </c>
      <c r="FH1" s="49" t="s">
        <v>666</v>
      </c>
      <c r="FI1" s="49" t="s">
        <v>667</v>
      </c>
      <c r="FJ1" s="49" t="s">
        <v>668</v>
      </c>
      <c r="FK1" s="49" t="s">
        <v>669</v>
      </c>
      <c r="FL1" s="49" t="s">
        <v>670</v>
      </c>
      <c r="FM1" s="49" t="s">
        <v>671</v>
      </c>
      <c r="FN1" s="49" t="s">
        <v>672</v>
      </c>
      <c r="FO1" s="49" t="s">
        <v>673</v>
      </c>
      <c r="FP1" s="49" t="s">
        <v>674</v>
      </c>
      <c r="FQ1" s="49" t="s">
        <v>675</v>
      </c>
      <c r="FR1" s="49" t="s">
        <v>676</v>
      </c>
      <c r="FS1" s="49" t="s">
        <v>677</v>
      </c>
      <c r="FT1" s="49" t="s">
        <v>678</v>
      </c>
      <c r="FU1" s="49" t="s">
        <v>679</v>
      </c>
      <c r="FV1" s="49" t="s">
        <v>680</v>
      </c>
      <c r="FW1" s="49" t="s">
        <v>681</v>
      </c>
      <c r="FX1" s="49" t="s">
        <v>682</v>
      </c>
      <c r="FY1" s="49" t="s">
        <v>683</v>
      </c>
      <c r="FZ1" s="49" t="s">
        <v>684</v>
      </c>
      <c r="GA1" s="49" t="s">
        <v>685</v>
      </c>
      <c r="GB1" s="49" t="s">
        <v>686</v>
      </c>
      <c r="GC1" s="49" t="s">
        <v>687</v>
      </c>
      <c r="GD1" s="49" t="s">
        <v>688</v>
      </c>
      <c r="GE1" s="49" t="s">
        <v>689</v>
      </c>
      <c r="GF1" s="49" t="s">
        <v>690</v>
      </c>
      <c r="GG1" s="49" t="s">
        <v>691</v>
      </c>
      <c r="GH1" s="49" t="s">
        <v>692</v>
      </c>
      <c r="GI1" s="49" t="s">
        <v>693</v>
      </c>
      <c r="GJ1" s="49" t="s">
        <v>694</v>
      </c>
      <c r="GK1" s="49" t="s">
        <v>695</v>
      </c>
      <c r="GL1" s="49" t="s">
        <v>696</v>
      </c>
      <c r="GM1" s="49" t="s">
        <v>697</v>
      </c>
      <c r="GN1" s="49" t="s">
        <v>698</v>
      </c>
      <c r="GO1" s="49" t="s">
        <v>699</v>
      </c>
      <c r="GP1" s="49" t="s">
        <v>700</v>
      </c>
      <c r="GQ1" s="49" t="s">
        <v>701</v>
      </c>
    </row>
    <row r="2" spans="1:199" s="31" customFormat="1" ht="17.100000000000001" customHeight="1" x14ac:dyDescent="0.25">
      <c r="A2" s="38" t="s">
        <v>100</v>
      </c>
      <c r="B2" s="33" t="s">
        <v>100</v>
      </c>
      <c r="C2" s="31" t="s">
        <v>100</v>
      </c>
      <c r="D2" s="38" t="s">
        <v>100</v>
      </c>
      <c r="E2" s="38" t="s">
        <v>100</v>
      </c>
      <c r="F2" s="39" t="s">
        <v>100</v>
      </c>
      <c r="G2" s="39" t="s">
        <v>100</v>
      </c>
      <c r="H2" s="31" t="s">
        <v>100</v>
      </c>
      <c r="I2" s="31" t="s">
        <v>100</v>
      </c>
      <c r="J2" s="31" t="s">
        <v>100</v>
      </c>
      <c r="K2" s="31" t="s">
        <v>100</v>
      </c>
      <c r="L2" s="31" t="s">
        <v>100</v>
      </c>
      <c r="M2" s="31" t="s">
        <v>100</v>
      </c>
      <c r="N2" s="31" t="s">
        <v>100</v>
      </c>
      <c r="O2" s="31" t="s">
        <v>100</v>
      </c>
      <c r="P2" s="31" t="s">
        <v>100</v>
      </c>
      <c r="Q2" s="31" t="s">
        <v>100</v>
      </c>
      <c r="R2" s="31" t="s">
        <v>100</v>
      </c>
      <c r="S2" s="31" t="s">
        <v>100</v>
      </c>
      <c r="T2" s="31" t="s">
        <v>100</v>
      </c>
      <c r="U2" s="31" t="s">
        <v>100</v>
      </c>
      <c r="V2" s="31" t="s">
        <v>100</v>
      </c>
      <c r="W2" s="31" t="s">
        <v>100</v>
      </c>
      <c r="X2" s="31" t="s">
        <v>100</v>
      </c>
      <c r="Y2" s="31" t="s">
        <v>100</v>
      </c>
      <c r="Z2" s="31" t="s">
        <v>100</v>
      </c>
      <c r="AA2" s="31" t="s">
        <v>100</v>
      </c>
      <c r="AB2" s="31" t="s">
        <v>100</v>
      </c>
      <c r="AC2" s="31" t="s">
        <v>100</v>
      </c>
      <c r="AD2" s="31" t="s">
        <v>100</v>
      </c>
      <c r="AE2" s="31" t="s">
        <v>100</v>
      </c>
      <c r="AF2" s="31" t="s">
        <v>100</v>
      </c>
      <c r="AG2" s="31" t="s">
        <v>100</v>
      </c>
      <c r="AH2" s="31" t="s">
        <v>100</v>
      </c>
      <c r="AI2" s="31" t="s">
        <v>100</v>
      </c>
      <c r="AJ2" s="31" t="s">
        <v>100</v>
      </c>
      <c r="AK2" s="31" t="s">
        <v>100</v>
      </c>
      <c r="AL2" s="31" t="s">
        <v>100</v>
      </c>
      <c r="AM2" s="31" t="s">
        <v>100</v>
      </c>
      <c r="AN2" s="31" t="s">
        <v>100</v>
      </c>
      <c r="AO2" s="31" t="s">
        <v>100</v>
      </c>
      <c r="AP2" s="31" t="s">
        <v>100</v>
      </c>
      <c r="AQ2" s="31" t="s">
        <v>100</v>
      </c>
      <c r="AR2" s="31" t="s">
        <v>100</v>
      </c>
      <c r="AS2" s="31" t="s">
        <v>100</v>
      </c>
      <c r="AT2" s="31" t="s">
        <v>100</v>
      </c>
      <c r="AU2" s="31" t="s">
        <v>100</v>
      </c>
      <c r="AV2" s="31" t="s">
        <v>100</v>
      </c>
      <c r="AW2" s="31" t="s">
        <v>100</v>
      </c>
      <c r="AX2" s="31" t="s">
        <v>100</v>
      </c>
      <c r="AY2" s="31" t="s">
        <v>100</v>
      </c>
      <c r="AZ2" s="31" t="s">
        <v>100</v>
      </c>
      <c r="BA2" s="31" t="s">
        <v>100</v>
      </c>
      <c r="BB2" s="31" t="s">
        <v>100</v>
      </c>
      <c r="BC2" s="31" t="s">
        <v>100</v>
      </c>
      <c r="BD2" s="31" t="str">
        <f>IFERROR(VLOOKUP(Tabela227[[#This Row],[NOME]],'TARDE (N) (6)'!$B$2:$C$73,2,FALSE),"")</f>
        <v/>
      </c>
      <c r="BE2" s="31" t="str">
        <f>IFERROR(VLOOKUP(Tabela227[[#This Row],[NOME]],'TARDE (N) (5)'!$B$2:$C$73,2,FALSE),"")</f>
        <v/>
      </c>
      <c r="BF2" s="31" t="str">
        <f>IFERROR(VLOOKUP(Tabela227[[#This Row],[NOME]],'TARDE (N) (4)'!$B$2:$C$73,2,FALSE),"")</f>
        <v/>
      </c>
      <c r="BG2" s="31" t="s">
        <v>100</v>
      </c>
      <c r="BH2" s="31" t="s">
        <v>100</v>
      </c>
      <c r="BI2" s="31" t="s">
        <v>100</v>
      </c>
      <c r="BJ2" s="31" t="s">
        <v>100</v>
      </c>
      <c r="BK2" s="31" t="s">
        <v>100</v>
      </c>
      <c r="BL2" s="31" t="s">
        <v>100</v>
      </c>
      <c r="BM2" s="31" t="s">
        <v>100</v>
      </c>
      <c r="BN2" s="31" t="s">
        <v>100</v>
      </c>
      <c r="BO2" s="31" t="s">
        <v>100</v>
      </c>
      <c r="BP2" s="31" t="s">
        <v>100</v>
      </c>
      <c r="BQ2" s="31" t="s">
        <v>100</v>
      </c>
      <c r="BR2" s="31" t="s">
        <v>100</v>
      </c>
      <c r="BS2" s="31" t="s">
        <v>100</v>
      </c>
      <c r="BT2" s="31" t="s">
        <v>100</v>
      </c>
      <c r="BU2" s="31" t="s">
        <v>100</v>
      </c>
      <c r="BV2" s="31" t="s">
        <v>100</v>
      </c>
      <c r="BW2" s="31" t="s">
        <v>100</v>
      </c>
      <c r="BX2" s="31" t="s">
        <v>100</v>
      </c>
      <c r="BY2" s="31" t="s">
        <v>100</v>
      </c>
      <c r="BZ2" s="31" t="s">
        <v>100</v>
      </c>
      <c r="CA2" s="31" t="s">
        <v>100</v>
      </c>
      <c r="CB2" s="31" t="s">
        <v>100</v>
      </c>
      <c r="CC2" s="31" t="s">
        <v>100</v>
      </c>
      <c r="CD2" s="31" t="s">
        <v>100</v>
      </c>
      <c r="CE2" s="31" t="s">
        <v>100</v>
      </c>
      <c r="CF2" s="31" t="s">
        <v>100</v>
      </c>
      <c r="CG2" s="31" t="s">
        <v>100</v>
      </c>
      <c r="CH2" s="31" t="s">
        <v>100</v>
      </c>
      <c r="CI2" s="31" t="s">
        <v>100</v>
      </c>
      <c r="CJ2" s="31" t="s">
        <v>100</v>
      </c>
      <c r="CK2" s="31" t="s">
        <v>100</v>
      </c>
      <c r="CL2" s="31" t="s">
        <v>100</v>
      </c>
      <c r="CM2" s="31" t="s">
        <v>100</v>
      </c>
      <c r="CN2" s="31" t="s">
        <v>100</v>
      </c>
      <c r="CO2" s="31" t="s">
        <v>100</v>
      </c>
      <c r="CP2" s="31" t="s">
        <v>100</v>
      </c>
      <c r="CQ2" s="31" t="s">
        <v>100</v>
      </c>
      <c r="CR2" s="31" t="s">
        <v>100</v>
      </c>
      <c r="CS2" s="31" t="s">
        <v>100</v>
      </c>
      <c r="CT2" s="31" t="s">
        <v>100</v>
      </c>
      <c r="CU2" s="31" t="s">
        <v>100</v>
      </c>
      <c r="CV2" s="31" t="s">
        <v>100</v>
      </c>
      <c r="CW2" s="31" t="s">
        <v>100</v>
      </c>
      <c r="CX2" s="31" t="s">
        <v>100</v>
      </c>
      <c r="CY2" s="31" t="s">
        <v>100</v>
      </c>
      <c r="CZ2" s="31" t="s">
        <v>100</v>
      </c>
      <c r="DA2" s="31" t="s">
        <v>100</v>
      </c>
      <c r="DB2" s="31" t="s">
        <v>100</v>
      </c>
      <c r="DC2" s="31" t="s">
        <v>100</v>
      </c>
      <c r="DD2" s="31" t="s">
        <v>100</v>
      </c>
      <c r="DE2" s="31" t="s">
        <v>100</v>
      </c>
      <c r="DF2" s="31" t="s">
        <v>100</v>
      </c>
      <c r="DG2" s="31" t="s">
        <v>100</v>
      </c>
      <c r="DH2" s="31" t="s">
        <v>100</v>
      </c>
      <c r="DI2" s="31" t="s">
        <v>100</v>
      </c>
      <c r="DJ2" s="31" t="s">
        <v>100</v>
      </c>
      <c r="DK2" s="31" t="s">
        <v>100</v>
      </c>
      <c r="DL2" s="31" t="s">
        <v>100</v>
      </c>
      <c r="DM2" s="31" t="s">
        <v>100</v>
      </c>
      <c r="DN2" s="31" t="s">
        <v>100</v>
      </c>
      <c r="DO2" s="31" t="s">
        <v>100</v>
      </c>
      <c r="DP2" s="31" t="s">
        <v>100</v>
      </c>
      <c r="DQ2" s="31" t="s">
        <v>100</v>
      </c>
      <c r="DR2" s="31" t="s">
        <v>100</v>
      </c>
      <c r="DS2" s="31" t="s">
        <v>100</v>
      </c>
      <c r="DT2" s="31" t="s">
        <v>100</v>
      </c>
      <c r="DU2" s="31" t="s">
        <v>100</v>
      </c>
      <c r="DV2" s="31" t="s">
        <v>100</v>
      </c>
      <c r="DW2" s="31" t="s">
        <v>100</v>
      </c>
      <c r="DX2" s="31" t="s">
        <v>100</v>
      </c>
      <c r="DY2" s="31" t="s">
        <v>100</v>
      </c>
      <c r="DZ2" s="31" t="s">
        <v>100</v>
      </c>
      <c r="EA2" s="31" t="s">
        <v>100</v>
      </c>
      <c r="EB2" s="31" t="s">
        <v>100</v>
      </c>
      <c r="EC2" s="31" t="s">
        <v>100</v>
      </c>
      <c r="ED2" s="31" t="s">
        <v>100</v>
      </c>
      <c r="EE2" s="31" t="s">
        <v>100</v>
      </c>
      <c r="EF2" s="31" t="s">
        <v>100</v>
      </c>
      <c r="EG2" s="31" t="s">
        <v>100</v>
      </c>
      <c r="EH2" s="31" t="s">
        <v>100</v>
      </c>
      <c r="EI2" s="37" t="s">
        <v>100</v>
      </c>
      <c r="EJ2" s="31" t="s">
        <v>100</v>
      </c>
      <c r="EK2" s="31" t="s">
        <v>100</v>
      </c>
      <c r="EL2" s="31" t="s">
        <v>100</v>
      </c>
      <c r="EM2" s="31" t="s">
        <v>100</v>
      </c>
      <c r="EN2" s="31" t="s">
        <v>100</v>
      </c>
      <c r="EO2" s="31" t="s">
        <v>100</v>
      </c>
      <c r="EP2" s="31" t="s">
        <v>100</v>
      </c>
      <c r="EQ2" s="31" t="s">
        <v>100</v>
      </c>
      <c r="ER2" s="31" t="s">
        <v>100</v>
      </c>
      <c r="ES2" s="37" t="s">
        <v>100</v>
      </c>
      <c r="ET2" s="31" t="s">
        <v>100</v>
      </c>
      <c r="EU2" s="37" t="s">
        <v>100</v>
      </c>
      <c r="EV2" s="31" t="s">
        <v>100</v>
      </c>
      <c r="EW2" s="37" t="s">
        <v>100</v>
      </c>
      <c r="EX2" s="31" t="s">
        <v>100</v>
      </c>
      <c r="EY2" s="37" t="s">
        <v>100</v>
      </c>
      <c r="EZ2" s="31" t="s">
        <v>100</v>
      </c>
      <c r="FA2" s="37" t="s">
        <v>100</v>
      </c>
      <c r="FB2" s="31" t="s">
        <v>100</v>
      </c>
      <c r="FC2" s="37" t="s">
        <v>100</v>
      </c>
      <c r="FD2" s="31" t="s">
        <v>100</v>
      </c>
      <c r="FE2" s="37" t="s">
        <v>100</v>
      </c>
      <c r="FF2" s="31" t="s">
        <v>100</v>
      </c>
      <c r="FG2" s="37" t="s">
        <v>100</v>
      </c>
      <c r="FH2" s="31" t="s">
        <v>100</v>
      </c>
      <c r="FI2" s="37" t="s">
        <v>100</v>
      </c>
      <c r="FJ2" s="31" t="s">
        <v>100</v>
      </c>
      <c r="FK2" s="37" t="s">
        <v>100</v>
      </c>
      <c r="FL2" s="31" t="s">
        <v>100</v>
      </c>
      <c r="FM2" s="37" t="s">
        <v>100</v>
      </c>
      <c r="FN2" s="31" t="s">
        <v>100</v>
      </c>
      <c r="FO2" s="37" t="s">
        <v>100</v>
      </c>
      <c r="FP2" s="31" t="s">
        <v>100</v>
      </c>
      <c r="FQ2" s="37" t="s">
        <v>100</v>
      </c>
      <c r="FR2" s="31" t="s">
        <v>100</v>
      </c>
      <c r="FS2" s="37" t="s">
        <v>100</v>
      </c>
      <c r="FT2" s="31" t="s">
        <v>100</v>
      </c>
      <c r="FU2" s="37" t="s">
        <v>100</v>
      </c>
      <c r="FV2" s="31" t="s">
        <v>100</v>
      </c>
      <c r="FW2" s="37" t="s">
        <v>100</v>
      </c>
      <c r="FX2" s="31" t="s">
        <v>100</v>
      </c>
      <c r="FY2" s="37" t="s">
        <v>100</v>
      </c>
      <c r="FZ2" s="31" t="s">
        <v>100</v>
      </c>
      <c r="GA2" s="37" t="s">
        <v>100</v>
      </c>
      <c r="GB2" s="31" t="s">
        <v>100</v>
      </c>
      <c r="GC2" s="37" t="s">
        <v>100</v>
      </c>
      <c r="GD2" s="31" t="s">
        <v>100</v>
      </c>
      <c r="GE2" s="37" t="s">
        <v>100</v>
      </c>
      <c r="GF2" s="31" t="s">
        <v>100</v>
      </c>
      <c r="GG2" s="37" t="s">
        <v>100</v>
      </c>
      <c r="GH2" s="31" t="s">
        <v>100</v>
      </c>
      <c r="GI2" s="37" t="s">
        <v>100</v>
      </c>
      <c r="GJ2" s="31" t="s">
        <v>100</v>
      </c>
      <c r="GK2" s="37" t="s">
        <v>100</v>
      </c>
      <c r="GL2" s="31" t="s">
        <v>100</v>
      </c>
      <c r="GM2" s="37" t="s">
        <v>100</v>
      </c>
      <c r="GN2" s="31" t="s">
        <v>100</v>
      </c>
      <c r="GO2" s="31" t="s">
        <v>100</v>
      </c>
      <c r="GP2" s="31" t="s">
        <v>100</v>
      </c>
      <c r="GQ2" s="31" t="s">
        <v>100</v>
      </c>
    </row>
    <row r="3" spans="1:199" s="31" customFormat="1" ht="17.100000000000001" customHeight="1" x14ac:dyDescent="0.25">
      <c r="A3" s="31">
        <v>58524</v>
      </c>
      <c r="B3" s="33">
        <v>41746</v>
      </c>
      <c r="C3" s="31">
        <v>216</v>
      </c>
      <c r="D3" s="39" t="s">
        <v>397</v>
      </c>
      <c r="E3" s="34" t="s">
        <v>43</v>
      </c>
      <c r="F3" s="39" t="s">
        <v>396</v>
      </c>
      <c r="G3" s="39" t="s">
        <v>398</v>
      </c>
      <c r="H3" s="31">
        <v>22</v>
      </c>
      <c r="I3" s="31">
        <f>IF(Tabela227[[#This Row],[HORA AULA]]&lt;&gt;0,Tabela227[[#This Row],[HORA AULA]]/2,"-")</f>
        <v>11</v>
      </c>
      <c r="J3" s="31">
        <v>11</v>
      </c>
      <c r="K3" s="31" t="s">
        <v>100</v>
      </c>
      <c r="L3" s="31" t="s">
        <v>100</v>
      </c>
      <c r="M3" s="31" t="s">
        <v>100</v>
      </c>
      <c r="N3" s="32" t="str">
        <f>IFERROR(VLOOKUP(Tabela227[[#This Row],[NOME]],'NOITE (N) (7)'!$B$3:$C$176,2,FALSE),"")</f>
        <v/>
      </c>
      <c r="O3" s="32" t="str">
        <f>IFERROR(VLOOKUP(Tabela227[[#This Row],[NOME]],'NOITE (N) (6)'!$B$3:$C$176,2,FALSE),"")</f>
        <v/>
      </c>
      <c r="P3" s="32" t="str">
        <f>IFERROR(VLOOKUP(Tabela227[[#This Row],[NOME]],'NOITE (N) (5)'!$B$3:$C$176,2,FALSE),"")</f>
        <v/>
      </c>
      <c r="Q3" s="32" t="str">
        <f>IFERROR(VLOOKUP(Tabela227[[#This Row],[NOME]],'NOITE (N) (4)'!$B$3:$C$176,2,FALSE),"")</f>
        <v/>
      </c>
      <c r="R3" s="32" t="str">
        <f>IFERROR(VLOOKUP(Tabela227[[#This Row],[NOME]],'NOITE (N) (3)'!$B$3:$C$176,2,FALSE),"")</f>
        <v/>
      </c>
      <c r="S3" s="32" t="str">
        <f>IFERROR(VLOOKUP(Tabela227[[#This Row],[NOME]],'NOITE (N) (2)'!$B$3:$C$176,2,FALSE),"")</f>
        <v/>
      </c>
      <c r="T3" s="32" t="str">
        <f>IFERROR(VLOOKUP(Tabela227[[#This Row],[NOME]],'NOITE (N) (1)'!$B$3:$C$176,2,FALSE),"")</f>
        <v/>
      </c>
      <c r="U3" s="32" t="str">
        <f>IFERROR(VLOOKUP(Tabela227[[#This Row],[NOME]],'NOITE (N) (7)'!$D$3:$E$176,2,FALSE),"")</f>
        <v/>
      </c>
      <c r="V3" s="32" t="str">
        <f>IFERROR(VLOOKUP(Tabela227[[#This Row],[NOME]],'NOITE (N) (6)'!$D$3:$E$176,2,FALSE),"")</f>
        <v/>
      </c>
      <c r="W3" s="32" t="str">
        <f>IFERROR(VLOOKUP(Tabela227[[#This Row],[NOME]],'NOITE (N) (5)'!$D$3:$E$176,2,FALSE),"")</f>
        <v/>
      </c>
      <c r="X3" s="32" t="str">
        <f>IFERROR(VLOOKUP(Tabela227[[#This Row],[NOME]],'NOITE (N) (4)'!$D$3:$E$176,2,FALSE),"")</f>
        <v/>
      </c>
      <c r="Y3" s="32" t="str">
        <f>IFERROR(VLOOKUP(Tabela227[[#This Row],[NOME]],'NOITE (N) (3)'!$D$3:$E$176,2,FALSE),"")</f>
        <v/>
      </c>
      <c r="Z3" s="32" t="str">
        <f>IFERROR(VLOOKUP(Tabela227[[#This Row],[NOME]],'NOITE (N) (2)'!$D$3:$E$176,2,FALSE),"")</f>
        <v/>
      </c>
      <c r="AA3" s="32" t="str">
        <f>IFERROR(VLOOKUP(Tabela227[[#This Row],[NOME]],'NOITE (N) (1)'!$D$3:$E$176,2,FALSE),"")</f>
        <v>PROTOCOLOS DE COMUNICAÇÃO EM REDES DE COMPUTADORES</v>
      </c>
      <c r="AB3" s="32" t="str">
        <f>IFERROR(VLOOKUP(Tabela227[[#This Row],[NOME]],'NOITE (N) (7)'!$F$3:$G$176,2,FALSE),"")</f>
        <v/>
      </c>
      <c r="AC3" s="32" t="str">
        <f>IFERROR(VLOOKUP(Tabela227[[#This Row],[NOME]],'NOITE (N) (6)'!$F$3:$G$176,2,FALSE),"")</f>
        <v/>
      </c>
      <c r="AD3" s="32" t="str">
        <f>IFERROR(VLOOKUP(Tabela227[[#This Row],[NOME]],'NOITE (N) (5)'!$F$3:$G$176,2,FALSE),"")</f>
        <v/>
      </c>
      <c r="AE3" s="32" t="str">
        <f>IFERROR(VLOOKUP(Tabela227[[#This Row],[NOME]],'NOITE (N) (4)'!$F$3:$G$176,2,FALSE),"")</f>
        <v/>
      </c>
      <c r="AF3" s="32" t="str">
        <f>IFERROR(VLOOKUP(Tabela227[[#This Row],[NOME]],'NOITE (N) (3)'!$F$3:$G$176,2,FALSE),"")</f>
        <v/>
      </c>
      <c r="AG3" s="32" t="str">
        <f>IFERROR(VLOOKUP(Tabela227[[#This Row],[NOME]],'NOITE (N) (2)'!$F$3:$G$176,2,FALSE),"")</f>
        <v/>
      </c>
      <c r="AH3" s="32" t="str">
        <f>IFERROR(VLOOKUP(Tabela227[[#This Row],[NOME]],'NOITE (N) (1)'!$F$3:$G$176,2,FALSE),"")</f>
        <v>LABORATÓRIO DE DESENVOLVIMENTO VI</v>
      </c>
      <c r="AI3" s="32" t="str">
        <f>IFERROR(VLOOKUP(Tabela227[[#This Row],[NOME]],'NOITE (N) (7)'!$H$3:$I$176,2,FALSE),"")</f>
        <v/>
      </c>
      <c r="AJ3" s="32" t="str">
        <f>IFERROR(VLOOKUP(Tabela227[[#This Row],[NOME]],'NOITE (N) (6)'!$H$3:$I$176,2,FALSE),"")</f>
        <v/>
      </c>
      <c r="AK3" s="32" t="str">
        <f>IFERROR(VLOOKUP(Tabela227[[#This Row],[NOME]],'NOITE (N) (5)'!$H$3:$I$176,2,FALSE),"")</f>
        <v/>
      </c>
      <c r="AL3" s="32" t="str">
        <f>IFERROR(VLOOKUP(Tabela227[[#This Row],[NOME]],'NOITE (N) (4)'!$H$3:$I$176,2,FALSE),"")</f>
        <v/>
      </c>
      <c r="AM3" s="32" t="str">
        <f>IFERROR(VLOOKUP(Tabela227[[#This Row],[NOME]],'NOITE (N) (3)'!$H$3:$I$176,2,FALSE),"")</f>
        <v/>
      </c>
      <c r="AN3" s="32" t="str">
        <f>IFERROR(VLOOKUP(Tabela227[[#This Row],[NOME]],'NOITE (N) (2)'!$H$3:$I$176,2,FALSE),"")</f>
        <v/>
      </c>
      <c r="AO3" s="32" t="str">
        <f>IFERROR(VLOOKUP(Tabela227[[#This Row],[NOME]],'NOITE (N) (1)'!$H$3:$I$176,2,FALSE),"")</f>
        <v>FUNDAMENTOS DE REDES SEM FIO</v>
      </c>
      <c r="AP3" s="32" t="str">
        <f>IFERROR(VLOOKUP(Tabela227[[#This Row],[NOME]],'NOITE (N) (7)'!$J$3:$K$176,2,FALSE),"")</f>
        <v/>
      </c>
      <c r="AQ3" s="32" t="str">
        <f>IFERROR(VLOOKUP(Tabela227[[#This Row],[NOME]],'NOITE (N) (6)'!$J$3:$K$176,2,FALSE),"")</f>
        <v/>
      </c>
      <c r="AR3" s="32" t="str">
        <f>IFERROR(VLOOKUP(Tabela227[[#This Row],[NOME]],'NOITE (N) (5)'!$J$3:$K$176,2,FALSE),"")</f>
        <v/>
      </c>
      <c r="AS3" s="32" t="str">
        <f>IFERROR(VLOOKUP(Tabela227[[#This Row],[NOME]],'NOITE (N) (4)'!$J$3:$K$176,2,FALSE),"")</f>
        <v/>
      </c>
      <c r="AT3" s="32" t="str">
        <f>IFERROR(VLOOKUP(Tabela227[[#This Row],[NOME]],'NOITE (N) (3)'!$J$3:$K$176,2,FALSE),"")</f>
        <v/>
      </c>
      <c r="AU3" s="32" t="str">
        <f>IFERROR(VLOOKUP(Tabela227[[#This Row],[NOME]],'NOITE (N) (2)'!$J$3:$K$176,2,FALSE),"")</f>
        <v/>
      </c>
      <c r="AV3" s="32" t="str">
        <f>IFERROR(VLOOKUP(Tabela227[[#This Row],[NOME]],'NOITE (N) (1)'!$J$3:$K$176,2,FALSE),"")</f>
        <v/>
      </c>
      <c r="AW3" s="32" t="str">
        <f>IFERROR(VLOOKUP(Tabela227[[#This Row],[NOME]],'NOITE (N) (7)'!$L$3:$M$176,2,FALSE),"")</f>
        <v/>
      </c>
      <c r="AX3" s="32" t="str">
        <f>IFERROR(VLOOKUP(Tabela227[[#This Row],[NOME]],'NOITE (N) (6)'!$L$3:$M$176,2,FALSE),"")</f>
        <v/>
      </c>
      <c r="AY3" s="32" t="str">
        <f>IFERROR(VLOOKUP(Tabela227[[#This Row],[NOME]],'NOITE (N) (5)'!$L$3:$M$176,2,FALSE),"")</f>
        <v/>
      </c>
      <c r="AZ3" s="32" t="str">
        <f>IFERROR(VLOOKUP(Tabela227[[#This Row],[NOME]],'NOITE (N) (4)'!$L$3:$M$176,2,FALSE),"")</f>
        <v/>
      </c>
      <c r="BA3" s="32" t="str">
        <f>IFERROR(VLOOKUP(Tabela227[[#This Row],[NOME]],'NOITE (N) (3)'!$L$3:$M$176,2,FALSE),"")</f>
        <v/>
      </c>
      <c r="BB3" s="32" t="str">
        <f>IFERROR(VLOOKUP(Tabela227[[#This Row],[NOME]],'NOITE (N) (2)'!$L$3:$M$176,2,FALSE),"")</f>
        <v/>
      </c>
      <c r="BC3" s="32" t="str">
        <f>IFERROR(VLOOKUP(Tabela227[[#This Row],[NOME]],'NOITE (N) (1)'!$L$3:$M$176,2,FALSE),"")</f>
        <v/>
      </c>
      <c r="BD3" s="32" t="str">
        <f>IFERROR(VLOOKUP(Tabela227[[#This Row],[NOME]],'TARDE (N) (6)'!$B$2:$C$73,2,FALSE),"")</f>
        <v/>
      </c>
      <c r="BE3" s="32" t="str">
        <f>IFERROR(VLOOKUP(Tabela227[[#This Row],[NOME]],'TARDE (N) (5)'!$B$2:$C$73,2,FALSE),"")</f>
        <v/>
      </c>
      <c r="BF3" s="32" t="str">
        <f>IFERROR(VLOOKUP(Tabela227[[#This Row],[NOME]],'TARDE (N) (4)'!$B$2:$C$73,2,FALSE),"")</f>
        <v/>
      </c>
      <c r="BG3" s="32" t="str">
        <f>IFERROR(VLOOKUP(Tabela227[[#This Row],[NOME]],'TARDE (N) (3)'!$B$2:$C$73,2,FALSE),"")</f>
        <v/>
      </c>
      <c r="BH3" s="32" t="str">
        <f>IFERROR(VLOOKUP(Tabela227[[#This Row],[NOME]],'TARDE (N) (2)'!$B$2:$C$73,2,FALSE),"")</f>
        <v/>
      </c>
      <c r="BI3" s="32" t="str">
        <f>IFERROR(VLOOKUP(Tabela227[[#This Row],[NOME]],'TARDE (N) (1)'!$B$2:$C$73,2,FALSE),"")</f>
        <v/>
      </c>
      <c r="BJ3" s="32" t="str">
        <f>IFERROR(VLOOKUP(Tabela227[[#This Row],[NOME]],'TARDE (N) (6)'!$D$2:$E$73,2,FALSE),"")</f>
        <v/>
      </c>
      <c r="BK3" s="32" t="str">
        <f>IFERROR(VLOOKUP(Tabela227[[#This Row],[NOME]],'TARDE (N) (5)'!$D$2:$E$73,2,FALSE),"")</f>
        <v>FUNDAMENTOS DE REDES SEM FIO</v>
      </c>
      <c r="BL3" s="32" t="str">
        <f>IFERROR(VLOOKUP(Tabela227[[#This Row],[NOME]],'TARDE (N) (4)'!$D$2:$E$73,2,FALSE),"")</f>
        <v/>
      </c>
      <c r="BM3" s="32" t="str">
        <f>IFERROR(VLOOKUP(Tabela227[[#This Row],[NOME]],'TARDE (N) (3)'!$D$2:$E$73,2,FALSE),"")</f>
        <v/>
      </c>
      <c r="BN3" s="32" t="str">
        <f>IFERROR(VLOOKUP(Tabela227[[#This Row],[NOME]],'TARDE (N) (2)'!$D$2:$E$73,2,FALSE),"")</f>
        <v>FUNDAMENTOS DE REDES SEM FIO</v>
      </c>
      <c r="BO3" s="32" t="str">
        <f>IFERROR(VLOOKUP(Tabela227[[#This Row],[NOME]],'TARDE (N) (1)'!$D$2:$E$73,2,FALSE),"")</f>
        <v/>
      </c>
      <c r="BP3" s="32" t="str">
        <f>IFERROR(VLOOKUP(Tabela227[[#This Row],[NOME]],'TARDE (N) (6)'!$F$2:$G$73,2,FALSE),"")</f>
        <v/>
      </c>
      <c r="BQ3" s="32" t="str">
        <f>IFERROR(VLOOKUP(Tabela227[[#This Row],[NOME]],'TARDE (N) (5)'!$F$2:$G$73,2,FALSE),"")</f>
        <v/>
      </c>
      <c r="BR3" s="32" t="str">
        <f>IFERROR(VLOOKUP(Tabela227[[#This Row],[NOME]],'TARDE (N) (4)'!$F$2:$G$73,2,FALSE),"")</f>
        <v/>
      </c>
      <c r="BS3" s="32" t="str">
        <f>IFERROR(VLOOKUP(Tabela227[[#This Row],[NOME]],'TARDE (N) (3)'!$F$2:$G$73,2,FALSE),"")</f>
        <v/>
      </c>
      <c r="BT3" s="32" t="str">
        <f>IFERROR(VLOOKUP(Tabela227[[#This Row],[NOME]],'TARDE (N) (2)'!$F$2:$G$73,2,FALSE),"")</f>
        <v>LABORATÓRIO DE DESENVOLVIMENTO VI</v>
      </c>
      <c r="BU3" s="32" t="str">
        <f>IFERROR(VLOOKUP(Tabela227[[#This Row],[NOME]],'TARDE (N) (1)'!$F$2:$G$73,2,FALSE),"")</f>
        <v/>
      </c>
      <c r="BV3" s="32" t="str">
        <f>IFERROR(VLOOKUP(Tabela227[[#This Row],[NOME]],'TARDE (N) (6)'!$H$2:$I$73,2,FALSE),"")</f>
        <v/>
      </c>
      <c r="BW3" s="32" t="str">
        <f>IFERROR(VLOOKUP(Tabela227[[#This Row],[NOME]],'TARDE (N) (5)'!$H$2:$I$73,2,FALSE),"")</f>
        <v/>
      </c>
      <c r="BX3" s="32" t="str">
        <f>IFERROR(VLOOKUP(Tabela227[[#This Row],[NOME]],'TARDE (N) (4)'!$H$2:$I$73,2,FALSE),"")</f>
        <v/>
      </c>
      <c r="BY3" s="32" t="str">
        <f>IFERROR(VLOOKUP(Tabela227[[#This Row],[NOME]],'TARDE (N) (3)'!$H$2:$I$73,2,FALSE),"")</f>
        <v/>
      </c>
      <c r="BZ3" s="32" t="str">
        <f>IFERROR(VLOOKUP(Tabela227[[#This Row],[NOME]],'TARDE (N) (2)'!$H$2:$I$73,2,FALSE),"")</f>
        <v>PROTOCOLOS DE COMUNICAÇÃO EM REDES DE COMPUTADORES</v>
      </c>
      <c r="CA3" s="32" t="str">
        <f>IFERROR(VLOOKUP(Tabela227[[#This Row],[NOME]],'TARDE (N) (1)'!$H$2:$I$73,2,FALSE),"")</f>
        <v/>
      </c>
      <c r="CB3" s="32" t="str">
        <f>IFERROR(VLOOKUP(Tabela227[[#This Row],[NOME]],'TARDE (N) (6)'!$J$2:$K$73,2,FALSE),"")</f>
        <v/>
      </c>
      <c r="CC3" s="32" t="str">
        <f>IFERROR(VLOOKUP(Tabela227[[#This Row],[NOME]],'TARDE (N) (5)'!$J$2:$K$73,2,FALSE),"")</f>
        <v/>
      </c>
      <c r="CD3" s="32" t="str">
        <f>IFERROR(VLOOKUP(Tabela227[[#This Row],[NOME]],'TARDE (N) (4)'!$J$2:$K$73,2,FALSE),"")</f>
        <v/>
      </c>
      <c r="CE3" s="32" t="str">
        <f>IFERROR(VLOOKUP(Tabela227[[#This Row],[NOME]],'TARDE (N) (3)'!$J$2:$K$73,2,FALSE),"")</f>
        <v/>
      </c>
      <c r="CF3" s="32" t="str">
        <f>IFERROR(VLOOKUP(Tabela227[[#This Row],[NOME]],'TARDE (N) (2)'!$J$2:$K$73,2,FALSE),"")</f>
        <v/>
      </c>
      <c r="CG3" s="32" t="str">
        <f>IFERROR(VLOOKUP(Tabela227[[#This Row],[NOME]],'TARDE (N) (1)'!$J$2:$K$73,2,FALSE),"")</f>
        <v/>
      </c>
      <c r="CH3" s="32" t="str">
        <f>IFERROR(VLOOKUP(Tabela227[[#This Row],[NOME]],'TARDE (N) (6)'!$L$2:$M$73,2,FALSE),"")</f>
        <v/>
      </c>
      <c r="CI3" s="32" t="str">
        <f>IFERROR(VLOOKUP(Tabela227[[#This Row],[NOME]],'TARDE (N) (5)'!$L$2:$M$73,2,FALSE),"")</f>
        <v/>
      </c>
      <c r="CJ3" s="32" t="str">
        <f>IFERROR(VLOOKUP(Tabela227[[#This Row],[NOME]],'TARDE (N) (4)'!$L$2:$M$73,2,FALSE),"")</f>
        <v/>
      </c>
      <c r="CK3" s="32" t="str">
        <f>IFERROR(VLOOKUP(Tabela227[[#This Row],[NOME]],'TARDE (N) (3)'!$L$2:$M$73,2,FALSE),"")</f>
        <v/>
      </c>
      <c r="CL3" s="32" t="str">
        <f>IFERROR(VLOOKUP(Tabela227[[#This Row],[NOME]],'TARDE (N) (2)'!$L$2:$M$73,2,FALSE),"")</f>
        <v/>
      </c>
      <c r="CM3" s="32" t="str">
        <f>IFERROR(VLOOKUP(Tabela227[[#This Row],[NOME]],'TARDE (N) (1)'!$L$2:$M$73,2,FALSE),"")</f>
        <v/>
      </c>
      <c r="CN3" s="32" t="str">
        <f>IFERROR(VLOOKUP(Tabela227[[#This Row],[NOME]],'MANHÃ (N) (7)'!$B$2:$C$127,2,FALSE),"")</f>
        <v/>
      </c>
      <c r="CO3" s="32" t="str">
        <f>IFERROR(VLOOKUP(Tabela227[[#This Row],[NOME]],'MANHÃ (N) (6)'!$B$2:$C$127,2,FALSE),"")</f>
        <v/>
      </c>
      <c r="CP3" s="32" t="str">
        <f>IFERROR(VLOOKUP(Tabela227[[#This Row],[NOME]],'MANHÃ (N) (5)'!$B$2:$C$127,2,FALSE),"")</f>
        <v/>
      </c>
      <c r="CQ3" s="32" t="str">
        <f>IFERROR(VLOOKUP(Tabela227[[#This Row],[NOME]],'MANHÃ (N) (4)'!$B$2:$C$127,2,FALSE),"")</f>
        <v/>
      </c>
      <c r="CR3" s="32" t="str">
        <f>IFERROR(VLOOKUP(Tabela227[[#This Row],[NOME]],'MANHÃ (N) (3)'!$B$2:$C$127,2,FALSE),"")</f>
        <v/>
      </c>
      <c r="CS3" s="32" t="str">
        <f>IFERROR(VLOOKUP(Tabela227[[#This Row],[NOME]],'MANHÃ (N) (2)'!$B$2:$C$127,2,FALSE),"")</f>
        <v/>
      </c>
      <c r="CT3" s="32" t="str">
        <f>IFERROR(VLOOKUP(Tabela227[[#This Row],[NOME]],'MANHÃ (N) (1)'!$B$2:$C$127,2,FALSE),"")</f>
        <v/>
      </c>
      <c r="CU3" s="32" t="str">
        <f>IFERROR(VLOOKUP(Tabela227[[#This Row],[NOME]],'MANHÃ (N) (7)'!$D$2:$E$127,2,FALSE),"")</f>
        <v/>
      </c>
      <c r="CV3" s="32" t="str">
        <f>IFERROR(VLOOKUP(Tabela227[[#This Row],[NOME]],'MANHÃ (N) (6)'!$D$2:$E$127,2,FALSE),"")</f>
        <v/>
      </c>
      <c r="CW3" s="32" t="str">
        <f>IFERROR(VLOOKUP(Tabela227[[#This Row],[NOME]],'MANHÃ (N) (5)'!$D$2:$E$127,2,FALSE),"")</f>
        <v/>
      </c>
      <c r="CX3" s="32" t="str">
        <f>IFERROR(VLOOKUP(Tabela227[[#This Row],[NOME]],'MANHÃ (N) (4)'!$D$2:$E$127,2,FALSE),"")</f>
        <v/>
      </c>
      <c r="CY3" s="32" t="str">
        <f>IFERROR(VLOOKUP(Tabela227[[#This Row],[NOME]],'MANHÃ (N) (3)'!$D$2:$E$127,2,FALSE),"")</f>
        <v/>
      </c>
      <c r="CZ3" s="32" t="str">
        <f>IFERROR(VLOOKUP(Tabela227[[#This Row],[NOME]],'MANHÃ (N) (2)'!$D$2:$E$127,2,FALSE),"")</f>
        <v/>
      </c>
      <c r="DA3" s="32" t="str">
        <f>IFERROR(VLOOKUP(Tabela227[[#This Row],[NOME]],'MANHÃ (N) (1)'!$D$2:$E$127,2,FALSE),"")</f>
        <v/>
      </c>
      <c r="DB3" s="32" t="str">
        <f>IFERROR(VLOOKUP(Tabela227[[#This Row],[NOME]],'MANHÃ (N) (7)'!$F$2:$G$127,2,FALSE),"")</f>
        <v/>
      </c>
      <c r="DC3" s="32" t="str">
        <f>IFERROR(VLOOKUP(Tabela227[[#This Row],[NOME]],'MANHÃ (N) (7)'!$F$2:$G$127,2,FALSE),"")</f>
        <v/>
      </c>
      <c r="DD3" s="32" t="str">
        <f>IFERROR(VLOOKUP(Tabela227[[#This Row],[NOME]],'MANHÃ (N) (6)'!$F$2:$G$127,2,FALSE),"")</f>
        <v/>
      </c>
      <c r="DE3" s="32" t="str">
        <f>IFERROR(VLOOKUP(Tabela227[[#This Row],[NOME]],'MANHÃ (N) (5)'!$F$2:$G$127,2,FALSE),"")</f>
        <v/>
      </c>
      <c r="DF3" s="32" t="str">
        <f>IFERROR(VLOOKUP(Tabela227[[#This Row],[NOME]],'MANHÃ (N) (3)'!$F$2:$G$127,2,FALSE),"")</f>
        <v/>
      </c>
      <c r="DG3" s="32" t="str">
        <f>IFERROR(VLOOKUP(Tabela227[[#This Row],[NOME]],'MANHÃ (N) (2)'!$F$2:$G$127,2,FALSE),"")</f>
        <v/>
      </c>
      <c r="DH3" s="32" t="str">
        <f>IFERROR(VLOOKUP(Tabela227[[#This Row],[NOME]],'MANHÃ (N) (1)'!$F$2:$G$127,2,FALSE),"")</f>
        <v/>
      </c>
      <c r="DI3" s="32" t="str">
        <f>IFERROR(VLOOKUP(Tabela227[[#This Row],[NOME]],'MANHÃ (N) (7)'!$H$2:$I$127,2,FALSE),"")</f>
        <v/>
      </c>
      <c r="DJ3" s="32" t="str">
        <f>IFERROR(VLOOKUP(Tabela227[[#This Row],[NOME]],'MANHÃ (N) (6)'!$H$2:$I$127,2,FALSE),"")</f>
        <v/>
      </c>
      <c r="DK3" s="32" t="str">
        <f>IFERROR(VLOOKUP(Tabela227[[#This Row],[NOME]],'MANHÃ (N) (5)'!$H$2:$I$127,2,FALSE),"")</f>
        <v/>
      </c>
      <c r="DL3" s="32" t="str">
        <f>IFERROR(VLOOKUP(Tabela227[[#This Row],[NOME]],'MANHÃ (N) (4)'!$H$2:$I$127,2,FALSE),"")</f>
        <v/>
      </c>
      <c r="DM3" s="32" t="str">
        <f>IFERROR(VLOOKUP(Tabela227[[#This Row],[NOME]],'MANHÃ (N) (3)'!$H$2:$I$127,2,FALSE),"")</f>
        <v/>
      </c>
      <c r="DN3" s="32" t="str">
        <f>IFERROR(VLOOKUP(Tabela227[[#This Row],[NOME]],'MANHÃ (N) (2)'!$H$2:$I$127,2,FALSE),"")</f>
        <v/>
      </c>
      <c r="DO3" s="32" t="str">
        <f>IFERROR(VLOOKUP(Tabela227[[#This Row],[NOME]],'MANHÃ (N) (1)'!$H$2:$I$127,2,FALSE),"")</f>
        <v/>
      </c>
      <c r="DP3" s="32" t="str">
        <f>IFERROR(VLOOKUP(Tabela227[[#This Row],[NOME]],'MANHÃ (N) (7)'!$J$2:$K$127,2,FALSE),"")</f>
        <v/>
      </c>
      <c r="DQ3" s="32" t="str">
        <f>IFERROR(VLOOKUP(Tabela227[[#This Row],[NOME]],'MANHÃ (N) (6)'!$J$2:$K$127,2,FALSE),"")</f>
        <v/>
      </c>
      <c r="DR3" s="32" t="str">
        <f>IFERROR(VLOOKUP(Tabela227[[#This Row],[NOME]],'MANHÃ (N) (5)'!$J$2:$K$127,2,FALSE),"")</f>
        <v/>
      </c>
      <c r="DS3" s="32" t="str">
        <f>IFERROR(VLOOKUP(Tabela227[[#This Row],[NOME]],'MANHÃ (N) (4)'!$J$2:$K$127,2,FALSE),"")</f>
        <v/>
      </c>
      <c r="DT3" s="32" t="str">
        <f>IFERROR(VLOOKUP(Tabela227[[#This Row],[NOME]],'MANHÃ (N) (3)'!$J$2:$K$127,2,FALSE),"")</f>
        <v/>
      </c>
      <c r="DU3" s="32" t="str">
        <f>IFERROR(VLOOKUP(Tabela227[[#This Row],[NOME]],'MANHÃ (N) (2)'!$J$2:$K$127,2,FALSE),"")</f>
        <v/>
      </c>
      <c r="DV3" s="32" t="str">
        <f>IFERROR(VLOOKUP(Tabela227[[#This Row],[NOME]],'MANHÃ (N) (1)'!$J$2:$K$127,2,FALSE),"")</f>
        <v/>
      </c>
      <c r="DW3" s="32" t="str">
        <f>IFERROR(VLOOKUP(Tabela227[[#This Row],[NOME]],'MANHÃ (N) (7)'!$L$2:$M$127,2,FALSE),"")</f>
        <v/>
      </c>
      <c r="DX3" s="32" t="str">
        <f>IFERROR(VLOOKUP(Tabela227[[#This Row],[NOME]],'MANHÃ (N) (6)'!$L$2:$M$127,2,FALSE),"")</f>
        <v/>
      </c>
      <c r="DY3" s="32" t="str">
        <f>IFERROR(VLOOKUP(Tabela227[[#This Row],[NOME]],'MANHÃ (N) (5)'!$L$2:$M$127,2,FALSE),"")</f>
        <v/>
      </c>
      <c r="DZ3" s="32" t="str">
        <f>IFERROR(VLOOKUP(Tabela227[[#This Row],[NOME]],'MANHÃ (N) (4)'!$L$2:$M$127,2,FALSE),"")</f>
        <v/>
      </c>
      <c r="EA3" s="32" t="str">
        <f>IFERROR(VLOOKUP(Tabela227[[#This Row],[NOME]],'MANHÃ (N) (3)'!$L$2:$M$127,2,FALSE),"")</f>
        <v/>
      </c>
      <c r="EB3" s="32" t="str">
        <f>IFERROR(VLOOKUP(Tabela227[[#This Row],[NOME]],'MANHÃ (N) (2)'!$L$2:$M$127,2,FALSE),"")</f>
        <v/>
      </c>
      <c r="EC3" s="32" t="str">
        <f>IFERROR(VLOOKUP(Tabela227[[#This Row],[NOME]],'MANHÃ (N) (1)'!$L$2:$M$127,2,FALSE),"")</f>
        <v/>
      </c>
      <c r="ED3" s="33">
        <v>45323</v>
      </c>
      <c r="EE3" s="31">
        <f>PROFESSORES!$D$3</f>
        <v>2024</v>
      </c>
      <c r="EF3" s="31" t="str">
        <f>PROFESSORES!$C$3</f>
        <v>MAIO</v>
      </c>
      <c r="EG3" s="35">
        <f>'MÊS (WORD)'!$C$4</f>
        <v>5</v>
      </c>
      <c r="EH3" s="42">
        <f>'MÊS (WORD)'!$I$5</f>
        <v>45413</v>
      </c>
      <c r="EI3" s="31" t="str">
        <f>'MÊS (WORD)'!$J$5</f>
        <v>*
***************************DIA DO TRABALHO**************************</v>
      </c>
      <c r="EJ3" s="42">
        <f>'MÊS (WORD)'!$I$6</f>
        <v>45414</v>
      </c>
      <c r="EK3" s="37" t="str">
        <f>'MÊS (WORD)'!$J$6</f>
        <v/>
      </c>
      <c r="EL3" s="42">
        <f>'MÊS (WORD)'!$I$7</f>
        <v>45415</v>
      </c>
      <c r="EM3" s="37" t="str">
        <f>'MÊS (WORD)'!$J$7</f>
        <v/>
      </c>
      <c r="EN3" s="42">
        <f>'MÊS (WORD)'!$I$8</f>
        <v>45416</v>
      </c>
      <c r="EO3" s="37" t="str">
        <f>'MÊS (WORD)'!$J$8</f>
        <v/>
      </c>
      <c r="EP3" s="42">
        <f>'MÊS (WORD)'!$I$9</f>
        <v>45417</v>
      </c>
      <c r="EQ3" s="37" t="str">
        <f>'MÊS (WORD)'!$J$9</f>
        <v>********************************************************************</v>
      </c>
      <c r="ER3" s="42">
        <f>'MÊS (WORD)'!$I$10</f>
        <v>45418</v>
      </c>
      <c r="ES3" s="37" t="str">
        <f>'MÊS (WORD)'!$J$10</f>
        <v/>
      </c>
      <c r="ET3" s="42">
        <f>'MÊS (WORD)'!$I$11</f>
        <v>45419</v>
      </c>
      <c r="EU3" s="37" t="str">
        <f>'MÊS (WORD)'!$J$11</f>
        <v/>
      </c>
      <c r="EV3" s="42">
        <f>'MÊS (WORD)'!$I$12</f>
        <v>45420</v>
      </c>
      <c r="EW3" s="37" t="str">
        <f>'MÊS (WORD)'!$J$12</f>
        <v/>
      </c>
      <c r="EX3" s="42">
        <f>'MÊS (WORD)'!$I$13</f>
        <v>45421</v>
      </c>
      <c r="EY3" s="37" t="str">
        <f>'MÊS (WORD)'!$J$13</f>
        <v/>
      </c>
      <c r="EZ3" s="37">
        <f>'MÊS (WORD)'!$I$14</f>
        <v>45422</v>
      </c>
      <c r="FA3" s="37" t="str">
        <f>'MÊS (WORD)'!$J$14</f>
        <v/>
      </c>
      <c r="FB3" s="37">
        <f>'MÊS (WORD)'!$I$15</f>
        <v>45423</v>
      </c>
      <c r="FC3" s="37" t="str">
        <f>'MÊS (WORD)'!$J$15</f>
        <v/>
      </c>
      <c r="FD3" s="37">
        <f>'MÊS (WORD)'!$I$16</f>
        <v>45424</v>
      </c>
      <c r="FE3" s="37" t="str">
        <f>'MÊS (WORD)'!$J$16</f>
        <v>********************************************************************</v>
      </c>
      <c r="FF3" s="37">
        <f>'MÊS (WORD)'!$I$17</f>
        <v>45425</v>
      </c>
      <c r="FG3" s="37" t="str">
        <f>'MÊS (WORD)'!$J$17</f>
        <v/>
      </c>
      <c r="FH3" s="37">
        <f>'MÊS (WORD)'!$I$18</f>
        <v>45426</v>
      </c>
      <c r="FI3" s="37" t="str">
        <f>'MÊS (WORD)'!$J$18</f>
        <v/>
      </c>
      <c r="FJ3" s="37">
        <f>'MÊS (WORD)'!$I$19</f>
        <v>45427</v>
      </c>
      <c r="FK3" s="37" t="str">
        <f>'MÊS (WORD)'!$J$19</f>
        <v/>
      </c>
      <c r="FL3" s="37">
        <f>'MÊS (WORD)'!$I$20</f>
        <v>45428</v>
      </c>
      <c r="FM3" s="37" t="str">
        <f>'MÊS (WORD)'!$J$20</f>
        <v/>
      </c>
      <c r="FN3" s="37">
        <f>'MÊS (WORD)'!$I$21</f>
        <v>45429</v>
      </c>
      <c r="FO3" s="37" t="str">
        <f>'MÊS (WORD)'!$J$21</f>
        <v/>
      </c>
      <c r="FP3" s="37">
        <f>'MÊS (WORD)'!$I$22</f>
        <v>45430</v>
      </c>
      <c r="FQ3" s="37" t="str">
        <f>'MÊS (WORD)'!$J$22</f>
        <v/>
      </c>
      <c r="FR3" s="37">
        <f>'MÊS (WORD)'!$I$23</f>
        <v>45431</v>
      </c>
      <c r="FS3" s="37" t="str">
        <f>'MÊS (WORD)'!$J$23</f>
        <v>********************************************************************</v>
      </c>
      <c r="FT3" s="37">
        <f>'MÊS (WORD)'!$I$24</f>
        <v>45432</v>
      </c>
      <c r="FU3" s="37" t="str">
        <f>'MÊS (WORD)'!$J$24</f>
        <v/>
      </c>
      <c r="FV3" s="37">
        <f>'MÊS (WORD)'!$I$25</f>
        <v>45433</v>
      </c>
      <c r="FW3" s="37" t="str">
        <f>'MÊS (WORD)'!$J$25</f>
        <v/>
      </c>
      <c r="FX3" s="37">
        <f>'MÊS (WORD)'!$I$26</f>
        <v>45434</v>
      </c>
      <c r="FY3" s="37" t="str">
        <f>'MÊS (WORD)'!$J$26</f>
        <v/>
      </c>
      <c r="FZ3" s="37">
        <f>'MÊS (WORD)'!$I$27</f>
        <v>45435</v>
      </c>
      <c r="GA3" s="37" t="str">
        <f>'MÊS (WORD)'!$J$27</f>
        <v/>
      </c>
      <c r="GB3" s="37">
        <f>'MÊS (WORD)'!$I$28</f>
        <v>45436</v>
      </c>
      <c r="GC3" s="37" t="str">
        <f>'MÊS (WORD)'!$J$28</f>
        <v/>
      </c>
      <c r="GD3" s="37">
        <f>'MÊS (WORD)'!$I$29</f>
        <v>45437</v>
      </c>
      <c r="GE3" s="37" t="str">
        <f>'MÊS (WORD)'!$J$29</f>
        <v/>
      </c>
      <c r="GF3" s="37">
        <f>'MÊS (WORD)'!$I$30</f>
        <v>45438</v>
      </c>
      <c r="GG3" s="37" t="str">
        <f>'MÊS (WORD)'!$J$30</f>
        <v>********************************************************************</v>
      </c>
      <c r="GH3" s="37">
        <f>'MÊS (WORD)'!$I$31</f>
        <v>45439</v>
      </c>
      <c r="GI3" s="37" t="str">
        <f>'MÊS (WORD)'!$J$31</f>
        <v/>
      </c>
      <c r="GJ3" s="37">
        <f>'MÊS (WORD)'!$I$32</f>
        <v>45440</v>
      </c>
      <c r="GK3" s="37" t="str">
        <f>'MÊS (WORD)'!$J$32</f>
        <v/>
      </c>
      <c r="GL3" s="37">
        <f>'MÊS (WORD)'!$I$33</f>
        <v>45441</v>
      </c>
      <c r="GM3" s="37" t="str">
        <f>'MÊS (WORD)'!$J$33</f>
        <v/>
      </c>
      <c r="GN3" s="37">
        <f>'MÊS (WORD)'!$I$34</f>
        <v>45442</v>
      </c>
      <c r="GO3" s="37" t="str">
        <f>'MÊS (WORD)'!$J$34</f>
        <v/>
      </c>
      <c r="GP3" s="37">
        <f>'MÊS (WORD)'!$I$35</f>
        <v>45443</v>
      </c>
      <c r="GQ3" s="31" t="str">
        <f>'MÊS (WORD)'!$J$35</f>
        <v/>
      </c>
    </row>
    <row r="4" spans="1:199" s="31" customFormat="1" ht="17.100000000000001" customHeight="1" x14ac:dyDescent="0.25">
      <c r="A4" s="31">
        <v>39690</v>
      </c>
      <c r="B4" s="33">
        <v>40376</v>
      </c>
      <c r="C4" s="31">
        <v>216</v>
      </c>
      <c r="D4" s="39" t="s">
        <v>397</v>
      </c>
      <c r="E4" s="34" t="s">
        <v>313</v>
      </c>
      <c r="F4" s="39" t="s">
        <v>396</v>
      </c>
      <c r="G4" s="39" t="s">
        <v>398</v>
      </c>
      <c r="H4" s="31">
        <v>14</v>
      </c>
      <c r="I4" s="31">
        <f>IF(Tabela227[[#This Row],[HORA AULA]]&lt;&gt;0,Tabela227[[#This Row],[HORA AULA]]/2,"-")</f>
        <v>7</v>
      </c>
      <c r="J4" s="31">
        <v>2</v>
      </c>
      <c r="K4" s="31" t="s">
        <v>100</v>
      </c>
      <c r="L4" s="31" t="s">
        <v>100</v>
      </c>
      <c r="M4" s="31" t="s">
        <v>100</v>
      </c>
      <c r="N4" s="32" t="str">
        <f>IFERROR(VLOOKUP(Tabela227[[#This Row],[NOME]],'NOITE (N) (7)'!$B$3:$C$176,2,FALSE),"")</f>
        <v/>
      </c>
      <c r="O4" s="32" t="str">
        <f>IFERROR(VLOOKUP(Tabela227[[#This Row],[NOME]],'NOITE (N) (6)'!$B$3:$C$176,2,FALSE),"")</f>
        <v/>
      </c>
      <c r="P4" s="32" t="str">
        <f>IFERROR(VLOOKUP(Tabela227[[#This Row],[NOME]],'NOITE (N) (5)'!$B$3:$C$176,2,FALSE),"")</f>
        <v/>
      </c>
      <c r="Q4" s="32" t="str">
        <f>IFERROR(VLOOKUP(Tabela227[[#This Row],[NOME]],'NOITE (N) (4)'!$B$3:$C$176,2,FALSE),"")</f>
        <v/>
      </c>
      <c r="R4" s="32" t="str">
        <f>IFERROR(VLOOKUP(Tabela227[[#This Row],[NOME]],'NOITE (N) (3)'!$B$3:$C$176,2,FALSE),"")</f>
        <v>FUNDAMENTOS DE REDES DE COMPUTADORES</v>
      </c>
      <c r="S4" s="32" t="str">
        <f>IFERROR(VLOOKUP(Tabela227[[#This Row],[NOME]],'NOITE (N) (2)'!$B$3:$C$176,2,FALSE),"")</f>
        <v/>
      </c>
      <c r="T4" s="32" t="str">
        <f>IFERROR(VLOOKUP(Tabela227[[#This Row],[NOME]],'NOITE (N) (1)'!$B$3:$C$176,2,FALSE),"")</f>
        <v>SERVIÇOS EM REDES DE COMPUTADORES</v>
      </c>
      <c r="U4" s="32" t="str">
        <f>IFERROR(VLOOKUP(Tabela227[[#This Row],[NOME]],'NOITE (N) (7)'!$D$3:$E$176,2,FALSE),"")</f>
        <v/>
      </c>
      <c r="V4" s="32" t="str">
        <f>IFERROR(VLOOKUP(Tabela227[[#This Row],[NOME]],'NOITE (N) (6)'!$D$3:$E$176,2,FALSE),"")</f>
        <v/>
      </c>
      <c r="W4" s="32" t="str">
        <f>IFERROR(VLOOKUP(Tabela227[[#This Row],[NOME]],'NOITE (N) (5)'!$D$3:$E$176,2,FALSE),"")</f>
        <v/>
      </c>
      <c r="X4" s="32" t="str">
        <f>IFERROR(VLOOKUP(Tabela227[[#This Row],[NOME]],'NOITE (N) (4)'!$D$3:$E$176,2,FALSE),"")</f>
        <v/>
      </c>
      <c r="Y4" s="32" t="str">
        <f>IFERROR(VLOOKUP(Tabela227[[#This Row],[NOME]],'NOITE (N) (3)'!$D$3:$E$176,2,FALSE),"")</f>
        <v/>
      </c>
      <c r="Z4" s="32" t="str">
        <f>IFERROR(VLOOKUP(Tabela227[[#This Row],[NOME]],'NOITE (N) (2)'!$D$3:$E$176,2,FALSE),"")</f>
        <v/>
      </c>
      <c r="AA4" s="32" t="str">
        <f>IFERROR(VLOOKUP(Tabela227[[#This Row],[NOME]],'NOITE (N) (1)'!$D$3:$E$176,2,FALSE),"")</f>
        <v/>
      </c>
      <c r="AB4" s="32" t="str">
        <f>IFERROR(VLOOKUP(Tabela227[[#This Row],[NOME]],'NOITE (N) (7)'!$F$3:$G$176,2,FALSE),"")</f>
        <v/>
      </c>
      <c r="AC4" s="32" t="str">
        <f>IFERROR(VLOOKUP(Tabela227[[#This Row],[NOME]],'NOITE (N) (6)'!$F$3:$G$176,2,FALSE),"")</f>
        <v/>
      </c>
      <c r="AD4" s="32" t="str">
        <f>IFERROR(VLOOKUP(Tabela227[[#This Row],[NOME]],'NOITE (N) (5)'!$F$3:$G$176,2,FALSE),"")</f>
        <v/>
      </c>
      <c r="AE4" s="32" t="str">
        <f>IFERROR(VLOOKUP(Tabela227[[#This Row],[NOME]],'NOITE (N) (4)'!$F$3:$G$176,2,FALSE),"")</f>
        <v/>
      </c>
      <c r="AF4" s="32" t="str">
        <f>IFERROR(VLOOKUP(Tabela227[[#This Row],[NOME]],'NOITE (N) (3)'!$F$3:$G$176,2,FALSE),"")</f>
        <v/>
      </c>
      <c r="AG4" s="32" t="str">
        <f>IFERROR(VLOOKUP(Tabela227[[#This Row],[NOME]],'NOITE (N) (2)'!$F$3:$G$176,2,FALSE),"")</f>
        <v/>
      </c>
      <c r="AH4" s="32" t="str">
        <f>IFERROR(VLOOKUP(Tabela227[[#This Row],[NOME]],'NOITE (N) (1)'!$F$3:$G$176,2,FALSE),"")</f>
        <v/>
      </c>
      <c r="AI4" s="32" t="str">
        <f>IFERROR(VLOOKUP(Tabela227[[#This Row],[NOME]],'NOITE (N) (7)'!$H$3:$I$176,2,FALSE),"")</f>
        <v/>
      </c>
      <c r="AJ4" s="32" t="str">
        <f>IFERROR(VLOOKUP(Tabela227[[#This Row],[NOME]],'NOITE (N) (6)'!$H$3:$I$176,2,FALSE),"")</f>
        <v/>
      </c>
      <c r="AK4" s="32" t="str">
        <f>IFERROR(VLOOKUP(Tabela227[[#This Row],[NOME]],'NOITE (N) (5)'!$H$3:$I$176,2,FALSE),"")</f>
        <v/>
      </c>
      <c r="AL4" s="32" t="str">
        <f>IFERROR(VLOOKUP(Tabela227[[#This Row],[NOME]],'NOITE (N) (4)'!$H$3:$I$176,2,FALSE),"")</f>
        <v/>
      </c>
      <c r="AM4" s="32" t="str">
        <f>IFERROR(VLOOKUP(Tabela227[[#This Row],[NOME]],'NOITE (N) (3)'!$H$3:$I$176,2,FALSE),"")</f>
        <v/>
      </c>
      <c r="AN4" s="32" t="str">
        <f>IFERROR(VLOOKUP(Tabela227[[#This Row],[NOME]],'NOITE (N) (2)'!$H$3:$I$176,2,FALSE),"")</f>
        <v/>
      </c>
      <c r="AO4" s="32" t="str">
        <f>IFERROR(VLOOKUP(Tabela227[[#This Row],[NOME]],'NOITE (N) (1)'!$H$3:$I$176,2,FALSE),"")</f>
        <v>SEGURANÇA EM REDES DE COMPUTADORES</v>
      </c>
      <c r="AP4" s="32" t="str">
        <f>IFERROR(VLOOKUP(Tabela227[[#This Row],[NOME]],'NOITE (N) (7)'!$J$3:$K$176,2,FALSE),"")</f>
        <v/>
      </c>
      <c r="AQ4" s="32" t="str">
        <f>IFERROR(VLOOKUP(Tabela227[[#This Row],[NOME]],'NOITE (N) (6)'!$J$3:$K$176,2,FALSE),"")</f>
        <v/>
      </c>
      <c r="AR4" s="32" t="str">
        <f>IFERROR(VLOOKUP(Tabela227[[#This Row],[NOME]],'NOITE (N) (5)'!$J$3:$K$176,2,FALSE),"")</f>
        <v/>
      </c>
      <c r="AS4" s="32" t="str">
        <f>IFERROR(VLOOKUP(Tabela227[[#This Row],[NOME]],'NOITE (N) (4)'!$J$3:$K$176,2,FALSE),"")</f>
        <v/>
      </c>
      <c r="AT4" s="32" t="str">
        <f>IFERROR(VLOOKUP(Tabela227[[#This Row],[NOME]],'NOITE (N) (3)'!$J$3:$K$176,2,FALSE),"")</f>
        <v/>
      </c>
      <c r="AU4" s="32" t="str">
        <f>IFERROR(VLOOKUP(Tabela227[[#This Row],[NOME]],'NOITE (N) (2)'!$J$3:$K$176,2,FALSE),"")</f>
        <v/>
      </c>
      <c r="AV4" s="32" t="str">
        <f>IFERROR(VLOOKUP(Tabela227[[#This Row],[NOME]],'NOITE (N) (1)'!$J$3:$K$176,2,FALSE),"")</f>
        <v/>
      </c>
      <c r="AW4" s="32" t="str">
        <f>IFERROR(VLOOKUP(Tabela227[[#This Row],[NOME]],'NOITE (N) (7)'!$L$3:$M$176,2,FALSE),"")</f>
        <v/>
      </c>
      <c r="AX4" s="32" t="str">
        <f>IFERROR(VLOOKUP(Tabela227[[#This Row],[NOME]],'NOITE (N) (6)'!$L$3:$M$176,2,FALSE),"")</f>
        <v/>
      </c>
      <c r="AY4" s="32" t="str">
        <f>IFERROR(VLOOKUP(Tabela227[[#This Row],[NOME]],'NOITE (N) (5)'!$L$3:$M$176,2,FALSE),"")</f>
        <v/>
      </c>
      <c r="AZ4" s="32" t="str">
        <f>IFERROR(VLOOKUP(Tabela227[[#This Row],[NOME]],'NOITE (N) (4)'!$L$3:$M$176,2,FALSE),"")</f>
        <v/>
      </c>
      <c r="BA4" s="32" t="str">
        <f>IFERROR(VLOOKUP(Tabela227[[#This Row],[NOME]],'NOITE (N) (3)'!$L$3:$M$176,2,FALSE),"")</f>
        <v/>
      </c>
      <c r="BB4" s="32" t="str">
        <f>IFERROR(VLOOKUP(Tabela227[[#This Row],[NOME]],'NOITE (N) (2)'!$L$3:$M$176,2,FALSE),"")</f>
        <v/>
      </c>
      <c r="BC4" s="32" t="str">
        <f>IFERROR(VLOOKUP(Tabela227[[#This Row],[NOME]],'NOITE (N) (1)'!$L$3:$M$176,2,FALSE),"")</f>
        <v/>
      </c>
      <c r="BD4" s="32" t="str">
        <f>IFERROR(VLOOKUP(Tabela227[[#This Row],[NOME]],'TARDE (N) (6)'!$B$2:$C$73,2,FALSE),"")</f>
        <v/>
      </c>
      <c r="BE4" s="32" t="str">
        <f>IFERROR(VLOOKUP(Tabela227[[#This Row],[NOME]],'TARDE (N) (5)'!$B$2:$C$73,2,FALSE),"")</f>
        <v/>
      </c>
      <c r="BF4" s="32" t="str">
        <f>IFERROR(VLOOKUP(Tabela227[[#This Row],[NOME]],'TARDE (N) (4)'!$B$2:$C$73,2,FALSE),"")</f>
        <v/>
      </c>
      <c r="BG4" s="32" t="str">
        <f>IFERROR(VLOOKUP(Tabela227[[#This Row],[NOME]],'TARDE (N) (3)'!$B$2:$C$73,2,FALSE),"")</f>
        <v/>
      </c>
      <c r="BH4" s="32" t="str">
        <f>IFERROR(VLOOKUP(Tabela227[[#This Row],[NOME]],'TARDE (N) (2)'!$B$2:$C$73,2,FALSE),"")</f>
        <v/>
      </c>
      <c r="BI4" s="32" t="str">
        <f>IFERROR(VLOOKUP(Tabela227[[#This Row],[NOME]],'TARDE (N) (1)'!$B$2:$C$73,2,FALSE),"")</f>
        <v/>
      </c>
      <c r="BJ4" s="32" t="str">
        <f>IFERROR(VLOOKUP(Tabela227[[#This Row],[NOME]],'TARDE (N) (6)'!$D$2:$E$73,2,FALSE),"")</f>
        <v/>
      </c>
      <c r="BK4" s="32" t="str">
        <f>IFERROR(VLOOKUP(Tabela227[[#This Row],[NOME]],'TARDE (N) (5)'!$D$2:$E$73,2,FALSE),"")</f>
        <v/>
      </c>
      <c r="BL4" s="32" t="str">
        <f>IFERROR(VLOOKUP(Tabela227[[#This Row],[NOME]],'TARDE (N) (4)'!$D$2:$E$73,2,FALSE),"")</f>
        <v/>
      </c>
      <c r="BM4" s="32" t="str">
        <f>IFERROR(VLOOKUP(Tabela227[[#This Row],[NOME]],'TARDE (N) (3)'!$D$2:$E$73,2,FALSE),"")</f>
        <v/>
      </c>
      <c r="BN4" s="32" t="str">
        <f>IFERROR(VLOOKUP(Tabela227[[#This Row],[NOME]],'TARDE (N) (2)'!$D$2:$E$73,2,FALSE),"")</f>
        <v/>
      </c>
      <c r="BO4" s="32" t="str">
        <f>IFERROR(VLOOKUP(Tabela227[[#This Row],[NOME]],'TARDE (N) (1)'!$D$2:$E$73,2,FALSE),"")</f>
        <v/>
      </c>
      <c r="BP4" s="32" t="str">
        <f>IFERROR(VLOOKUP(Tabela227[[#This Row],[NOME]],'TARDE (N) (6)'!$F$2:$G$73,2,FALSE),"")</f>
        <v/>
      </c>
      <c r="BQ4" s="32" t="str">
        <f>IFERROR(VLOOKUP(Tabela227[[#This Row],[NOME]],'TARDE (N) (5)'!$F$2:$G$73,2,FALSE),"")</f>
        <v/>
      </c>
      <c r="BR4" s="32" t="str">
        <f>IFERROR(VLOOKUP(Tabela227[[#This Row],[NOME]],'TARDE (N) (4)'!$F$2:$G$73,2,FALSE),"")</f>
        <v/>
      </c>
      <c r="BS4" s="32" t="str">
        <f>IFERROR(VLOOKUP(Tabela227[[#This Row],[NOME]],'TARDE (N) (3)'!$F$2:$G$73,2,FALSE),"")</f>
        <v/>
      </c>
      <c r="BT4" s="32" t="str">
        <f>IFERROR(VLOOKUP(Tabela227[[#This Row],[NOME]],'TARDE (N) (2)'!$F$2:$G$73,2,FALSE),"")</f>
        <v/>
      </c>
      <c r="BU4" s="32" t="str">
        <f>IFERROR(VLOOKUP(Tabela227[[#This Row],[NOME]],'TARDE (N) (1)'!$F$2:$G$73,2,FALSE),"")</f>
        <v/>
      </c>
      <c r="BV4" s="32" t="str">
        <f>IFERROR(VLOOKUP(Tabela227[[#This Row],[NOME]],'TARDE (N) (6)'!$H$2:$I$73,2,FALSE),"")</f>
        <v/>
      </c>
      <c r="BW4" s="32" t="str">
        <f>IFERROR(VLOOKUP(Tabela227[[#This Row],[NOME]],'TARDE (N) (5)'!$H$2:$I$73,2,FALSE),"")</f>
        <v/>
      </c>
      <c r="BX4" s="32" t="str">
        <f>IFERROR(VLOOKUP(Tabela227[[#This Row],[NOME]],'TARDE (N) (4)'!$H$2:$I$73,2,FALSE),"")</f>
        <v/>
      </c>
      <c r="BY4" s="32" t="str">
        <f>IFERROR(VLOOKUP(Tabela227[[#This Row],[NOME]],'TARDE (N) (3)'!$H$2:$I$73,2,FALSE),"")</f>
        <v/>
      </c>
      <c r="BZ4" s="32" t="str">
        <f>IFERROR(VLOOKUP(Tabela227[[#This Row],[NOME]],'TARDE (N) (2)'!$H$2:$I$73,2,FALSE),"")</f>
        <v/>
      </c>
      <c r="CA4" s="32" t="str">
        <f>IFERROR(VLOOKUP(Tabela227[[#This Row],[NOME]],'TARDE (N) (1)'!$H$2:$I$73,2,FALSE),"")</f>
        <v/>
      </c>
      <c r="CB4" s="32" t="str">
        <f>IFERROR(VLOOKUP(Tabela227[[#This Row],[NOME]],'TARDE (N) (6)'!$J$2:$K$73,2,FALSE),"")</f>
        <v/>
      </c>
      <c r="CC4" s="32" t="str">
        <f>IFERROR(VLOOKUP(Tabela227[[#This Row],[NOME]],'TARDE (N) (5)'!$J$2:$K$73,2,FALSE),"")</f>
        <v/>
      </c>
      <c r="CD4" s="32" t="str">
        <f>IFERROR(VLOOKUP(Tabela227[[#This Row],[NOME]],'TARDE (N) (4)'!$J$2:$K$73,2,FALSE),"")</f>
        <v/>
      </c>
      <c r="CE4" s="32" t="str">
        <f>IFERROR(VLOOKUP(Tabela227[[#This Row],[NOME]],'TARDE (N) (3)'!$J$2:$K$73,2,FALSE),"")</f>
        <v/>
      </c>
      <c r="CF4" s="32" t="str">
        <f>IFERROR(VLOOKUP(Tabela227[[#This Row],[NOME]],'TARDE (N) (2)'!$J$2:$K$73,2,FALSE),"")</f>
        <v/>
      </c>
      <c r="CG4" s="32" t="str">
        <f>IFERROR(VLOOKUP(Tabela227[[#This Row],[NOME]],'TARDE (N) (1)'!$J$2:$K$73,2,FALSE),"")</f>
        <v/>
      </c>
      <c r="CH4" s="32" t="str">
        <f>IFERROR(VLOOKUP(Tabela227[[#This Row],[NOME]],'TARDE (N) (6)'!$L$2:$M$73,2,FALSE),"")</f>
        <v/>
      </c>
      <c r="CI4" s="32" t="str">
        <f>IFERROR(VLOOKUP(Tabela227[[#This Row],[NOME]],'TARDE (N) (5)'!$L$2:$M$73,2,FALSE),"")</f>
        <v/>
      </c>
      <c r="CJ4" s="32" t="str">
        <f>IFERROR(VLOOKUP(Tabela227[[#This Row],[NOME]],'TARDE (N) (4)'!$L$2:$M$73,2,FALSE),"")</f>
        <v/>
      </c>
      <c r="CK4" s="32" t="str">
        <f>IFERROR(VLOOKUP(Tabela227[[#This Row],[NOME]],'TARDE (N) (3)'!$L$2:$M$73,2,FALSE),"")</f>
        <v/>
      </c>
      <c r="CL4" s="32" t="str">
        <f>IFERROR(VLOOKUP(Tabela227[[#This Row],[NOME]],'TARDE (N) (2)'!$L$2:$M$73,2,FALSE),"")</f>
        <v/>
      </c>
      <c r="CM4" s="32" t="str">
        <f>IFERROR(VLOOKUP(Tabela227[[#This Row],[NOME]],'TARDE (N) (1)'!$L$2:$M$73,2,FALSE),"")</f>
        <v/>
      </c>
      <c r="CN4" s="32" t="str">
        <f>IFERROR(VLOOKUP(Tabela227[[#This Row],[NOME]],'MANHÃ (N) (7)'!$B$2:$C$127,2,FALSE),"")</f>
        <v/>
      </c>
      <c r="CO4" s="32" t="str">
        <f>IFERROR(VLOOKUP(Tabela227[[#This Row],[NOME]],'MANHÃ (N) (6)'!$B$2:$C$127,2,FALSE),"")</f>
        <v/>
      </c>
      <c r="CP4" s="32" t="str">
        <f>IFERROR(VLOOKUP(Tabela227[[#This Row],[NOME]],'MANHÃ (N) (5)'!$B$2:$C$127,2,FALSE),"")</f>
        <v/>
      </c>
      <c r="CQ4" s="32" t="str">
        <f>IFERROR(VLOOKUP(Tabela227[[#This Row],[NOME]],'MANHÃ (N) (4)'!$B$2:$C$127,2,FALSE),"")</f>
        <v/>
      </c>
      <c r="CR4" s="32" t="str">
        <f>IFERROR(VLOOKUP(Tabela227[[#This Row],[NOME]],'MANHÃ (N) (3)'!$B$2:$C$127,2,FALSE),"")</f>
        <v/>
      </c>
      <c r="CS4" s="32" t="str">
        <f>IFERROR(VLOOKUP(Tabela227[[#This Row],[NOME]],'MANHÃ (N) (2)'!$B$2:$C$127,2,FALSE),"")</f>
        <v/>
      </c>
      <c r="CT4" s="32" t="str">
        <f>IFERROR(VLOOKUP(Tabela227[[#This Row],[NOME]],'MANHÃ (N) (1)'!$B$2:$C$127,2,FALSE),"")</f>
        <v/>
      </c>
      <c r="CU4" s="32" t="str">
        <f>IFERROR(VLOOKUP(Tabela227[[#This Row],[NOME]],'MANHÃ (N) (7)'!$D$2:$E$127,2,FALSE),"")</f>
        <v/>
      </c>
      <c r="CV4" s="32" t="str">
        <f>IFERROR(VLOOKUP(Tabela227[[#This Row],[NOME]],'MANHÃ (N) (6)'!$D$2:$E$127,2,FALSE),"")</f>
        <v/>
      </c>
      <c r="CW4" s="32" t="str">
        <f>IFERROR(VLOOKUP(Tabela227[[#This Row],[NOME]],'MANHÃ (N) (5)'!$D$2:$E$127,2,FALSE),"")</f>
        <v/>
      </c>
      <c r="CX4" s="32" t="str">
        <f>IFERROR(VLOOKUP(Tabela227[[#This Row],[NOME]],'MANHÃ (N) (4)'!$D$2:$E$127,2,FALSE),"")</f>
        <v/>
      </c>
      <c r="CY4" s="32" t="str">
        <f>IFERROR(VLOOKUP(Tabela227[[#This Row],[NOME]],'MANHÃ (N) (3)'!$D$2:$E$127,2,FALSE),"")</f>
        <v/>
      </c>
      <c r="CZ4" s="32" t="str">
        <f>IFERROR(VLOOKUP(Tabela227[[#This Row],[NOME]],'MANHÃ (N) (2)'!$D$2:$E$127,2,FALSE),"")</f>
        <v/>
      </c>
      <c r="DA4" s="32" t="str">
        <f>IFERROR(VLOOKUP(Tabela227[[#This Row],[NOME]],'MANHÃ (N) (1)'!$D$2:$E$127,2,FALSE),"")</f>
        <v/>
      </c>
      <c r="DB4" s="32" t="str">
        <f>IFERROR(VLOOKUP(Tabela227[[#This Row],[NOME]],'MANHÃ (N) (7)'!$F$2:$G$127,2,FALSE),"")</f>
        <v/>
      </c>
      <c r="DC4" s="32" t="str">
        <f>IFERROR(VLOOKUP(Tabela227[[#This Row],[NOME]],'MANHÃ (N) (7)'!$F$2:$G$127,2,FALSE),"")</f>
        <v/>
      </c>
      <c r="DD4" s="32" t="str">
        <f>IFERROR(VLOOKUP(Tabela227[[#This Row],[NOME]],'MANHÃ (N) (6)'!$F$2:$G$127,2,FALSE),"")</f>
        <v/>
      </c>
      <c r="DE4" s="32" t="str">
        <f>IFERROR(VLOOKUP(Tabela227[[#This Row],[NOME]],'MANHÃ (N) (5)'!$F$2:$G$127,2,FALSE),"")</f>
        <v/>
      </c>
      <c r="DF4" s="32" t="str">
        <f>IFERROR(VLOOKUP(Tabela227[[#This Row],[NOME]],'MANHÃ (N) (3)'!$F$2:$G$127,2,FALSE),"")</f>
        <v/>
      </c>
      <c r="DG4" s="32" t="str">
        <f>IFERROR(VLOOKUP(Tabela227[[#This Row],[NOME]],'MANHÃ (N) (2)'!$F$2:$G$127,2,FALSE),"")</f>
        <v/>
      </c>
      <c r="DH4" s="32" t="str">
        <f>IFERROR(VLOOKUP(Tabela227[[#This Row],[NOME]],'MANHÃ (N) (1)'!$F$2:$G$127,2,FALSE),"")</f>
        <v/>
      </c>
      <c r="DI4" s="32" t="str">
        <f>IFERROR(VLOOKUP(Tabela227[[#This Row],[NOME]],'MANHÃ (N) (7)'!$H$2:$I$127,2,FALSE),"")</f>
        <v/>
      </c>
      <c r="DJ4" s="32" t="str">
        <f>IFERROR(VLOOKUP(Tabela227[[#This Row],[NOME]],'MANHÃ (N) (6)'!$H$2:$I$127,2,FALSE),"")</f>
        <v/>
      </c>
      <c r="DK4" s="32" t="str">
        <f>IFERROR(VLOOKUP(Tabela227[[#This Row],[NOME]],'MANHÃ (N) (5)'!$H$2:$I$127,2,FALSE),"")</f>
        <v/>
      </c>
      <c r="DL4" s="32" t="str">
        <f>IFERROR(VLOOKUP(Tabela227[[#This Row],[NOME]],'MANHÃ (N) (4)'!$H$2:$I$127,2,FALSE),"")</f>
        <v/>
      </c>
      <c r="DM4" s="32" t="str">
        <f>IFERROR(VLOOKUP(Tabela227[[#This Row],[NOME]],'MANHÃ (N) (3)'!$H$2:$I$127,2,FALSE),"")</f>
        <v/>
      </c>
      <c r="DN4" s="32" t="str">
        <f>IFERROR(VLOOKUP(Tabela227[[#This Row],[NOME]],'MANHÃ (N) (2)'!$H$2:$I$127,2,FALSE),"")</f>
        <v/>
      </c>
      <c r="DO4" s="32" t="str">
        <f>IFERROR(VLOOKUP(Tabela227[[#This Row],[NOME]],'MANHÃ (N) (1)'!$H$2:$I$127,2,FALSE),"")</f>
        <v/>
      </c>
      <c r="DP4" s="32" t="str">
        <f>IFERROR(VLOOKUP(Tabela227[[#This Row],[NOME]],'MANHÃ (N) (7)'!$J$2:$K$127,2,FALSE),"")</f>
        <v/>
      </c>
      <c r="DQ4" s="32" t="str">
        <f>IFERROR(VLOOKUP(Tabela227[[#This Row],[NOME]],'MANHÃ (N) (6)'!$J$2:$K$127,2,FALSE),"")</f>
        <v/>
      </c>
      <c r="DR4" s="32" t="str">
        <f>IFERROR(VLOOKUP(Tabela227[[#This Row],[NOME]],'MANHÃ (N) (5)'!$J$2:$K$127,2,FALSE),"")</f>
        <v/>
      </c>
      <c r="DS4" s="32" t="str">
        <f>IFERROR(VLOOKUP(Tabela227[[#This Row],[NOME]],'MANHÃ (N) (4)'!$J$2:$K$127,2,FALSE),"")</f>
        <v/>
      </c>
      <c r="DT4" s="32" t="str">
        <f>IFERROR(VLOOKUP(Tabela227[[#This Row],[NOME]],'MANHÃ (N) (3)'!$J$2:$K$127,2,FALSE),"")</f>
        <v/>
      </c>
      <c r="DU4" s="32" t="str">
        <f>IFERROR(VLOOKUP(Tabela227[[#This Row],[NOME]],'MANHÃ (N) (2)'!$J$2:$K$127,2,FALSE),"")</f>
        <v/>
      </c>
      <c r="DV4" s="32" t="str">
        <f>IFERROR(VLOOKUP(Tabela227[[#This Row],[NOME]],'MANHÃ (N) (1)'!$J$2:$K$127,2,FALSE),"")</f>
        <v/>
      </c>
      <c r="DW4" s="32" t="str">
        <f>IFERROR(VLOOKUP(Tabela227[[#This Row],[NOME]],'MANHÃ (N) (7)'!$L$2:$M$127,2,FALSE),"")</f>
        <v/>
      </c>
      <c r="DX4" s="32" t="str">
        <f>IFERROR(VLOOKUP(Tabela227[[#This Row],[NOME]],'MANHÃ (N) (6)'!$L$2:$M$127,2,FALSE),"")</f>
        <v/>
      </c>
      <c r="DY4" s="32" t="str">
        <f>IFERROR(VLOOKUP(Tabela227[[#This Row],[NOME]],'MANHÃ (N) (5)'!$L$2:$M$127,2,FALSE),"")</f>
        <v/>
      </c>
      <c r="DZ4" s="32" t="str">
        <f>IFERROR(VLOOKUP(Tabela227[[#This Row],[NOME]],'MANHÃ (N) (4)'!$L$2:$M$127,2,FALSE),"")</f>
        <v/>
      </c>
      <c r="EA4" s="32" t="str">
        <f>IFERROR(VLOOKUP(Tabela227[[#This Row],[NOME]],'MANHÃ (N) (3)'!$L$2:$M$127,2,FALSE),"")</f>
        <v/>
      </c>
      <c r="EB4" s="32" t="str">
        <f>IFERROR(VLOOKUP(Tabela227[[#This Row],[NOME]],'MANHÃ (N) (2)'!$L$2:$M$127,2,FALSE),"")</f>
        <v/>
      </c>
      <c r="EC4" s="32" t="str">
        <f>IFERROR(VLOOKUP(Tabela227[[#This Row],[NOME]],'MANHÃ (N) (1)'!$L$2:$M$127,2,FALSE),"")</f>
        <v/>
      </c>
      <c r="ED4" s="33">
        <v>45323</v>
      </c>
      <c r="EE4" s="31">
        <f>PROFESSORES!$D$3</f>
        <v>2024</v>
      </c>
      <c r="EF4" s="31" t="str">
        <f>PROFESSORES!$C$3</f>
        <v>MAIO</v>
      </c>
      <c r="EG4" s="35">
        <f>'MÊS (WORD)'!$C$4</f>
        <v>5</v>
      </c>
      <c r="EH4" s="42">
        <f>'MÊS (WORD)'!$I$5</f>
        <v>45413</v>
      </c>
      <c r="EI4" s="31" t="str">
        <f>'MÊS (WORD)'!$J$5</f>
        <v>*
***************************DIA DO TRABALHO**************************</v>
      </c>
      <c r="EJ4" s="42">
        <f>'MÊS (WORD)'!$I$6</f>
        <v>45414</v>
      </c>
      <c r="EK4" s="37" t="str">
        <f>'MÊS (WORD)'!$J$6</f>
        <v/>
      </c>
      <c r="EL4" s="42">
        <f>'MÊS (WORD)'!$I$7</f>
        <v>45415</v>
      </c>
      <c r="EM4" s="37" t="str">
        <f>'MÊS (WORD)'!$J$7</f>
        <v/>
      </c>
      <c r="EN4" s="42">
        <f>'MÊS (WORD)'!$I$8</f>
        <v>45416</v>
      </c>
      <c r="EO4" s="37" t="str">
        <f>'MÊS (WORD)'!$J$8</f>
        <v/>
      </c>
      <c r="EP4" s="42">
        <f>'MÊS (WORD)'!$I$9</f>
        <v>45417</v>
      </c>
      <c r="EQ4" s="37" t="str">
        <f>'MÊS (WORD)'!$J$9</f>
        <v>********************************************************************</v>
      </c>
      <c r="ER4" s="42">
        <f>'MÊS (WORD)'!$I$10</f>
        <v>45418</v>
      </c>
      <c r="ES4" s="37" t="str">
        <f>'MÊS (WORD)'!$J$10</f>
        <v/>
      </c>
      <c r="ET4" s="42">
        <f>'MÊS (WORD)'!$I$11</f>
        <v>45419</v>
      </c>
      <c r="EU4" s="37" t="str">
        <f>'MÊS (WORD)'!$J$11</f>
        <v/>
      </c>
      <c r="EV4" s="42">
        <f>'MÊS (WORD)'!$I$12</f>
        <v>45420</v>
      </c>
      <c r="EW4" s="37" t="str">
        <f>'MÊS (WORD)'!$J$12</f>
        <v/>
      </c>
      <c r="EX4" s="42">
        <f>'MÊS (WORD)'!$I$13</f>
        <v>45421</v>
      </c>
      <c r="EY4" s="37" t="str">
        <f>'MÊS (WORD)'!$J$13</f>
        <v/>
      </c>
      <c r="EZ4" s="37">
        <f>'MÊS (WORD)'!$I$14</f>
        <v>45422</v>
      </c>
      <c r="FA4" s="37" t="str">
        <f>'MÊS (WORD)'!$J$14</f>
        <v/>
      </c>
      <c r="FB4" s="37">
        <f>'MÊS (WORD)'!$I$15</f>
        <v>45423</v>
      </c>
      <c r="FC4" s="37" t="str">
        <f>'MÊS (WORD)'!$J$15</f>
        <v/>
      </c>
      <c r="FD4" s="37">
        <f>'MÊS (WORD)'!$I$16</f>
        <v>45424</v>
      </c>
      <c r="FE4" s="37" t="str">
        <f>'MÊS (WORD)'!$J$16</f>
        <v>********************************************************************</v>
      </c>
      <c r="FF4" s="37">
        <f>'MÊS (WORD)'!$I$17</f>
        <v>45425</v>
      </c>
      <c r="FG4" s="37" t="str">
        <f>'MÊS (WORD)'!$J$17</f>
        <v/>
      </c>
      <c r="FH4" s="37">
        <f>'MÊS (WORD)'!$I$18</f>
        <v>45426</v>
      </c>
      <c r="FI4" s="37" t="str">
        <f>'MÊS (WORD)'!$J$18</f>
        <v/>
      </c>
      <c r="FJ4" s="37">
        <f>'MÊS (WORD)'!$I$19</f>
        <v>45427</v>
      </c>
      <c r="FK4" s="37" t="str">
        <f>'MÊS (WORD)'!$J$19</f>
        <v/>
      </c>
      <c r="FL4" s="37">
        <f>'MÊS (WORD)'!$I$20</f>
        <v>45428</v>
      </c>
      <c r="FM4" s="37" t="str">
        <f>'MÊS (WORD)'!$J$20</f>
        <v/>
      </c>
      <c r="FN4" s="37">
        <f>'MÊS (WORD)'!$I$21</f>
        <v>45429</v>
      </c>
      <c r="FO4" s="37" t="str">
        <f>'MÊS (WORD)'!$J$21</f>
        <v/>
      </c>
      <c r="FP4" s="37">
        <f>'MÊS (WORD)'!$I$22</f>
        <v>45430</v>
      </c>
      <c r="FQ4" s="37" t="str">
        <f>'MÊS (WORD)'!$J$22</f>
        <v/>
      </c>
      <c r="FR4" s="37">
        <f>'MÊS (WORD)'!$I$23</f>
        <v>45431</v>
      </c>
      <c r="FS4" s="37" t="str">
        <f>'MÊS (WORD)'!$J$23</f>
        <v>********************************************************************</v>
      </c>
      <c r="FT4" s="37">
        <f>'MÊS (WORD)'!$I$24</f>
        <v>45432</v>
      </c>
      <c r="FU4" s="37" t="str">
        <f>'MÊS (WORD)'!$J$24</f>
        <v/>
      </c>
      <c r="FV4" s="37">
        <f>'MÊS (WORD)'!$I$25</f>
        <v>45433</v>
      </c>
      <c r="FW4" s="37" t="str">
        <f>'MÊS (WORD)'!$J$25</f>
        <v/>
      </c>
      <c r="FX4" s="37">
        <f>'MÊS (WORD)'!$I$26</f>
        <v>45434</v>
      </c>
      <c r="FY4" s="37" t="str">
        <f>'MÊS (WORD)'!$J$26</f>
        <v/>
      </c>
      <c r="FZ4" s="37">
        <f>'MÊS (WORD)'!$I$27</f>
        <v>45435</v>
      </c>
      <c r="GA4" s="37" t="str">
        <f>'MÊS (WORD)'!$J$27</f>
        <v/>
      </c>
      <c r="GB4" s="37">
        <f>'MÊS (WORD)'!$I$28</f>
        <v>45436</v>
      </c>
      <c r="GC4" s="37" t="str">
        <f>'MÊS (WORD)'!$J$28</f>
        <v/>
      </c>
      <c r="GD4" s="37">
        <f>'MÊS (WORD)'!$I$29</f>
        <v>45437</v>
      </c>
      <c r="GE4" s="37" t="str">
        <f>'MÊS (WORD)'!$J$29</f>
        <v/>
      </c>
      <c r="GF4" s="37">
        <f>'MÊS (WORD)'!$I$30</f>
        <v>45438</v>
      </c>
      <c r="GG4" s="37" t="str">
        <f>'MÊS (WORD)'!$J$30</f>
        <v>********************************************************************</v>
      </c>
      <c r="GH4" s="37">
        <f>'MÊS (WORD)'!$I$31</f>
        <v>45439</v>
      </c>
      <c r="GI4" s="37" t="str">
        <f>'MÊS (WORD)'!$J$31</f>
        <v/>
      </c>
      <c r="GJ4" s="37">
        <f>'MÊS (WORD)'!$I$32</f>
        <v>45440</v>
      </c>
      <c r="GK4" s="37" t="str">
        <f>'MÊS (WORD)'!$J$32</f>
        <v/>
      </c>
      <c r="GL4" s="37">
        <f>'MÊS (WORD)'!$I$33</f>
        <v>45441</v>
      </c>
      <c r="GM4" s="37" t="str">
        <f>'MÊS (WORD)'!$J$33</f>
        <v/>
      </c>
      <c r="GN4" s="37">
        <f>'MÊS (WORD)'!$I$34</f>
        <v>45442</v>
      </c>
      <c r="GO4" s="37" t="str">
        <f>'MÊS (WORD)'!$J$34</f>
        <v/>
      </c>
      <c r="GP4" s="37">
        <f>'MÊS (WORD)'!$I$35</f>
        <v>45443</v>
      </c>
      <c r="GQ4" s="31" t="str">
        <f>'MÊS (WORD)'!$J$35</f>
        <v/>
      </c>
    </row>
    <row r="5" spans="1:199" s="31" customFormat="1" ht="17.100000000000001" customHeight="1" x14ac:dyDescent="0.25">
      <c r="A5" s="31" t="s">
        <v>401</v>
      </c>
      <c r="B5" s="33">
        <v>45019</v>
      </c>
      <c r="C5" s="31">
        <v>143</v>
      </c>
      <c r="D5" s="39" t="s">
        <v>402</v>
      </c>
      <c r="E5" s="34" t="s">
        <v>245</v>
      </c>
      <c r="F5" s="39" t="s">
        <v>396</v>
      </c>
      <c r="G5" s="39" t="s">
        <v>398</v>
      </c>
      <c r="H5" s="31">
        <v>8</v>
      </c>
      <c r="I5" s="31">
        <f>IF(Tabela227[[#This Row],[HORA AULA]]&lt;&gt;0,Tabela227[[#This Row],[HORA AULA]]/2,"-")</f>
        <v>4</v>
      </c>
      <c r="J5" s="31" t="s">
        <v>100</v>
      </c>
      <c r="K5" s="31" t="s">
        <v>100</v>
      </c>
      <c r="L5" s="31" t="s">
        <v>100</v>
      </c>
      <c r="M5" s="31" t="s">
        <v>100</v>
      </c>
      <c r="N5" s="32" t="str">
        <f>IFERROR(VLOOKUP(Tabela227[[#This Row],[NOME]],'NOITE (N) (7)'!$B$3:$C$176,2,FALSE),"")</f>
        <v/>
      </c>
      <c r="O5" s="32" t="str">
        <f>IFERROR(VLOOKUP(Tabela227[[#This Row],[NOME]],'NOITE (N) (6)'!$B$3:$C$176,2,FALSE),"")</f>
        <v/>
      </c>
      <c r="P5" s="32" t="str">
        <f>IFERROR(VLOOKUP(Tabela227[[#This Row],[NOME]],'NOITE (N) (5)'!$B$3:$C$176,2,FALSE),"")</f>
        <v/>
      </c>
      <c r="Q5" s="32" t="str">
        <f>IFERROR(VLOOKUP(Tabela227[[#This Row],[NOME]],'NOITE (N) (4)'!$B$3:$C$176,2,FALSE),"")</f>
        <v/>
      </c>
      <c r="R5" s="32" t="str">
        <f>IFERROR(VLOOKUP(Tabela227[[#This Row],[NOME]],'NOITE (N) (3)'!$B$3:$C$176,2,FALSE),"")</f>
        <v>INGLÊS V</v>
      </c>
      <c r="S5" s="32" t="str">
        <f>IFERROR(VLOOKUP(Tabela227[[#This Row],[NOME]],'NOITE (N) (2)'!$B$3:$C$176,2,FALSE),"")</f>
        <v/>
      </c>
      <c r="T5" s="32" t="str">
        <f>IFERROR(VLOOKUP(Tabela227[[#This Row],[NOME]],'NOITE (N) (1)'!$B$3:$C$176,2,FALSE),"")</f>
        <v/>
      </c>
      <c r="U5" s="32" t="str">
        <f>IFERROR(VLOOKUP(Tabela227[[#This Row],[NOME]],'NOITE (N) (7)'!$D$3:$E$176,2,FALSE),"")</f>
        <v/>
      </c>
      <c r="V5" s="32" t="str">
        <f>IFERROR(VLOOKUP(Tabela227[[#This Row],[NOME]],'NOITE (N) (6)'!$D$3:$E$176,2,FALSE),"")</f>
        <v/>
      </c>
      <c r="W5" s="32" t="str">
        <f>IFERROR(VLOOKUP(Tabela227[[#This Row],[NOME]],'NOITE (N) (5)'!$D$3:$E$176,2,FALSE),"")</f>
        <v/>
      </c>
      <c r="X5" s="32" t="str">
        <f>IFERROR(VLOOKUP(Tabela227[[#This Row],[NOME]],'NOITE (N) (4)'!$D$3:$E$176,2,FALSE),"")</f>
        <v/>
      </c>
      <c r="Y5" s="32" t="str">
        <f>IFERROR(VLOOKUP(Tabela227[[#This Row],[NOME]],'NOITE (N) (3)'!$D$3:$E$176,2,FALSE),"")</f>
        <v/>
      </c>
      <c r="Z5" s="32" t="str">
        <f>IFERROR(VLOOKUP(Tabela227[[#This Row],[NOME]],'NOITE (N) (2)'!$D$3:$E$176,2,FALSE),"")</f>
        <v/>
      </c>
      <c r="AA5" s="32" t="str">
        <f>IFERROR(VLOOKUP(Tabela227[[#This Row],[NOME]],'NOITE (N) (1)'!$D$3:$E$176,2,FALSE),"")</f>
        <v/>
      </c>
      <c r="AB5" s="32" t="str">
        <f>IFERROR(VLOOKUP(Tabela227[[#This Row],[NOME]],'NOITE (N) (7)'!$F$3:$G$176,2,FALSE),"")</f>
        <v/>
      </c>
      <c r="AC5" s="32" t="str">
        <f>IFERROR(VLOOKUP(Tabela227[[#This Row],[NOME]],'NOITE (N) (6)'!$F$3:$G$176,2,FALSE),"")</f>
        <v/>
      </c>
      <c r="AD5" s="32" t="str">
        <f>IFERROR(VLOOKUP(Tabela227[[#This Row],[NOME]],'NOITE (N) (5)'!$F$3:$G$176,2,FALSE),"")</f>
        <v/>
      </c>
      <c r="AE5" s="32" t="str">
        <f>IFERROR(VLOOKUP(Tabela227[[#This Row],[NOME]],'NOITE (N) (4)'!$F$3:$G$176,2,FALSE),"")</f>
        <v/>
      </c>
      <c r="AF5" s="32" t="str">
        <f>IFERROR(VLOOKUP(Tabela227[[#This Row],[NOME]],'NOITE (N) (3)'!$F$3:$G$176,2,FALSE),"")</f>
        <v/>
      </c>
      <c r="AG5" s="32" t="str">
        <f>IFERROR(VLOOKUP(Tabela227[[#This Row],[NOME]],'NOITE (N) (2)'!$F$3:$G$176,2,FALSE),"")</f>
        <v/>
      </c>
      <c r="AH5" s="32" t="str">
        <f>IFERROR(VLOOKUP(Tabela227[[#This Row],[NOME]],'NOITE (N) (1)'!$F$3:$G$176,2,FALSE),"")</f>
        <v/>
      </c>
      <c r="AI5" s="32" t="str">
        <f>IFERROR(VLOOKUP(Tabela227[[#This Row],[NOME]],'NOITE (N) (7)'!$H$3:$I$176,2,FALSE),"")</f>
        <v/>
      </c>
      <c r="AJ5" s="32" t="str">
        <f>IFERROR(VLOOKUP(Tabela227[[#This Row],[NOME]],'NOITE (N) (6)'!$H$3:$I$176,2,FALSE),"")</f>
        <v/>
      </c>
      <c r="AK5" s="32" t="str">
        <f>IFERROR(VLOOKUP(Tabela227[[#This Row],[NOME]],'NOITE (N) (5)'!$H$3:$I$176,2,FALSE),"")</f>
        <v/>
      </c>
      <c r="AL5" s="32" t="str">
        <f>IFERROR(VLOOKUP(Tabela227[[#This Row],[NOME]],'NOITE (N) (4)'!$H$3:$I$176,2,FALSE),"")</f>
        <v/>
      </c>
      <c r="AM5" s="32" t="str">
        <f>IFERROR(VLOOKUP(Tabela227[[#This Row],[NOME]],'NOITE (N) (3)'!$H$3:$I$176,2,FALSE),"")</f>
        <v/>
      </c>
      <c r="AN5" s="32" t="str">
        <f>IFERROR(VLOOKUP(Tabela227[[#This Row],[NOME]],'NOITE (N) (2)'!$H$3:$I$176,2,FALSE),"")</f>
        <v/>
      </c>
      <c r="AO5" s="32" t="str">
        <f>IFERROR(VLOOKUP(Tabela227[[#This Row],[NOME]],'NOITE (N) (1)'!$H$3:$I$176,2,FALSE),"")</f>
        <v/>
      </c>
      <c r="AP5" s="32" t="str">
        <f>IFERROR(VLOOKUP(Tabela227[[#This Row],[NOME]],'NOITE (N) (7)'!$J$3:$K$176,2,FALSE),"")</f>
        <v/>
      </c>
      <c r="AQ5" s="32" t="str">
        <f>IFERROR(VLOOKUP(Tabela227[[#This Row],[NOME]],'NOITE (N) (6)'!$J$3:$K$176,2,FALSE),"")</f>
        <v/>
      </c>
      <c r="AR5" s="32" t="str">
        <f>IFERROR(VLOOKUP(Tabela227[[#This Row],[NOME]],'NOITE (N) (5)'!$J$3:$K$176,2,FALSE),"")</f>
        <v/>
      </c>
      <c r="AS5" s="32" t="str">
        <f>IFERROR(VLOOKUP(Tabela227[[#This Row],[NOME]],'NOITE (N) (4)'!$J$3:$K$176,2,FALSE),"")</f>
        <v/>
      </c>
      <c r="AT5" s="32" t="str">
        <f>IFERROR(VLOOKUP(Tabela227[[#This Row],[NOME]],'NOITE (N) (3)'!$J$3:$K$176,2,FALSE),"")</f>
        <v/>
      </c>
      <c r="AU5" s="32" t="str">
        <f>IFERROR(VLOOKUP(Tabela227[[#This Row],[NOME]],'NOITE (N) (2)'!$J$3:$K$176,2,FALSE),"")</f>
        <v/>
      </c>
      <c r="AV5" s="32" t="str">
        <f>IFERROR(VLOOKUP(Tabela227[[#This Row],[NOME]],'NOITE (N) (1)'!$J$3:$K$176,2,FALSE),"")</f>
        <v/>
      </c>
      <c r="AW5" s="32" t="str">
        <f>IFERROR(VLOOKUP(Tabela227[[#This Row],[NOME]],'NOITE (N) (7)'!$L$3:$M$176,2,FALSE),"")</f>
        <v/>
      </c>
      <c r="AX5" s="32" t="str">
        <f>IFERROR(VLOOKUP(Tabela227[[#This Row],[NOME]],'NOITE (N) (6)'!$L$3:$M$176,2,FALSE),"")</f>
        <v/>
      </c>
      <c r="AY5" s="32" t="str">
        <f>IFERROR(VLOOKUP(Tabela227[[#This Row],[NOME]],'NOITE (N) (5)'!$L$3:$M$176,2,FALSE),"")</f>
        <v/>
      </c>
      <c r="AZ5" s="32" t="str">
        <f>IFERROR(VLOOKUP(Tabela227[[#This Row],[NOME]],'NOITE (N) (4)'!$L$3:$M$176,2,FALSE),"")</f>
        <v/>
      </c>
      <c r="BA5" s="32" t="str">
        <f>IFERROR(VLOOKUP(Tabela227[[#This Row],[NOME]],'NOITE (N) (3)'!$L$3:$M$176,2,FALSE),"")</f>
        <v/>
      </c>
      <c r="BB5" s="32" t="str">
        <f>IFERROR(VLOOKUP(Tabela227[[#This Row],[NOME]],'NOITE (N) (2)'!$L$3:$M$176,2,FALSE),"")</f>
        <v/>
      </c>
      <c r="BC5" s="32" t="str">
        <f>IFERROR(VLOOKUP(Tabela227[[#This Row],[NOME]],'NOITE (N) (1)'!$L$3:$M$176,2,FALSE),"")</f>
        <v/>
      </c>
      <c r="BD5" s="32" t="str">
        <f>IFERROR(VLOOKUP(Tabela227[[#This Row],[NOME]],'TARDE (N) (6)'!$B$2:$C$73,2,FALSE),"")</f>
        <v/>
      </c>
      <c r="BE5" s="32" t="str">
        <f>IFERROR(VLOOKUP(Tabela227[[#This Row],[NOME]],'TARDE (N) (5)'!$B$2:$C$73,2,FALSE),"")</f>
        <v/>
      </c>
      <c r="BF5" s="32" t="str">
        <f>IFERROR(VLOOKUP(Tabela227[[#This Row],[NOME]],'TARDE (N) (4)'!$B$2:$C$73,2,FALSE),"")</f>
        <v/>
      </c>
      <c r="BG5" s="32" t="str">
        <f>IFERROR(VLOOKUP(Tabela227[[#This Row],[NOME]],'TARDE (N) (3)'!$B$2:$C$73,2,FALSE),"")</f>
        <v/>
      </c>
      <c r="BH5" s="32" t="str">
        <f>IFERROR(VLOOKUP(Tabela227[[#This Row],[NOME]],'TARDE (N) (2)'!$B$2:$C$73,2,FALSE),"")</f>
        <v/>
      </c>
      <c r="BI5" s="32" t="str">
        <f>IFERROR(VLOOKUP(Tabela227[[#This Row],[NOME]],'TARDE (N) (1)'!$B$2:$C$73,2,FALSE),"")</f>
        <v/>
      </c>
      <c r="BJ5" s="32" t="str">
        <f>IFERROR(VLOOKUP(Tabela227[[#This Row],[NOME]],'TARDE (N) (6)'!$D$2:$E$73,2,FALSE),"")</f>
        <v/>
      </c>
      <c r="BK5" s="32" t="str">
        <f>IFERROR(VLOOKUP(Tabela227[[#This Row],[NOME]],'TARDE (N) (5)'!$D$2:$E$73,2,FALSE),"")</f>
        <v/>
      </c>
      <c r="BL5" s="32" t="str">
        <f>IFERROR(VLOOKUP(Tabela227[[#This Row],[NOME]],'TARDE (N) (4)'!$D$2:$E$73,2,FALSE),"")</f>
        <v/>
      </c>
      <c r="BM5" s="32" t="str">
        <f>IFERROR(VLOOKUP(Tabela227[[#This Row],[NOME]],'TARDE (N) (3)'!$D$2:$E$73,2,FALSE),"")</f>
        <v/>
      </c>
      <c r="BN5" s="32" t="str">
        <f>IFERROR(VLOOKUP(Tabela227[[#This Row],[NOME]],'TARDE (N) (2)'!$D$2:$E$73,2,FALSE),"")</f>
        <v/>
      </c>
      <c r="BO5" s="32" t="str">
        <f>IFERROR(VLOOKUP(Tabela227[[#This Row],[NOME]],'TARDE (N) (1)'!$D$2:$E$73,2,FALSE),"")</f>
        <v/>
      </c>
      <c r="BP5" s="32" t="str">
        <f>IFERROR(VLOOKUP(Tabela227[[#This Row],[NOME]],'TARDE (N) (6)'!$F$2:$G$73,2,FALSE),"")</f>
        <v/>
      </c>
      <c r="BQ5" s="32" t="str">
        <f>IFERROR(VLOOKUP(Tabela227[[#This Row],[NOME]],'TARDE (N) (5)'!$F$2:$G$73,2,FALSE),"")</f>
        <v/>
      </c>
      <c r="BR5" s="32" t="str">
        <f>IFERROR(VLOOKUP(Tabela227[[#This Row],[NOME]],'TARDE (N) (4)'!$F$2:$G$73,2,FALSE),"")</f>
        <v/>
      </c>
      <c r="BS5" s="32" t="str">
        <f>IFERROR(VLOOKUP(Tabela227[[#This Row],[NOME]],'TARDE (N) (3)'!$F$2:$G$73,2,FALSE),"")</f>
        <v/>
      </c>
      <c r="BT5" s="32" t="str">
        <f>IFERROR(VLOOKUP(Tabela227[[#This Row],[NOME]],'TARDE (N) (2)'!$F$2:$G$73,2,FALSE),"")</f>
        <v/>
      </c>
      <c r="BU5" s="32" t="str">
        <f>IFERROR(VLOOKUP(Tabela227[[#This Row],[NOME]],'TARDE (N) (1)'!$F$2:$G$73,2,FALSE),"")</f>
        <v/>
      </c>
      <c r="BV5" s="32" t="str">
        <f>IFERROR(VLOOKUP(Tabela227[[#This Row],[NOME]],'TARDE (N) (6)'!$H$2:$I$73,2,FALSE),"")</f>
        <v/>
      </c>
      <c r="BW5" s="32" t="str">
        <f>IFERROR(VLOOKUP(Tabela227[[#This Row],[NOME]],'TARDE (N) (5)'!$H$2:$I$73,2,FALSE),"")</f>
        <v/>
      </c>
      <c r="BX5" s="32" t="str">
        <f>IFERROR(VLOOKUP(Tabela227[[#This Row],[NOME]],'TARDE (N) (4)'!$H$2:$I$73,2,FALSE),"")</f>
        <v/>
      </c>
      <c r="BY5" s="32" t="str">
        <f>IFERROR(VLOOKUP(Tabela227[[#This Row],[NOME]],'TARDE (N) (3)'!$H$2:$I$73,2,FALSE),"")</f>
        <v/>
      </c>
      <c r="BZ5" s="32" t="str">
        <f>IFERROR(VLOOKUP(Tabela227[[#This Row],[NOME]],'TARDE (N) (2)'!$H$2:$I$73,2,FALSE),"")</f>
        <v/>
      </c>
      <c r="CA5" s="32" t="str">
        <f>IFERROR(VLOOKUP(Tabela227[[#This Row],[NOME]],'TARDE (N) (1)'!$H$2:$I$73,2,FALSE),"")</f>
        <v/>
      </c>
      <c r="CB5" s="32" t="str">
        <f>IFERROR(VLOOKUP(Tabela227[[#This Row],[NOME]],'TARDE (N) (6)'!$J$2:$K$73,2,FALSE),"")</f>
        <v/>
      </c>
      <c r="CC5" s="32" t="str">
        <f>IFERROR(VLOOKUP(Tabela227[[#This Row],[NOME]],'TARDE (N) (5)'!$J$2:$K$73,2,FALSE),"")</f>
        <v/>
      </c>
      <c r="CD5" s="32" t="str">
        <f>IFERROR(VLOOKUP(Tabela227[[#This Row],[NOME]],'TARDE (N) (4)'!$J$2:$K$73,2,FALSE),"")</f>
        <v/>
      </c>
      <c r="CE5" s="32" t="str">
        <f>IFERROR(VLOOKUP(Tabela227[[#This Row],[NOME]],'TARDE (N) (3)'!$J$2:$K$73,2,FALSE),"")</f>
        <v/>
      </c>
      <c r="CF5" s="32" t="str">
        <f>IFERROR(VLOOKUP(Tabela227[[#This Row],[NOME]],'TARDE (N) (2)'!$J$2:$K$73,2,FALSE),"")</f>
        <v/>
      </c>
      <c r="CG5" s="32" t="str">
        <f>IFERROR(VLOOKUP(Tabela227[[#This Row],[NOME]],'TARDE (N) (1)'!$J$2:$K$73,2,FALSE),"")</f>
        <v/>
      </c>
      <c r="CH5" s="32" t="str">
        <f>IFERROR(VLOOKUP(Tabela227[[#This Row],[NOME]],'TARDE (N) (6)'!$L$2:$M$73,2,FALSE),"")</f>
        <v/>
      </c>
      <c r="CI5" s="32" t="str">
        <f>IFERROR(VLOOKUP(Tabela227[[#This Row],[NOME]],'TARDE (N) (5)'!$L$2:$M$73,2,FALSE),"")</f>
        <v/>
      </c>
      <c r="CJ5" s="32" t="str">
        <f>IFERROR(VLOOKUP(Tabela227[[#This Row],[NOME]],'TARDE (N) (4)'!$L$2:$M$73,2,FALSE),"")</f>
        <v/>
      </c>
      <c r="CK5" s="32" t="str">
        <f>IFERROR(VLOOKUP(Tabela227[[#This Row],[NOME]],'TARDE (N) (3)'!$L$2:$M$73,2,FALSE),"")</f>
        <v/>
      </c>
      <c r="CL5" s="32" t="str">
        <f>IFERROR(VLOOKUP(Tabela227[[#This Row],[NOME]],'TARDE (N) (2)'!$L$2:$M$73,2,FALSE),"")</f>
        <v/>
      </c>
      <c r="CM5" s="32" t="str">
        <f>IFERROR(VLOOKUP(Tabela227[[#This Row],[NOME]],'TARDE (N) (1)'!$L$2:$M$73,2,FALSE),"")</f>
        <v/>
      </c>
      <c r="CN5" s="32" t="str">
        <f>IFERROR(VLOOKUP(Tabela227[[#This Row],[NOME]],'MANHÃ (N) (7)'!$B$2:$C$127,2,FALSE),"")</f>
        <v/>
      </c>
      <c r="CO5" s="32" t="str">
        <f>IFERROR(VLOOKUP(Tabela227[[#This Row],[NOME]],'MANHÃ (N) (6)'!$B$2:$C$127,2,FALSE),"")</f>
        <v/>
      </c>
      <c r="CP5" s="32" t="str">
        <f>IFERROR(VLOOKUP(Tabela227[[#This Row],[NOME]],'MANHÃ (N) (5)'!$B$2:$C$127,2,FALSE),"")</f>
        <v/>
      </c>
      <c r="CQ5" s="32" t="str">
        <f>IFERROR(VLOOKUP(Tabela227[[#This Row],[NOME]],'MANHÃ (N) (4)'!$B$2:$C$127,2,FALSE),"")</f>
        <v/>
      </c>
      <c r="CR5" s="32" t="str">
        <f>IFERROR(VLOOKUP(Tabela227[[#This Row],[NOME]],'MANHÃ (N) (3)'!$B$2:$C$127,2,FALSE),"")</f>
        <v/>
      </c>
      <c r="CS5" s="32" t="str">
        <f>IFERROR(VLOOKUP(Tabela227[[#This Row],[NOME]],'MANHÃ (N) (2)'!$B$2:$C$127,2,FALSE),"")</f>
        <v/>
      </c>
      <c r="CT5" s="32" t="str">
        <f>IFERROR(VLOOKUP(Tabela227[[#This Row],[NOME]],'MANHÃ (N) (1)'!$B$2:$C$127,2,FALSE),"")</f>
        <v/>
      </c>
      <c r="CU5" s="32" t="str">
        <f>IFERROR(VLOOKUP(Tabela227[[#This Row],[NOME]],'MANHÃ (N) (7)'!$D$2:$E$127,2,FALSE),"")</f>
        <v/>
      </c>
      <c r="CV5" s="32" t="str">
        <f>IFERROR(VLOOKUP(Tabela227[[#This Row],[NOME]],'MANHÃ (N) (6)'!$D$2:$E$127,2,FALSE),"")</f>
        <v/>
      </c>
      <c r="CW5" s="32" t="str">
        <f>IFERROR(VLOOKUP(Tabela227[[#This Row],[NOME]],'MANHÃ (N) (5)'!$D$2:$E$127,2,FALSE),"")</f>
        <v/>
      </c>
      <c r="CX5" s="32" t="str">
        <f>IFERROR(VLOOKUP(Tabela227[[#This Row],[NOME]],'MANHÃ (N) (4)'!$D$2:$E$127,2,FALSE),"")</f>
        <v/>
      </c>
      <c r="CY5" s="32" t="str">
        <f>IFERROR(VLOOKUP(Tabela227[[#This Row],[NOME]],'MANHÃ (N) (3)'!$D$2:$E$127,2,FALSE),"")</f>
        <v/>
      </c>
      <c r="CZ5" s="32" t="str">
        <f>IFERROR(VLOOKUP(Tabela227[[#This Row],[NOME]],'MANHÃ (N) (2)'!$D$2:$E$127,2,FALSE),"")</f>
        <v/>
      </c>
      <c r="DA5" s="32" t="str">
        <f>IFERROR(VLOOKUP(Tabela227[[#This Row],[NOME]],'MANHÃ (N) (1)'!$D$2:$E$127,2,FALSE),"")</f>
        <v/>
      </c>
      <c r="DB5" s="32" t="str">
        <f>IFERROR(VLOOKUP(Tabela227[[#This Row],[NOME]],'MANHÃ (N) (7)'!$F$2:$G$127,2,FALSE),"")</f>
        <v/>
      </c>
      <c r="DC5" s="32" t="str">
        <f>IFERROR(VLOOKUP(Tabela227[[#This Row],[NOME]],'MANHÃ (N) (7)'!$F$2:$G$127,2,FALSE),"")</f>
        <v/>
      </c>
      <c r="DD5" s="32" t="str">
        <f>IFERROR(VLOOKUP(Tabela227[[#This Row],[NOME]],'MANHÃ (N) (6)'!$F$2:$G$127,2,FALSE),"")</f>
        <v/>
      </c>
      <c r="DE5" s="32" t="str">
        <f>IFERROR(VLOOKUP(Tabela227[[#This Row],[NOME]],'MANHÃ (N) (5)'!$F$2:$G$127,2,FALSE),"")</f>
        <v/>
      </c>
      <c r="DF5" s="32" t="str">
        <f>IFERROR(VLOOKUP(Tabela227[[#This Row],[NOME]],'MANHÃ (N) (3)'!$F$2:$G$127,2,FALSE),"")</f>
        <v/>
      </c>
      <c r="DG5" s="32" t="str">
        <f>IFERROR(VLOOKUP(Tabela227[[#This Row],[NOME]],'MANHÃ (N) (2)'!$F$2:$G$127,2,FALSE),"")</f>
        <v/>
      </c>
      <c r="DH5" s="32" t="str">
        <f>IFERROR(VLOOKUP(Tabela227[[#This Row],[NOME]],'MANHÃ (N) (1)'!$F$2:$G$127,2,FALSE),"")</f>
        <v/>
      </c>
      <c r="DI5" s="32" t="str">
        <f>IFERROR(VLOOKUP(Tabela227[[#This Row],[NOME]],'MANHÃ (N) (7)'!$H$2:$I$127,2,FALSE),"")</f>
        <v/>
      </c>
      <c r="DJ5" s="32" t="str">
        <f>IFERROR(VLOOKUP(Tabela227[[#This Row],[NOME]],'MANHÃ (N) (6)'!$H$2:$I$127,2,FALSE),"")</f>
        <v/>
      </c>
      <c r="DK5" s="32" t="str">
        <f>IFERROR(VLOOKUP(Tabela227[[#This Row],[NOME]],'MANHÃ (N) (5)'!$H$2:$I$127,2,FALSE),"")</f>
        <v/>
      </c>
      <c r="DL5" s="32" t="str">
        <f>IFERROR(VLOOKUP(Tabela227[[#This Row],[NOME]],'MANHÃ (N) (4)'!$H$2:$I$127,2,FALSE),"")</f>
        <v/>
      </c>
      <c r="DM5" s="32" t="str">
        <f>IFERROR(VLOOKUP(Tabela227[[#This Row],[NOME]],'MANHÃ (N) (3)'!$H$2:$I$127,2,FALSE),"")</f>
        <v/>
      </c>
      <c r="DN5" s="32" t="str">
        <f>IFERROR(VLOOKUP(Tabela227[[#This Row],[NOME]],'MANHÃ (N) (2)'!$H$2:$I$127,2,FALSE),"")</f>
        <v/>
      </c>
      <c r="DO5" s="32" t="str">
        <f>IFERROR(VLOOKUP(Tabela227[[#This Row],[NOME]],'MANHÃ (N) (1)'!$H$2:$I$127,2,FALSE),"")</f>
        <v/>
      </c>
      <c r="DP5" s="32" t="str">
        <f>IFERROR(VLOOKUP(Tabela227[[#This Row],[NOME]],'MANHÃ (N) (7)'!$J$2:$K$127,2,FALSE),"")</f>
        <v/>
      </c>
      <c r="DQ5" s="32" t="str">
        <f>IFERROR(VLOOKUP(Tabela227[[#This Row],[NOME]],'MANHÃ (N) (6)'!$J$2:$K$127,2,FALSE),"")</f>
        <v/>
      </c>
      <c r="DR5" s="32" t="str">
        <f>IFERROR(VLOOKUP(Tabela227[[#This Row],[NOME]],'MANHÃ (N) (5)'!$J$2:$K$127,2,FALSE),"")</f>
        <v/>
      </c>
      <c r="DS5" s="32" t="str">
        <f>IFERROR(VLOOKUP(Tabela227[[#This Row],[NOME]],'MANHÃ (N) (4)'!$J$2:$K$127,2,FALSE),"")</f>
        <v/>
      </c>
      <c r="DT5" s="32" t="str">
        <f>IFERROR(VLOOKUP(Tabela227[[#This Row],[NOME]],'MANHÃ (N) (3)'!$J$2:$K$127,2,FALSE),"")</f>
        <v/>
      </c>
      <c r="DU5" s="32" t="str">
        <f>IFERROR(VLOOKUP(Tabela227[[#This Row],[NOME]],'MANHÃ (N) (2)'!$J$2:$K$127,2,FALSE),"")</f>
        <v/>
      </c>
      <c r="DV5" s="32" t="str">
        <f>IFERROR(VLOOKUP(Tabela227[[#This Row],[NOME]],'MANHÃ (N) (1)'!$J$2:$K$127,2,FALSE),"")</f>
        <v/>
      </c>
      <c r="DW5" s="32" t="str">
        <f>IFERROR(VLOOKUP(Tabela227[[#This Row],[NOME]],'MANHÃ (N) (7)'!$L$2:$M$127,2,FALSE),"")</f>
        <v/>
      </c>
      <c r="DX5" s="32" t="str">
        <f>IFERROR(VLOOKUP(Tabela227[[#This Row],[NOME]],'MANHÃ (N) (6)'!$L$2:$M$127,2,FALSE),"")</f>
        <v/>
      </c>
      <c r="DY5" s="32" t="str">
        <f>IFERROR(VLOOKUP(Tabela227[[#This Row],[NOME]],'MANHÃ (N) (5)'!$L$2:$M$127,2,FALSE),"")</f>
        <v/>
      </c>
      <c r="DZ5" s="32" t="str">
        <f>IFERROR(VLOOKUP(Tabela227[[#This Row],[NOME]],'MANHÃ (N) (4)'!$L$2:$M$127,2,FALSE),"")</f>
        <v/>
      </c>
      <c r="EA5" s="32" t="str">
        <f>IFERROR(VLOOKUP(Tabela227[[#This Row],[NOME]],'MANHÃ (N) (3)'!$L$2:$M$127,2,FALSE),"")</f>
        <v/>
      </c>
      <c r="EB5" s="32" t="str">
        <f>IFERROR(VLOOKUP(Tabela227[[#This Row],[NOME]],'MANHÃ (N) (2)'!$L$2:$M$127,2,FALSE),"")</f>
        <v/>
      </c>
      <c r="EC5" s="32" t="str">
        <f>IFERROR(VLOOKUP(Tabela227[[#This Row],[NOME]],'MANHÃ (N) (1)'!$L$2:$M$127,2,FALSE),"")</f>
        <v/>
      </c>
      <c r="ED5" s="33">
        <v>45323</v>
      </c>
      <c r="EE5" s="31">
        <f>PROFESSORES!$D$3</f>
        <v>2024</v>
      </c>
      <c r="EF5" s="31" t="str">
        <f>PROFESSORES!$C$3</f>
        <v>MAIO</v>
      </c>
      <c r="EG5" s="35">
        <f>'MÊS (WORD)'!$C$4</f>
        <v>5</v>
      </c>
      <c r="EH5" s="42">
        <f>'MÊS (WORD)'!$I$5</f>
        <v>45413</v>
      </c>
      <c r="EI5" s="31" t="str">
        <f>'MÊS (WORD)'!$J$5</f>
        <v>*
***************************DIA DO TRABALHO**************************</v>
      </c>
      <c r="EJ5" s="42">
        <f>'MÊS (WORD)'!$I$6</f>
        <v>45414</v>
      </c>
      <c r="EK5" s="37" t="str">
        <f>'MÊS (WORD)'!$J$6</f>
        <v/>
      </c>
      <c r="EL5" s="42">
        <f>'MÊS (WORD)'!$I$7</f>
        <v>45415</v>
      </c>
      <c r="EM5" s="37" t="str">
        <f>'MÊS (WORD)'!$J$7</f>
        <v/>
      </c>
      <c r="EN5" s="42">
        <f>'MÊS (WORD)'!$I$8</f>
        <v>45416</v>
      </c>
      <c r="EO5" s="37" t="str">
        <f>'MÊS (WORD)'!$J$8</f>
        <v/>
      </c>
      <c r="EP5" s="42">
        <f>'MÊS (WORD)'!$I$9</f>
        <v>45417</v>
      </c>
      <c r="EQ5" s="37" t="str">
        <f>'MÊS (WORD)'!$J$9</f>
        <v>********************************************************************</v>
      </c>
      <c r="ER5" s="42">
        <f>'MÊS (WORD)'!$I$10</f>
        <v>45418</v>
      </c>
      <c r="ES5" s="37" t="str">
        <f>'MÊS (WORD)'!$J$10</f>
        <v/>
      </c>
      <c r="ET5" s="42">
        <f>'MÊS (WORD)'!$I$11</f>
        <v>45419</v>
      </c>
      <c r="EU5" s="37" t="str">
        <f>'MÊS (WORD)'!$J$11</f>
        <v/>
      </c>
      <c r="EV5" s="42">
        <f>'MÊS (WORD)'!$I$12</f>
        <v>45420</v>
      </c>
      <c r="EW5" s="37" t="str">
        <f>'MÊS (WORD)'!$J$12</f>
        <v/>
      </c>
      <c r="EX5" s="42">
        <f>'MÊS (WORD)'!$I$13</f>
        <v>45421</v>
      </c>
      <c r="EY5" s="37" t="str">
        <f>'MÊS (WORD)'!$J$13</f>
        <v/>
      </c>
      <c r="EZ5" s="37">
        <f>'MÊS (WORD)'!$I$14</f>
        <v>45422</v>
      </c>
      <c r="FA5" s="37" t="str">
        <f>'MÊS (WORD)'!$J$14</f>
        <v/>
      </c>
      <c r="FB5" s="37">
        <f>'MÊS (WORD)'!$I$15</f>
        <v>45423</v>
      </c>
      <c r="FC5" s="37" t="str">
        <f>'MÊS (WORD)'!$J$15</f>
        <v/>
      </c>
      <c r="FD5" s="37">
        <f>'MÊS (WORD)'!$I$16</f>
        <v>45424</v>
      </c>
      <c r="FE5" s="37" t="str">
        <f>'MÊS (WORD)'!$J$16</f>
        <v>********************************************************************</v>
      </c>
      <c r="FF5" s="37">
        <f>'MÊS (WORD)'!$I$17</f>
        <v>45425</v>
      </c>
      <c r="FG5" s="37" t="str">
        <f>'MÊS (WORD)'!$J$17</f>
        <v/>
      </c>
      <c r="FH5" s="37">
        <f>'MÊS (WORD)'!$I$18</f>
        <v>45426</v>
      </c>
      <c r="FI5" s="37" t="str">
        <f>'MÊS (WORD)'!$J$18</f>
        <v/>
      </c>
      <c r="FJ5" s="37">
        <f>'MÊS (WORD)'!$I$19</f>
        <v>45427</v>
      </c>
      <c r="FK5" s="37" t="str">
        <f>'MÊS (WORD)'!$J$19</f>
        <v/>
      </c>
      <c r="FL5" s="37">
        <f>'MÊS (WORD)'!$I$20</f>
        <v>45428</v>
      </c>
      <c r="FM5" s="37" t="str">
        <f>'MÊS (WORD)'!$J$20</f>
        <v/>
      </c>
      <c r="FN5" s="37">
        <f>'MÊS (WORD)'!$I$21</f>
        <v>45429</v>
      </c>
      <c r="FO5" s="37" t="str">
        <f>'MÊS (WORD)'!$J$21</f>
        <v/>
      </c>
      <c r="FP5" s="37">
        <f>'MÊS (WORD)'!$I$22</f>
        <v>45430</v>
      </c>
      <c r="FQ5" s="37" t="str">
        <f>'MÊS (WORD)'!$J$22</f>
        <v/>
      </c>
      <c r="FR5" s="37">
        <f>'MÊS (WORD)'!$I$23</f>
        <v>45431</v>
      </c>
      <c r="FS5" s="37" t="str">
        <f>'MÊS (WORD)'!$J$23</f>
        <v>********************************************************************</v>
      </c>
      <c r="FT5" s="37">
        <f>'MÊS (WORD)'!$I$24</f>
        <v>45432</v>
      </c>
      <c r="FU5" s="37" t="str">
        <f>'MÊS (WORD)'!$J$24</f>
        <v/>
      </c>
      <c r="FV5" s="37">
        <f>'MÊS (WORD)'!$I$25</f>
        <v>45433</v>
      </c>
      <c r="FW5" s="37" t="str">
        <f>'MÊS (WORD)'!$J$25</f>
        <v/>
      </c>
      <c r="FX5" s="37">
        <f>'MÊS (WORD)'!$I$26</f>
        <v>45434</v>
      </c>
      <c r="FY5" s="37" t="str">
        <f>'MÊS (WORD)'!$J$26</f>
        <v/>
      </c>
      <c r="FZ5" s="37">
        <f>'MÊS (WORD)'!$I$27</f>
        <v>45435</v>
      </c>
      <c r="GA5" s="37" t="str">
        <f>'MÊS (WORD)'!$J$27</f>
        <v/>
      </c>
      <c r="GB5" s="37">
        <f>'MÊS (WORD)'!$I$28</f>
        <v>45436</v>
      </c>
      <c r="GC5" s="37" t="str">
        <f>'MÊS (WORD)'!$J$28</f>
        <v/>
      </c>
      <c r="GD5" s="37">
        <f>'MÊS (WORD)'!$I$29</f>
        <v>45437</v>
      </c>
      <c r="GE5" s="37" t="str">
        <f>'MÊS (WORD)'!$J$29</f>
        <v/>
      </c>
      <c r="GF5" s="37">
        <f>'MÊS (WORD)'!$I$30</f>
        <v>45438</v>
      </c>
      <c r="GG5" s="37" t="str">
        <f>'MÊS (WORD)'!$J$30</f>
        <v>********************************************************************</v>
      </c>
      <c r="GH5" s="37">
        <f>'MÊS (WORD)'!$I$31</f>
        <v>45439</v>
      </c>
      <c r="GI5" s="37" t="str">
        <f>'MÊS (WORD)'!$J$31</f>
        <v/>
      </c>
      <c r="GJ5" s="37">
        <f>'MÊS (WORD)'!$I$32</f>
        <v>45440</v>
      </c>
      <c r="GK5" s="37" t="str">
        <f>'MÊS (WORD)'!$J$32</f>
        <v/>
      </c>
      <c r="GL5" s="37">
        <f>'MÊS (WORD)'!$I$33</f>
        <v>45441</v>
      </c>
      <c r="GM5" s="37" t="str">
        <f>'MÊS (WORD)'!$J$33</f>
        <v/>
      </c>
      <c r="GN5" s="37">
        <f>'MÊS (WORD)'!$I$34</f>
        <v>45442</v>
      </c>
      <c r="GO5" s="37" t="str">
        <f>'MÊS (WORD)'!$J$34</f>
        <v/>
      </c>
      <c r="GP5" s="37">
        <f>'MÊS (WORD)'!$I$35</f>
        <v>45443</v>
      </c>
      <c r="GQ5" s="31" t="str">
        <f>'MÊS (WORD)'!$J$35</f>
        <v/>
      </c>
    </row>
    <row r="6" spans="1:199" ht="17.100000000000001" customHeight="1" x14ac:dyDescent="0.25">
      <c r="A6" s="31">
        <v>49315</v>
      </c>
      <c r="B6" s="33">
        <v>41045</v>
      </c>
      <c r="C6" s="31">
        <v>178</v>
      </c>
      <c r="D6" s="39" t="s">
        <v>403</v>
      </c>
      <c r="E6" s="34" t="s">
        <v>155</v>
      </c>
      <c r="F6" s="39" t="s">
        <v>396</v>
      </c>
      <c r="G6" s="39" t="s">
        <v>398</v>
      </c>
      <c r="H6" s="31">
        <v>4</v>
      </c>
      <c r="I6" s="31">
        <f>IF(Tabela227[[#This Row],[HORA AULA]]&lt;&gt;0,Tabela227[[#This Row],[HORA AULA]]/2,"-")</f>
        <v>2</v>
      </c>
      <c r="J6" s="31" t="s">
        <v>100</v>
      </c>
      <c r="K6" s="31" t="s">
        <v>100</v>
      </c>
      <c r="L6" s="31" t="s">
        <v>100</v>
      </c>
      <c r="M6" s="31" t="s">
        <v>100</v>
      </c>
      <c r="N6" s="32" t="str">
        <f>IFERROR(VLOOKUP(Tabela227[[#This Row],[NOME]],'NOITE (N) (7)'!$B$3:$C$176,2,FALSE),"")</f>
        <v/>
      </c>
      <c r="O6" s="32" t="str">
        <f>IFERROR(VLOOKUP(Tabela227[[#This Row],[NOME]],'NOITE (N) (6)'!$B$3:$C$176,2,FALSE),"")</f>
        <v/>
      </c>
      <c r="P6" s="32" t="str">
        <f>IFERROR(VLOOKUP(Tabela227[[#This Row],[NOME]],'NOITE (N) (5)'!$B$3:$C$176,2,FALSE),"")</f>
        <v/>
      </c>
      <c r="Q6" s="32" t="str">
        <f>IFERROR(VLOOKUP(Tabela227[[#This Row],[NOME]],'NOITE (N) (4)'!$B$3:$C$176,2,FALSE),"")</f>
        <v/>
      </c>
      <c r="R6" s="32" t="str">
        <f>IFERROR(VLOOKUP(Tabela227[[#This Row],[NOME]],'NOITE (N) (3)'!$B$3:$C$176,2,FALSE),"")</f>
        <v/>
      </c>
      <c r="S6" s="32" t="str">
        <f>IFERROR(VLOOKUP(Tabela227[[#This Row],[NOME]],'NOITE (N) (2)'!$B$3:$C$176,2,FALSE),"")</f>
        <v/>
      </c>
      <c r="T6" s="32" t="str">
        <f>IFERROR(VLOOKUP(Tabela227[[#This Row],[NOME]],'NOITE (N) (1)'!$B$3:$C$176,2,FALSE),"")</f>
        <v/>
      </c>
      <c r="U6" s="32" t="str">
        <f>IFERROR(VLOOKUP(Tabela227[[#This Row],[NOME]],'NOITE (N) (7)'!$D$3:$E$176,2,FALSE),"")</f>
        <v/>
      </c>
      <c r="V6" s="32" t="str">
        <f>IFERROR(VLOOKUP(Tabela227[[#This Row],[NOME]],'NOITE (N) (6)'!$D$3:$E$176,2,FALSE),"")</f>
        <v/>
      </c>
      <c r="W6" s="32" t="str">
        <f>IFERROR(VLOOKUP(Tabela227[[#This Row],[NOME]],'NOITE (N) (5)'!$D$3:$E$176,2,FALSE),"")</f>
        <v/>
      </c>
      <c r="X6" s="32" t="str">
        <f>IFERROR(VLOOKUP(Tabela227[[#This Row],[NOME]],'NOITE (N) (4)'!$D$3:$E$176,2,FALSE),"")</f>
        <v/>
      </c>
      <c r="Y6" s="32" t="str">
        <f>IFERROR(VLOOKUP(Tabela227[[#This Row],[NOME]],'NOITE (N) (3)'!$D$3:$E$176,2,FALSE),"")</f>
        <v/>
      </c>
      <c r="Z6" s="32" t="str">
        <f>IFERROR(VLOOKUP(Tabela227[[#This Row],[NOME]],'NOITE (N) (2)'!$D$3:$E$176,2,FALSE),"")</f>
        <v/>
      </c>
      <c r="AA6" s="32" t="str">
        <f>IFERROR(VLOOKUP(Tabela227[[#This Row],[NOME]],'NOITE (N) (1)'!$D$3:$E$176,2,FALSE),"")</f>
        <v/>
      </c>
      <c r="AB6" s="32" t="str">
        <f>IFERROR(VLOOKUP(Tabela227[[#This Row],[NOME]],'NOITE (N) (7)'!$F$3:$G$176,2,FALSE),"")</f>
        <v/>
      </c>
      <c r="AC6" s="32" t="str">
        <f>IFERROR(VLOOKUP(Tabela227[[#This Row],[NOME]],'NOITE (N) (6)'!$F$3:$G$176,2,FALSE),"")</f>
        <v/>
      </c>
      <c r="AD6" s="32" t="str">
        <f>IFERROR(VLOOKUP(Tabela227[[#This Row],[NOME]],'NOITE (N) (5)'!$F$3:$G$176,2,FALSE),"")</f>
        <v/>
      </c>
      <c r="AE6" s="32" t="str">
        <f>IFERROR(VLOOKUP(Tabela227[[#This Row],[NOME]],'NOITE (N) (4)'!$F$3:$G$176,2,FALSE),"")</f>
        <v/>
      </c>
      <c r="AF6" s="32" t="str">
        <f>IFERROR(VLOOKUP(Tabela227[[#This Row],[NOME]],'NOITE (N) (3)'!$F$3:$G$176,2,FALSE),"")</f>
        <v/>
      </c>
      <c r="AG6" s="32" t="str">
        <f>IFERROR(VLOOKUP(Tabela227[[#This Row],[NOME]],'NOITE (N) (2)'!$F$3:$G$176,2,FALSE),"")</f>
        <v/>
      </c>
      <c r="AH6" s="32" t="str">
        <f>IFERROR(VLOOKUP(Tabela227[[#This Row],[NOME]],'NOITE (N) (1)'!$F$3:$G$176,2,FALSE),"")</f>
        <v/>
      </c>
      <c r="AI6" s="32" t="str">
        <f>IFERROR(VLOOKUP(Tabela227[[#This Row],[NOME]],'NOITE (N) (7)'!$H$3:$I$176,2,FALSE),"")</f>
        <v/>
      </c>
      <c r="AJ6" s="32" t="str">
        <f>IFERROR(VLOOKUP(Tabela227[[#This Row],[NOME]],'NOITE (N) (6)'!$H$3:$I$176,2,FALSE),"")</f>
        <v/>
      </c>
      <c r="AK6" s="32" t="str">
        <f>IFERROR(VLOOKUP(Tabela227[[#This Row],[NOME]],'NOITE (N) (5)'!$H$3:$I$176,2,FALSE),"")</f>
        <v/>
      </c>
      <c r="AL6" s="32" t="str">
        <f>IFERROR(VLOOKUP(Tabela227[[#This Row],[NOME]],'NOITE (N) (4)'!$H$3:$I$176,2,FALSE),"")</f>
        <v/>
      </c>
      <c r="AM6" s="32" t="str">
        <f>IFERROR(VLOOKUP(Tabela227[[#This Row],[NOME]],'NOITE (N) (3)'!$H$3:$I$176,2,FALSE),"")</f>
        <v/>
      </c>
      <c r="AN6" s="32" t="str">
        <f>IFERROR(VLOOKUP(Tabela227[[#This Row],[NOME]],'NOITE (N) (2)'!$H$3:$I$176,2,FALSE),"")</f>
        <v/>
      </c>
      <c r="AO6" s="32" t="str">
        <f>IFERROR(VLOOKUP(Tabela227[[#This Row],[NOME]],'NOITE (N) (1)'!$H$3:$I$176,2,FALSE),"")</f>
        <v/>
      </c>
      <c r="AP6" s="32" t="str">
        <f>IFERROR(VLOOKUP(Tabela227[[#This Row],[NOME]],'NOITE (N) (7)'!$J$3:$K$176,2,FALSE),"")</f>
        <v/>
      </c>
      <c r="AQ6" s="32" t="str">
        <f>IFERROR(VLOOKUP(Tabela227[[#This Row],[NOME]],'NOITE (N) (6)'!$J$3:$K$176,2,FALSE),"")</f>
        <v/>
      </c>
      <c r="AR6" s="32" t="str">
        <f>IFERROR(VLOOKUP(Tabela227[[#This Row],[NOME]],'NOITE (N) (5)'!$J$3:$K$176,2,FALSE),"")</f>
        <v/>
      </c>
      <c r="AS6" s="32" t="str">
        <f>IFERROR(VLOOKUP(Tabela227[[#This Row],[NOME]],'NOITE (N) (4)'!$J$3:$K$176,2,FALSE),"")</f>
        <v/>
      </c>
      <c r="AT6" s="32" t="str">
        <f>IFERROR(VLOOKUP(Tabela227[[#This Row],[NOME]],'NOITE (N) (3)'!$J$3:$K$176,2,FALSE),"")</f>
        <v/>
      </c>
      <c r="AU6" s="32" t="str">
        <f>IFERROR(VLOOKUP(Tabela227[[#This Row],[NOME]],'NOITE (N) (2)'!$J$3:$K$176,2,FALSE),"")</f>
        <v/>
      </c>
      <c r="AV6" s="32" t="str">
        <f>IFERROR(VLOOKUP(Tabela227[[#This Row],[NOME]],'NOITE (N) (1)'!$J$3:$K$176,2,FALSE),"")</f>
        <v/>
      </c>
      <c r="AW6" s="32" t="str">
        <f>IFERROR(VLOOKUP(Tabela227[[#This Row],[NOME]],'NOITE (N) (7)'!$L$3:$M$176,2,FALSE),"")</f>
        <v/>
      </c>
      <c r="AX6" s="32" t="str">
        <f>IFERROR(VLOOKUP(Tabela227[[#This Row],[NOME]],'NOITE (N) (6)'!$L$3:$M$176,2,FALSE),"")</f>
        <v/>
      </c>
      <c r="AY6" s="32" t="str">
        <f>IFERROR(VLOOKUP(Tabela227[[#This Row],[NOME]],'NOITE (N) (5)'!$L$3:$M$176,2,FALSE),"")</f>
        <v/>
      </c>
      <c r="AZ6" s="32" t="str">
        <f>IFERROR(VLOOKUP(Tabela227[[#This Row],[NOME]],'NOITE (N) (4)'!$L$3:$M$176,2,FALSE),"")</f>
        <v/>
      </c>
      <c r="BA6" s="32" t="str">
        <f>IFERROR(VLOOKUP(Tabela227[[#This Row],[NOME]],'NOITE (N) (3)'!$L$3:$M$176,2,FALSE),"")</f>
        <v/>
      </c>
      <c r="BB6" s="32" t="str">
        <f>IFERROR(VLOOKUP(Tabela227[[#This Row],[NOME]],'NOITE (N) (2)'!$L$3:$M$176,2,FALSE),"")</f>
        <v/>
      </c>
      <c r="BC6" s="32" t="str">
        <f>IFERROR(VLOOKUP(Tabela227[[#This Row],[NOME]],'NOITE (N) (1)'!$L$3:$M$176,2,FALSE),"")</f>
        <v/>
      </c>
      <c r="BD6" s="32" t="str">
        <f>IFERROR(VLOOKUP(Tabela227[[#This Row],[NOME]],'TARDE (N) (6)'!$B$2:$C$73,2,FALSE),"")</f>
        <v/>
      </c>
      <c r="BE6" s="32" t="str">
        <f>IFERROR(VLOOKUP(Tabela227[[#This Row],[NOME]],'TARDE (N) (5)'!$B$2:$C$73,2,FALSE),"")</f>
        <v/>
      </c>
      <c r="BF6" s="32" t="str">
        <f>IFERROR(VLOOKUP(Tabela227[[#This Row],[NOME]],'TARDE (N) (4)'!$B$2:$C$73,2,FALSE),"")</f>
        <v/>
      </c>
      <c r="BG6" s="32" t="str">
        <f>IFERROR(VLOOKUP(Tabela227[[#This Row],[NOME]],'TARDE (N) (3)'!$B$2:$C$73,2,FALSE),"")</f>
        <v/>
      </c>
      <c r="BH6" s="32" t="str">
        <f>IFERROR(VLOOKUP(Tabela227[[#This Row],[NOME]],'TARDE (N) (2)'!$B$2:$C$73,2,FALSE),"")</f>
        <v/>
      </c>
      <c r="BI6" s="32" t="str">
        <f>IFERROR(VLOOKUP(Tabela227[[#This Row],[NOME]],'TARDE (N) (1)'!$B$2:$C$73,2,FALSE),"")</f>
        <v/>
      </c>
      <c r="BJ6" s="32" t="str">
        <f>IFERROR(VLOOKUP(Tabela227[[#This Row],[NOME]],'TARDE (N) (6)'!$D$2:$E$73,2,FALSE),"")</f>
        <v/>
      </c>
      <c r="BK6" s="32" t="str">
        <f>IFERROR(VLOOKUP(Tabela227[[#This Row],[NOME]],'TARDE (N) (5)'!$D$2:$E$73,2,FALSE),"")</f>
        <v/>
      </c>
      <c r="BL6" s="32" t="str">
        <f>IFERROR(VLOOKUP(Tabela227[[#This Row],[NOME]],'TARDE (N) (4)'!$D$2:$E$73,2,FALSE),"")</f>
        <v/>
      </c>
      <c r="BM6" s="32" t="str">
        <f>IFERROR(VLOOKUP(Tabela227[[#This Row],[NOME]],'TARDE (N) (3)'!$D$2:$E$73,2,FALSE),"")</f>
        <v/>
      </c>
      <c r="BN6" s="32" t="str">
        <f>IFERROR(VLOOKUP(Tabela227[[#This Row],[NOME]],'TARDE (N) (2)'!$D$2:$E$73,2,FALSE),"")</f>
        <v/>
      </c>
      <c r="BO6" s="32" t="str">
        <f>IFERROR(VLOOKUP(Tabela227[[#This Row],[NOME]],'TARDE (N) (1)'!$D$2:$E$73,2,FALSE),"")</f>
        <v/>
      </c>
      <c r="BP6" s="32" t="str">
        <f>IFERROR(VLOOKUP(Tabela227[[#This Row],[NOME]],'TARDE (N) (6)'!$F$2:$G$73,2,FALSE),"")</f>
        <v/>
      </c>
      <c r="BQ6" s="32" t="str">
        <f>IFERROR(VLOOKUP(Tabela227[[#This Row],[NOME]],'TARDE (N) (5)'!$F$2:$G$73,2,FALSE),"")</f>
        <v/>
      </c>
      <c r="BR6" s="32" t="str">
        <f>IFERROR(VLOOKUP(Tabela227[[#This Row],[NOME]],'TARDE (N) (4)'!$F$2:$G$73,2,FALSE),"")</f>
        <v/>
      </c>
      <c r="BS6" s="32" t="str">
        <f>IFERROR(VLOOKUP(Tabela227[[#This Row],[NOME]],'TARDE (N) (3)'!$F$2:$G$73,2,FALSE),"")</f>
        <v/>
      </c>
      <c r="BT6" s="32" t="str">
        <f>IFERROR(VLOOKUP(Tabela227[[#This Row],[NOME]],'TARDE (N) (2)'!$F$2:$G$73,2,FALSE),"")</f>
        <v/>
      </c>
      <c r="BU6" s="32" t="str">
        <f>IFERROR(VLOOKUP(Tabela227[[#This Row],[NOME]],'TARDE (N) (1)'!$F$2:$G$73,2,FALSE),"")</f>
        <v/>
      </c>
      <c r="BV6" s="32" t="str">
        <f>IFERROR(VLOOKUP(Tabela227[[#This Row],[NOME]],'TARDE (N) (6)'!$H$2:$I$73,2,FALSE),"")</f>
        <v/>
      </c>
      <c r="BW6" s="32" t="str">
        <f>IFERROR(VLOOKUP(Tabela227[[#This Row],[NOME]],'TARDE (N) (5)'!$H$2:$I$73,2,FALSE),"")</f>
        <v/>
      </c>
      <c r="BX6" s="32" t="str">
        <f>IFERROR(VLOOKUP(Tabela227[[#This Row],[NOME]],'TARDE (N) (4)'!$H$2:$I$73,2,FALSE),"")</f>
        <v/>
      </c>
      <c r="BY6" s="32" t="str">
        <f>IFERROR(VLOOKUP(Tabela227[[#This Row],[NOME]],'TARDE (N) (3)'!$H$2:$I$73,2,FALSE),"")</f>
        <v/>
      </c>
      <c r="BZ6" s="32" t="str">
        <f>IFERROR(VLOOKUP(Tabela227[[#This Row],[NOME]],'TARDE (N) (2)'!$H$2:$I$73,2,FALSE),"")</f>
        <v/>
      </c>
      <c r="CA6" s="32" t="str">
        <f>IFERROR(VLOOKUP(Tabela227[[#This Row],[NOME]],'TARDE (N) (1)'!$H$2:$I$73,2,FALSE),"")</f>
        <v/>
      </c>
      <c r="CB6" s="32" t="str">
        <f>IFERROR(VLOOKUP(Tabela227[[#This Row],[NOME]],'TARDE (N) (6)'!$J$2:$K$73,2,FALSE),"")</f>
        <v/>
      </c>
      <c r="CC6" s="32" t="str">
        <f>IFERROR(VLOOKUP(Tabela227[[#This Row],[NOME]],'TARDE (N) (5)'!$J$2:$K$73,2,FALSE),"")</f>
        <v/>
      </c>
      <c r="CD6" s="32" t="str">
        <f>IFERROR(VLOOKUP(Tabela227[[#This Row],[NOME]],'TARDE (N) (4)'!$J$2:$K$73,2,FALSE),"")</f>
        <v/>
      </c>
      <c r="CE6" s="32" t="str">
        <f>IFERROR(VLOOKUP(Tabela227[[#This Row],[NOME]],'TARDE (N) (3)'!$J$2:$K$73,2,FALSE),"")</f>
        <v/>
      </c>
      <c r="CF6" s="32" t="str">
        <f>IFERROR(VLOOKUP(Tabela227[[#This Row],[NOME]],'TARDE (N) (2)'!$J$2:$K$73,2,FALSE),"")</f>
        <v/>
      </c>
      <c r="CG6" s="32" t="str">
        <f>IFERROR(VLOOKUP(Tabela227[[#This Row],[NOME]],'TARDE (N) (1)'!$J$2:$K$73,2,FALSE),"")</f>
        <v/>
      </c>
      <c r="CH6" s="32" t="str">
        <f>IFERROR(VLOOKUP(Tabela227[[#This Row],[NOME]],'TARDE (N) (6)'!$L$2:$M$73,2,FALSE),"")</f>
        <v/>
      </c>
      <c r="CI6" s="32" t="str">
        <f>IFERROR(VLOOKUP(Tabela227[[#This Row],[NOME]],'TARDE (N) (5)'!$L$2:$M$73,2,FALSE),"")</f>
        <v/>
      </c>
      <c r="CJ6" s="32" t="str">
        <f>IFERROR(VLOOKUP(Tabela227[[#This Row],[NOME]],'TARDE (N) (4)'!$L$2:$M$73,2,FALSE),"")</f>
        <v/>
      </c>
      <c r="CK6" s="32" t="str">
        <f>IFERROR(VLOOKUP(Tabela227[[#This Row],[NOME]],'TARDE (N) (3)'!$L$2:$M$73,2,FALSE),"")</f>
        <v/>
      </c>
      <c r="CL6" s="32" t="str">
        <f>IFERROR(VLOOKUP(Tabela227[[#This Row],[NOME]],'TARDE (N) (2)'!$L$2:$M$73,2,FALSE),"")</f>
        <v/>
      </c>
      <c r="CM6" s="32" t="str">
        <f>IFERROR(VLOOKUP(Tabela227[[#This Row],[NOME]],'TARDE (N) (1)'!$L$2:$M$73,2,FALSE),"")</f>
        <v/>
      </c>
      <c r="CN6" s="32" t="str">
        <f>IFERROR(VLOOKUP(Tabela227[[#This Row],[NOME]],'MANHÃ (N) (7)'!$B$2:$C$127,2,FALSE),"")</f>
        <v/>
      </c>
      <c r="CO6" s="32" t="str">
        <f>IFERROR(VLOOKUP(Tabela227[[#This Row],[NOME]],'MANHÃ (N) (6)'!$B$2:$C$127,2,FALSE),"")</f>
        <v/>
      </c>
      <c r="CP6" s="32" t="str">
        <f>IFERROR(VLOOKUP(Tabela227[[#This Row],[NOME]],'MANHÃ (N) (5)'!$B$2:$C$127,2,FALSE),"")</f>
        <v/>
      </c>
      <c r="CQ6" s="32" t="str">
        <f>IFERROR(VLOOKUP(Tabela227[[#This Row],[NOME]],'MANHÃ (N) (4)'!$B$2:$C$127,2,FALSE),"")</f>
        <v/>
      </c>
      <c r="CR6" s="32" t="str">
        <f>IFERROR(VLOOKUP(Tabela227[[#This Row],[NOME]],'MANHÃ (N) (3)'!$B$2:$C$127,2,FALSE),"")</f>
        <v/>
      </c>
      <c r="CS6" s="32" t="str">
        <f>IFERROR(VLOOKUP(Tabela227[[#This Row],[NOME]],'MANHÃ (N) (2)'!$B$2:$C$127,2,FALSE),"")</f>
        <v/>
      </c>
      <c r="CT6" s="32" t="str">
        <f>IFERROR(VLOOKUP(Tabela227[[#This Row],[NOME]],'MANHÃ (N) (1)'!$B$2:$C$127,2,FALSE),"")</f>
        <v/>
      </c>
      <c r="CU6" s="32" t="str">
        <f>IFERROR(VLOOKUP(Tabela227[[#This Row],[NOME]],'MANHÃ (N) (7)'!$D$2:$E$127,2,FALSE),"")</f>
        <v/>
      </c>
      <c r="CV6" s="32" t="str">
        <f>IFERROR(VLOOKUP(Tabela227[[#This Row],[NOME]],'MANHÃ (N) (6)'!$D$2:$E$127,2,FALSE),"")</f>
        <v/>
      </c>
      <c r="CW6" s="32" t="str">
        <f>IFERROR(VLOOKUP(Tabela227[[#This Row],[NOME]],'MANHÃ (N) (5)'!$D$2:$E$127,2,FALSE),"")</f>
        <v/>
      </c>
      <c r="CX6" s="32" t="str">
        <f>IFERROR(VLOOKUP(Tabela227[[#This Row],[NOME]],'MANHÃ (N) (4)'!$D$2:$E$127,2,FALSE),"")</f>
        <v/>
      </c>
      <c r="CY6" s="32" t="str">
        <f>IFERROR(VLOOKUP(Tabela227[[#This Row],[NOME]],'MANHÃ (N) (3)'!$D$2:$E$127,2,FALSE),"")</f>
        <v/>
      </c>
      <c r="CZ6" s="32" t="str">
        <f>IFERROR(VLOOKUP(Tabela227[[#This Row],[NOME]],'MANHÃ (N) (2)'!$D$2:$E$127,2,FALSE),"")</f>
        <v/>
      </c>
      <c r="DA6" s="32" t="str">
        <f>IFERROR(VLOOKUP(Tabela227[[#This Row],[NOME]],'MANHÃ (N) (1)'!$D$2:$E$127,2,FALSE),"")</f>
        <v/>
      </c>
      <c r="DB6" s="32" t="str">
        <f>IFERROR(VLOOKUP(Tabela227[[#This Row],[NOME]],'MANHÃ (N) (7)'!$F$2:$G$127,2,FALSE),"")</f>
        <v/>
      </c>
      <c r="DC6" s="32" t="str">
        <f>IFERROR(VLOOKUP(Tabela227[[#This Row],[NOME]],'MANHÃ (N) (7)'!$F$2:$G$127,2,FALSE),"")</f>
        <v/>
      </c>
      <c r="DD6" s="32" t="str">
        <f>IFERROR(VLOOKUP(Tabela227[[#This Row],[NOME]],'MANHÃ (N) (6)'!$F$2:$G$127,2,FALSE),"")</f>
        <v/>
      </c>
      <c r="DE6" s="32" t="str">
        <f>IFERROR(VLOOKUP(Tabela227[[#This Row],[NOME]],'MANHÃ (N) (5)'!$F$2:$G$127,2,FALSE),"")</f>
        <v/>
      </c>
      <c r="DF6" s="32" t="str">
        <f>IFERROR(VLOOKUP(Tabela227[[#This Row],[NOME]],'MANHÃ (N) (3)'!$F$2:$G$127,2,FALSE),"")</f>
        <v/>
      </c>
      <c r="DG6" s="32" t="str">
        <f>IFERROR(VLOOKUP(Tabela227[[#This Row],[NOME]],'MANHÃ (N) (2)'!$F$2:$G$127,2,FALSE),"")</f>
        <v/>
      </c>
      <c r="DH6" s="32" t="str">
        <f>IFERROR(VLOOKUP(Tabela227[[#This Row],[NOME]],'MANHÃ (N) (1)'!$F$2:$G$127,2,FALSE),"")</f>
        <v/>
      </c>
      <c r="DI6" s="32" t="str">
        <f>IFERROR(VLOOKUP(Tabela227[[#This Row],[NOME]],'MANHÃ (N) (7)'!$H$2:$I$127,2,FALSE),"")</f>
        <v/>
      </c>
      <c r="DJ6" s="32" t="str">
        <f>IFERROR(VLOOKUP(Tabela227[[#This Row],[NOME]],'MANHÃ (N) (6)'!$H$2:$I$127,2,FALSE),"")</f>
        <v/>
      </c>
      <c r="DK6" s="32" t="str">
        <f>IFERROR(VLOOKUP(Tabela227[[#This Row],[NOME]],'MANHÃ (N) (5)'!$H$2:$I$127,2,FALSE),"")</f>
        <v/>
      </c>
      <c r="DL6" s="32" t="str">
        <f>IFERROR(VLOOKUP(Tabela227[[#This Row],[NOME]],'MANHÃ (N) (4)'!$H$2:$I$127,2,FALSE),"")</f>
        <v/>
      </c>
      <c r="DM6" s="32" t="str">
        <f>IFERROR(VLOOKUP(Tabela227[[#This Row],[NOME]],'MANHÃ (N) (3)'!$H$2:$I$127,2,FALSE),"")</f>
        <v/>
      </c>
      <c r="DN6" s="32" t="str">
        <f>IFERROR(VLOOKUP(Tabela227[[#This Row],[NOME]],'MANHÃ (N) (2)'!$H$2:$I$127,2,FALSE),"")</f>
        <v/>
      </c>
      <c r="DO6" s="32" t="str">
        <f>IFERROR(VLOOKUP(Tabela227[[#This Row],[NOME]],'MANHÃ (N) (1)'!$H$2:$I$127,2,FALSE),"")</f>
        <v/>
      </c>
      <c r="DP6" s="32" t="str">
        <f>IFERROR(VLOOKUP(Tabela227[[#This Row],[NOME]],'MANHÃ (N) (7)'!$J$2:$K$127,2,FALSE),"")</f>
        <v/>
      </c>
      <c r="DQ6" s="32" t="str">
        <f>IFERROR(VLOOKUP(Tabela227[[#This Row],[NOME]],'MANHÃ (N) (6)'!$J$2:$K$127,2,FALSE),"")</f>
        <v/>
      </c>
      <c r="DR6" s="32" t="str">
        <f>IFERROR(VLOOKUP(Tabela227[[#This Row],[NOME]],'MANHÃ (N) (5)'!$J$2:$K$127,2,FALSE),"")</f>
        <v/>
      </c>
      <c r="DS6" s="32" t="str">
        <f>IFERROR(VLOOKUP(Tabela227[[#This Row],[NOME]],'MANHÃ (N) (4)'!$J$2:$K$127,2,FALSE),"")</f>
        <v/>
      </c>
      <c r="DT6" s="32" t="str">
        <f>IFERROR(VLOOKUP(Tabela227[[#This Row],[NOME]],'MANHÃ (N) (3)'!$J$2:$K$127,2,FALSE),"")</f>
        <v/>
      </c>
      <c r="DU6" s="32" t="str">
        <f>IFERROR(VLOOKUP(Tabela227[[#This Row],[NOME]],'MANHÃ (N) (2)'!$J$2:$K$127,2,FALSE),"")</f>
        <v/>
      </c>
      <c r="DV6" s="32" t="str">
        <f>IFERROR(VLOOKUP(Tabela227[[#This Row],[NOME]],'MANHÃ (N) (1)'!$J$2:$K$127,2,FALSE),"")</f>
        <v/>
      </c>
      <c r="DW6" s="32" t="str">
        <f>IFERROR(VLOOKUP(Tabela227[[#This Row],[NOME]],'MANHÃ (N) (7)'!$L$2:$M$127,2,FALSE),"")</f>
        <v/>
      </c>
      <c r="DX6" s="32" t="str">
        <f>IFERROR(VLOOKUP(Tabela227[[#This Row],[NOME]],'MANHÃ (N) (6)'!$L$2:$M$127,2,FALSE),"")</f>
        <v/>
      </c>
      <c r="DY6" s="32" t="str">
        <f>IFERROR(VLOOKUP(Tabela227[[#This Row],[NOME]],'MANHÃ (N) (5)'!$L$2:$M$127,2,FALSE),"")</f>
        <v/>
      </c>
      <c r="DZ6" s="32" t="str">
        <f>IFERROR(VLOOKUP(Tabela227[[#This Row],[NOME]],'MANHÃ (N) (4)'!$L$2:$M$127,2,FALSE),"")</f>
        <v/>
      </c>
      <c r="EA6" s="32" t="str">
        <f>IFERROR(VLOOKUP(Tabela227[[#This Row],[NOME]],'MANHÃ (N) (3)'!$L$2:$M$127,2,FALSE),"")</f>
        <v/>
      </c>
      <c r="EB6" s="32" t="str">
        <f>IFERROR(VLOOKUP(Tabela227[[#This Row],[NOME]],'MANHÃ (N) (2)'!$L$2:$M$127,2,FALSE),"")</f>
        <v/>
      </c>
      <c r="EC6" s="32" t="str">
        <f>IFERROR(VLOOKUP(Tabela227[[#This Row],[NOME]],'MANHÃ (N) (1)'!$L$2:$M$127,2,FALSE),"")</f>
        <v/>
      </c>
      <c r="ED6" s="33">
        <v>45323</v>
      </c>
      <c r="EE6" s="31">
        <f>PROFESSORES!$D$3</f>
        <v>2024</v>
      </c>
      <c r="EF6" s="31" t="str">
        <f>PROFESSORES!$C$3</f>
        <v>MAIO</v>
      </c>
      <c r="EG6" s="35">
        <f>'MÊS (WORD)'!$C$4</f>
        <v>5</v>
      </c>
      <c r="EH6" s="42">
        <f>'MÊS (WORD)'!$I$5</f>
        <v>45413</v>
      </c>
      <c r="EI6" s="31" t="str">
        <f>'MÊS (WORD)'!$J$5</f>
        <v>*
***************************DIA DO TRABALHO**************************</v>
      </c>
      <c r="EJ6" s="42">
        <f>'MÊS (WORD)'!$I$6</f>
        <v>45414</v>
      </c>
      <c r="EK6" s="37" t="str">
        <f>'MÊS (WORD)'!$J$6</f>
        <v/>
      </c>
      <c r="EL6" s="42">
        <f>'MÊS (WORD)'!$I$7</f>
        <v>45415</v>
      </c>
      <c r="EM6" s="37" t="str">
        <f>'MÊS (WORD)'!$J$7</f>
        <v/>
      </c>
      <c r="EN6" s="42">
        <f>'MÊS (WORD)'!$I$8</f>
        <v>45416</v>
      </c>
      <c r="EO6" s="37" t="str">
        <f>'MÊS (WORD)'!$J$8</f>
        <v/>
      </c>
      <c r="EP6" s="42">
        <f>'MÊS (WORD)'!$I$9</f>
        <v>45417</v>
      </c>
      <c r="EQ6" s="37" t="str">
        <f>'MÊS (WORD)'!$J$9</f>
        <v>********************************************************************</v>
      </c>
      <c r="ER6" s="42">
        <f>'MÊS (WORD)'!$I$10</f>
        <v>45418</v>
      </c>
      <c r="ES6" s="37" t="str">
        <f>'MÊS (WORD)'!$J$10</f>
        <v/>
      </c>
      <c r="ET6" s="42">
        <f>'MÊS (WORD)'!$I$11</f>
        <v>45419</v>
      </c>
      <c r="EU6" s="37" t="str">
        <f>'MÊS (WORD)'!$J$11</f>
        <v/>
      </c>
      <c r="EV6" s="42">
        <f>'MÊS (WORD)'!$I$12</f>
        <v>45420</v>
      </c>
      <c r="EW6" s="37" t="str">
        <f>'MÊS (WORD)'!$J$12</f>
        <v/>
      </c>
      <c r="EX6" s="42">
        <f>'MÊS (WORD)'!$I$13</f>
        <v>45421</v>
      </c>
      <c r="EY6" s="37" t="str">
        <f>'MÊS (WORD)'!$J$13</f>
        <v/>
      </c>
      <c r="EZ6" s="37">
        <f>'MÊS (WORD)'!$I$14</f>
        <v>45422</v>
      </c>
      <c r="FA6" s="37" t="str">
        <f>'MÊS (WORD)'!$J$14</f>
        <v/>
      </c>
      <c r="FB6" s="37">
        <f>'MÊS (WORD)'!$I$15</f>
        <v>45423</v>
      </c>
      <c r="FC6" s="37" t="str">
        <f>'MÊS (WORD)'!$J$15</f>
        <v/>
      </c>
      <c r="FD6" s="37">
        <f>'MÊS (WORD)'!$I$16</f>
        <v>45424</v>
      </c>
      <c r="FE6" s="37" t="str">
        <f>'MÊS (WORD)'!$J$16</f>
        <v>********************************************************************</v>
      </c>
      <c r="FF6" s="37">
        <f>'MÊS (WORD)'!$I$17</f>
        <v>45425</v>
      </c>
      <c r="FG6" s="37" t="str">
        <f>'MÊS (WORD)'!$J$17</f>
        <v/>
      </c>
      <c r="FH6" s="37">
        <f>'MÊS (WORD)'!$I$18</f>
        <v>45426</v>
      </c>
      <c r="FI6" s="37" t="str">
        <f>'MÊS (WORD)'!$J$18</f>
        <v/>
      </c>
      <c r="FJ6" s="37">
        <f>'MÊS (WORD)'!$I$19</f>
        <v>45427</v>
      </c>
      <c r="FK6" s="37" t="str">
        <f>'MÊS (WORD)'!$J$19</f>
        <v/>
      </c>
      <c r="FL6" s="37">
        <f>'MÊS (WORD)'!$I$20</f>
        <v>45428</v>
      </c>
      <c r="FM6" s="37" t="str">
        <f>'MÊS (WORD)'!$J$20</f>
        <v/>
      </c>
      <c r="FN6" s="37">
        <f>'MÊS (WORD)'!$I$21</f>
        <v>45429</v>
      </c>
      <c r="FO6" s="37" t="str">
        <f>'MÊS (WORD)'!$J$21</f>
        <v/>
      </c>
      <c r="FP6" s="37">
        <f>'MÊS (WORD)'!$I$22</f>
        <v>45430</v>
      </c>
      <c r="FQ6" s="37" t="str">
        <f>'MÊS (WORD)'!$J$22</f>
        <v/>
      </c>
      <c r="FR6" s="37">
        <f>'MÊS (WORD)'!$I$23</f>
        <v>45431</v>
      </c>
      <c r="FS6" s="37" t="str">
        <f>'MÊS (WORD)'!$J$23</f>
        <v>********************************************************************</v>
      </c>
      <c r="FT6" s="37">
        <f>'MÊS (WORD)'!$I$24</f>
        <v>45432</v>
      </c>
      <c r="FU6" s="37" t="str">
        <f>'MÊS (WORD)'!$J$24</f>
        <v/>
      </c>
      <c r="FV6" s="37">
        <f>'MÊS (WORD)'!$I$25</f>
        <v>45433</v>
      </c>
      <c r="FW6" s="37" t="str">
        <f>'MÊS (WORD)'!$J$25</f>
        <v/>
      </c>
      <c r="FX6" s="37">
        <f>'MÊS (WORD)'!$I$26</f>
        <v>45434</v>
      </c>
      <c r="FY6" s="37" t="str">
        <f>'MÊS (WORD)'!$J$26</f>
        <v/>
      </c>
      <c r="FZ6" s="37">
        <f>'MÊS (WORD)'!$I$27</f>
        <v>45435</v>
      </c>
      <c r="GA6" s="37" t="str">
        <f>'MÊS (WORD)'!$J$27</f>
        <v/>
      </c>
      <c r="GB6" s="37">
        <f>'MÊS (WORD)'!$I$28</f>
        <v>45436</v>
      </c>
      <c r="GC6" s="37" t="str">
        <f>'MÊS (WORD)'!$J$28</f>
        <v/>
      </c>
      <c r="GD6" s="37">
        <f>'MÊS (WORD)'!$I$29</f>
        <v>45437</v>
      </c>
      <c r="GE6" s="37" t="str">
        <f>'MÊS (WORD)'!$J$29</f>
        <v/>
      </c>
      <c r="GF6" s="37">
        <f>'MÊS (WORD)'!$I$30</f>
        <v>45438</v>
      </c>
      <c r="GG6" s="37" t="str">
        <f>'MÊS (WORD)'!$J$30</f>
        <v>********************************************************************</v>
      </c>
      <c r="GH6" s="37">
        <f>'MÊS (WORD)'!$I$31</f>
        <v>45439</v>
      </c>
      <c r="GI6" s="37" t="str">
        <f>'MÊS (WORD)'!$J$31</f>
        <v/>
      </c>
      <c r="GJ6" s="37">
        <f>'MÊS (WORD)'!$I$32</f>
        <v>45440</v>
      </c>
      <c r="GK6" s="37" t="str">
        <f>'MÊS (WORD)'!$J$32</f>
        <v/>
      </c>
      <c r="GL6" s="37">
        <f>'MÊS (WORD)'!$I$33</f>
        <v>45441</v>
      </c>
      <c r="GM6" s="37" t="str">
        <f>'MÊS (WORD)'!$J$33</f>
        <v/>
      </c>
      <c r="GN6" s="37">
        <f>'MÊS (WORD)'!$I$34</f>
        <v>45442</v>
      </c>
      <c r="GO6" s="37" t="str">
        <f>'MÊS (WORD)'!$J$34</f>
        <v/>
      </c>
      <c r="GP6" s="37">
        <f>'MÊS (WORD)'!$I$35</f>
        <v>45443</v>
      </c>
      <c r="GQ6" s="31" t="str">
        <f>'MÊS (WORD)'!$J$35</f>
        <v/>
      </c>
    </row>
    <row r="7" spans="1:199" ht="17.100000000000001" customHeight="1" x14ac:dyDescent="0.25">
      <c r="A7" s="31">
        <v>24000</v>
      </c>
      <c r="B7" s="33">
        <v>39510</v>
      </c>
      <c r="C7" s="31">
        <v>216</v>
      </c>
      <c r="D7" s="39" t="s">
        <v>397</v>
      </c>
      <c r="E7" s="34" t="s">
        <v>35</v>
      </c>
      <c r="F7" s="39" t="s">
        <v>396</v>
      </c>
      <c r="G7" s="39" t="s">
        <v>398</v>
      </c>
      <c r="H7" s="31">
        <v>4</v>
      </c>
      <c r="I7" s="31">
        <f>IF(Tabela227[[#This Row],[HORA AULA]]&lt;&gt;0,Tabela227[[#This Row],[HORA AULA]]/2,"-")</f>
        <v>2</v>
      </c>
      <c r="J7" s="31" t="s">
        <v>100</v>
      </c>
      <c r="K7" s="31" t="s">
        <v>100</v>
      </c>
      <c r="L7" s="31" t="s">
        <v>100</v>
      </c>
      <c r="M7" s="31" t="s">
        <v>100</v>
      </c>
      <c r="N7" s="32" t="str">
        <f>IFERROR(VLOOKUP(Tabela227[[#This Row],[NOME]],'NOITE (N) (7)'!$B$3:$C$176,2,FALSE),"")</f>
        <v/>
      </c>
      <c r="O7" s="32" t="str">
        <f>IFERROR(VLOOKUP(Tabela227[[#This Row],[NOME]],'NOITE (N) (6)'!$B$3:$C$176,2,FALSE),"")</f>
        <v/>
      </c>
      <c r="P7" s="32" t="str">
        <f>IFERROR(VLOOKUP(Tabela227[[#This Row],[NOME]],'NOITE (N) (5)'!$B$3:$C$176,2,FALSE),"")</f>
        <v/>
      </c>
      <c r="Q7" s="32" t="str">
        <f>IFERROR(VLOOKUP(Tabela227[[#This Row],[NOME]],'NOITE (N) (4)'!$B$3:$C$176,2,FALSE),"")</f>
        <v/>
      </c>
      <c r="R7" s="32" t="str">
        <f>IFERROR(VLOOKUP(Tabela227[[#This Row],[NOME]],'NOITE (N) (3)'!$B$3:$C$176,2,FALSE),"")</f>
        <v/>
      </c>
      <c r="S7" s="32" t="str">
        <f>IFERROR(VLOOKUP(Tabela227[[#This Row],[NOME]],'NOITE (N) (2)'!$B$3:$C$176,2,FALSE),"")</f>
        <v/>
      </c>
      <c r="T7" s="32" t="str">
        <f>IFERROR(VLOOKUP(Tabela227[[#This Row],[NOME]],'NOITE (N) (1)'!$B$3:$C$176,2,FALSE),"")</f>
        <v/>
      </c>
      <c r="U7" s="32" t="str">
        <f>IFERROR(VLOOKUP(Tabela227[[#This Row],[NOME]],'NOITE (N) (7)'!$D$3:$E$176,2,FALSE),"")</f>
        <v/>
      </c>
      <c r="V7" s="32" t="str">
        <f>IFERROR(VLOOKUP(Tabela227[[#This Row],[NOME]],'NOITE (N) (6)'!$D$3:$E$176,2,FALSE),"")</f>
        <v/>
      </c>
      <c r="W7" s="32" t="str">
        <f>IFERROR(VLOOKUP(Tabela227[[#This Row],[NOME]],'NOITE (N) (5)'!$D$3:$E$176,2,FALSE),"")</f>
        <v/>
      </c>
      <c r="X7" s="32" t="str">
        <f>IFERROR(VLOOKUP(Tabela227[[#This Row],[NOME]],'NOITE (N) (4)'!$D$3:$E$176,2,FALSE),"")</f>
        <v/>
      </c>
      <c r="Y7" s="32" t="str">
        <f>IFERROR(VLOOKUP(Tabela227[[#This Row],[NOME]],'NOITE (N) (3)'!$D$3:$E$176,2,FALSE),"")</f>
        <v/>
      </c>
      <c r="Z7" s="32" t="str">
        <f>IFERROR(VLOOKUP(Tabela227[[#This Row],[NOME]],'NOITE (N) (2)'!$D$3:$E$176,2,FALSE),"")</f>
        <v/>
      </c>
      <c r="AA7" s="32" t="str">
        <f>IFERROR(VLOOKUP(Tabela227[[#This Row],[NOME]],'NOITE (N) (1)'!$D$3:$E$176,2,FALSE),"")</f>
        <v/>
      </c>
      <c r="AB7" s="32" t="str">
        <f>IFERROR(VLOOKUP(Tabela227[[#This Row],[NOME]],'NOITE (N) (7)'!$F$3:$G$176,2,FALSE),"")</f>
        <v/>
      </c>
      <c r="AC7" s="32" t="str">
        <f>IFERROR(VLOOKUP(Tabela227[[#This Row],[NOME]],'NOITE (N) (6)'!$F$3:$G$176,2,FALSE),"")</f>
        <v/>
      </c>
      <c r="AD7" s="32" t="str">
        <f>IFERROR(VLOOKUP(Tabela227[[#This Row],[NOME]],'NOITE (N) (5)'!$F$3:$G$176,2,FALSE),"")</f>
        <v/>
      </c>
      <c r="AE7" s="32" t="str">
        <f>IFERROR(VLOOKUP(Tabela227[[#This Row],[NOME]],'NOITE (N) (4)'!$F$3:$G$176,2,FALSE),"")</f>
        <v/>
      </c>
      <c r="AF7" s="32" t="str">
        <f>IFERROR(VLOOKUP(Tabela227[[#This Row],[NOME]],'NOITE (N) (3)'!$F$3:$G$176,2,FALSE),"")</f>
        <v/>
      </c>
      <c r="AG7" s="32" t="str">
        <f>IFERROR(VLOOKUP(Tabela227[[#This Row],[NOME]],'NOITE (N) (2)'!$F$3:$G$176,2,FALSE),"")</f>
        <v/>
      </c>
      <c r="AH7" s="32" t="str">
        <f>IFERROR(VLOOKUP(Tabela227[[#This Row],[NOME]],'NOITE (N) (1)'!$F$3:$G$176,2,FALSE),"")</f>
        <v/>
      </c>
      <c r="AI7" s="32" t="str">
        <f>IFERROR(VLOOKUP(Tabela227[[#This Row],[NOME]],'NOITE (N) (7)'!$H$3:$I$176,2,FALSE),"")</f>
        <v/>
      </c>
      <c r="AJ7" s="32" t="str">
        <f>IFERROR(VLOOKUP(Tabela227[[#This Row],[NOME]],'NOITE (N) (6)'!$H$3:$I$176,2,FALSE),"")</f>
        <v/>
      </c>
      <c r="AK7" s="32" t="str">
        <f>IFERROR(VLOOKUP(Tabela227[[#This Row],[NOME]],'NOITE (N) (5)'!$H$3:$I$176,2,FALSE),"")</f>
        <v/>
      </c>
      <c r="AL7" s="32" t="str">
        <f>IFERROR(VLOOKUP(Tabela227[[#This Row],[NOME]],'NOITE (N) (4)'!$H$3:$I$176,2,FALSE),"")</f>
        <v/>
      </c>
      <c r="AM7" s="32" t="str">
        <f>IFERROR(VLOOKUP(Tabela227[[#This Row],[NOME]],'NOITE (N) (3)'!$H$3:$I$176,2,FALSE),"")</f>
        <v/>
      </c>
      <c r="AN7" s="32" t="str">
        <f>IFERROR(VLOOKUP(Tabela227[[#This Row],[NOME]],'NOITE (N) (2)'!$H$3:$I$176,2,FALSE),"")</f>
        <v/>
      </c>
      <c r="AO7" s="32" t="str">
        <f>IFERROR(VLOOKUP(Tabela227[[#This Row],[NOME]],'NOITE (N) (1)'!$H$3:$I$176,2,FALSE),"")</f>
        <v/>
      </c>
      <c r="AP7" s="32" t="str">
        <f>IFERROR(VLOOKUP(Tabela227[[#This Row],[NOME]],'NOITE (N) (7)'!$J$3:$K$176,2,FALSE),"")</f>
        <v/>
      </c>
      <c r="AQ7" s="32" t="str">
        <f>IFERROR(VLOOKUP(Tabela227[[#This Row],[NOME]],'NOITE (N) (6)'!$J$3:$K$176,2,FALSE),"")</f>
        <v/>
      </c>
      <c r="AR7" s="32" t="str">
        <f>IFERROR(VLOOKUP(Tabela227[[#This Row],[NOME]],'NOITE (N) (5)'!$J$3:$K$176,2,FALSE),"")</f>
        <v/>
      </c>
      <c r="AS7" s="32" t="str">
        <f>IFERROR(VLOOKUP(Tabela227[[#This Row],[NOME]],'NOITE (N) (4)'!$J$3:$K$176,2,FALSE),"")</f>
        <v/>
      </c>
      <c r="AT7" s="32" t="str">
        <f>IFERROR(VLOOKUP(Tabela227[[#This Row],[NOME]],'NOITE (N) (3)'!$J$3:$K$176,2,FALSE),"")</f>
        <v/>
      </c>
      <c r="AU7" s="32" t="str">
        <f>IFERROR(VLOOKUP(Tabela227[[#This Row],[NOME]],'NOITE (N) (2)'!$J$3:$K$176,2,FALSE),"")</f>
        <v/>
      </c>
      <c r="AV7" s="32" t="str">
        <f>IFERROR(VLOOKUP(Tabela227[[#This Row],[NOME]],'NOITE (N) (1)'!$J$3:$K$176,2,FALSE),"")</f>
        <v/>
      </c>
      <c r="AW7" s="32" t="str">
        <f>IFERROR(VLOOKUP(Tabela227[[#This Row],[NOME]],'NOITE (N) (7)'!$L$3:$M$176,2,FALSE),"")</f>
        <v/>
      </c>
      <c r="AX7" s="32" t="str">
        <f>IFERROR(VLOOKUP(Tabela227[[#This Row],[NOME]],'NOITE (N) (6)'!$L$3:$M$176,2,FALSE),"")</f>
        <v/>
      </c>
      <c r="AY7" s="32" t="str">
        <f>IFERROR(VLOOKUP(Tabela227[[#This Row],[NOME]],'NOITE (N) (5)'!$L$3:$M$176,2,FALSE),"")</f>
        <v/>
      </c>
      <c r="AZ7" s="32" t="str">
        <f>IFERROR(VLOOKUP(Tabela227[[#This Row],[NOME]],'NOITE (N) (4)'!$L$3:$M$176,2,FALSE),"")</f>
        <v/>
      </c>
      <c r="BA7" s="32" t="str">
        <f>IFERROR(VLOOKUP(Tabela227[[#This Row],[NOME]],'NOITE (N) (3)'!$L$3:$M$176,2,FALSE),"")</f>
        <v/>
      </c>
      <c r="BB7" s="32" t="str">
        <f>IFERROR(VLOOKUP(Tabela227[[#This Row],[NOME]],'NOITE (N) (2)'!$L$3:$M$176,2,FALSE),"")</f>
        <v/>
      </c>
      <c r="BC7" s="32" t="str">
        <f>IFERROR(VLOOKUP(Tabela227[[#This Row],[NOME]],'NOITE (N) (1)'!$L$3:$M$176,2,FALSE),"")</f>
        <v/>
      </c>
      <c r="BD7" s="32" t="str">
        <f>IFERROR(VLOOKUP(Tabela227[[#This Row],[NOME]],'TARDE (N) (6)'!$B$2:$C$73,2,FALSE),"")</f>
        <v/>
      </c>
      <c r="BE7" s="32" t="str">
        <f>IFERROR(VLOOKUP(Tabela227[[#This Row],[NOME]],'TARDE (N) (5)'!$B$2:$C$73,2,FALSE),"")</f>
        <v/>
      </c>
      <c r="BF7" s="32" t="str">
        <f>IFERROR(VLOOKUP(Tabela227[[#This Row],[NOME]],'TARDE (N) (4)'!$B$2:$C$73,2,FALSE),"")</f>
        <v/>
      </c>
      <c r="BG7" s="32" t="str">
        <f>IFERROR(VLOOKUP(Tabela227[[#This Row],[NOME]],'TARDE (N) (3)'!$B$2:$C$73,2,FALSE),"")</f>
        <v/>
      </c>
      <c r="BH7" s="32" t="str">
        <f>IFERROR(VLOOKUP(Tabela227[[#This Row],[NOME]],'TARDE (N) (2)'!$B$2:$C$73,2,FALSE),"")</f>
        <v/>
      </c>
      <c r="BI7" s="32" t="str">
        <f>IFERROR(VLOOKUP(Tabela227[[#This Row],[NOME]],'TARDE (N) (1)'!$B$2:$C$73,2,FALSE),"")</f>
        <v/>
      </c>
      <c r="BJ7" s="32" t="str">
        <f>IFERROR(VLOOKUP(Tabela227[[#This Row],[NOME]],'TARDE (N) (6)'!$D$2:$E$73,2,FALSE),"")</f>
        <v/>
      </c>
      <c r="BK7" s="32" t="str">
        <f>IFERROR(VLOOKUP(Tabela227[[#This Row],[NOME]],'TARDE (N) (5)'!$D$2:$E$73,2,FALSE),"")</f>
        <v/>
      </c>
      <c r="BL7" s="32" t="str">
        <f>IFERROR(VLOOKUP(Tabela227[[#This Row],[NOME]],'TARDE (N) (4)'!$D$2:$E$73,2,FALSE),"")</f>
        <v/>
      </c>
      <c r="BM7" s="32" t="str">
        <f>IFERROR(VLOOKUP(Tabela227[[#This Row],[NOME]],'TARDE (N) (3)'!$D$2:$E$73,2,FALSE),"")</f>
        <v/>
      </c>
      <c r="BN7" s="32" t="str">
        <f>IFERROR(VLOOKUP(Tabela227[[#This Row],[NOME]],'TARDE (N) (2)'!$D$2:$E$73,2,FALSE),"")</f>
        <v/>
      </c>
      <c r="BO7" s="32" t="str">
        <f>IFERROR(VLOOKUP(Tabela227[[#This Row],[NOME]],'TARDE (N) (1)'!$D$2:$E$73,2,FALSE),"")</f>
        <v/>
      </c>
      <c r="BP7" s="32" t="str">
        <f>IFERROR(VLOOKUP(Tabela227[[#This Row],[NOME]],'TARDE (N) (6)'!$F$2:$G$73,2,FALSE),"")</f>
        <v/>
      </c>
      <c r="BQ7" s="32" t="str">
        <f>IFERROR(VLOOKUP(Tabela227[[#This Row],[NOME]],'TARDE (N) (5)'!$F$2:$G$73,2,FALSE),"")</f>
        <v/>
      </c>
      <c r="BR7" s="32" t="str">
        <f>IFERROR(VLOOKUP(Tabela227[[#This Row],[NOME]],'TARDE (N) (4)'!$F$2:$G$73,2,FALSE),"")</f>
        <v/>
      </c>
      <c r="BS7" s="32" t="str">
        <f>IFERROR(VLOOKUP(Tabela227[[#This Row],[NOME]],'TARDE (N) (3)'!$F$2:$G$73,2,FALSE),"")</f>
        <v/>
      </c>
      <c r="BT7" s="32" t="str">
        <f>IFERROR(VLOOKUP(Tabela227[[#This Row],[NOME]],'TARDE (N) (2)'!$F$2:$G$73,2,FALSE),"")</f>
        <v/>
      </c>
      <c r="BU7" s="32" t="str">
        <f>IFERROR(VLOOKUP(Tabela227[[#This Row],[NOME]],'TARDE (N) (1)'!$F$2:$G$73,2,FALSE),"")</f>
        <v/>
      </c>
      <c r="BV7" s="32" t="str">
        <f>IFERROR(VLOOKUP(Tabela227[[#This Row],[NOME]],'TARDE (N) (6)'!$H$2:$I$73,2,FALSE),"")</f>
        <v/>
      </c>
      <c r="BW7" s="32" t="str">
        <f>IFERROR(VLOOKUP(Tabela227[[#This Row],[NOME]],'TARDE (N) (5)'!$H$2:$I$73,2,FALSE),"")</f>
        <v/>
      </c>
      <c r="BX7" s="32" t="str">
        <f>IFERROR(VLOOKUP(Tabela227[[#This Row],[NOME]],'TARDE (N) (4)'!$H$2:$I$73,2,FALSE),"")</f>
        <v/>
      </c>
      <c r="BY7" s="32" t="str">
        <f>IFERROR(VLOOKUP(Tabela227[[#This Row],[NOME]],'TARDE (N) (3)'!$H$2:$I$73,2,FALSE),"")</f>
        <v/>
      </c>
      <c r="BZ7" s="32" t="str">
        <f>IFERROR(VLOOKUP(Tabela227[[#This Row],[NOME]],'TARDE (N) (2)'!$H$2:$I$73,2,FALSE),"")</f>
        <v/>
      </c>
      <c r="CA7" s="32" t="str">
        <f>IFERROR(VLOOKUP(Tabela227[[#This Row],[NOME]],'TARDE (N) (1)'!$H$2:$I$73,2,FALSE),"")</f>
        <v/>
      </c>
      <c r="CB7" s="32" t="str">
        <f>IFERROR(VLOOKUP(Tabela227[[#This Row],[NOME]],'TARDE (N) (6)'!$J$2:$K$73,2,FALSE),"")</f>
        <v/>
      </c>
      <c r="CC7" s="32" t="str">
        <f>IFERROR(VLOOKUP(Tabela227[[#This Row],[NOME]],'TARDE (N) (5)'!$J$2:$K$73,2,FALSE),"")</f>
        <v/>
      </c>
      <c r="CD7" s="32" t="str">
        <f>IFERROR(VLOOKUP(Tabela227[[#This Row],[NOME]],'TARDE (N) (4)'!$J$2:$K$73,2,FALSE),"")</f>
        <v/>
      </c>
      <c r="CE7" s="32" t="str">
        <f>IFERROR(VLOOKUP(Tabela227[[#This Row],[NOME]],'TARDE (N) (3)'!$J$2:$K$73,2,FALSE),"")</f>
        <v/>
      </c>
      <c r="CF7" s="32" t="str">
        <f>IFERROR(VLOOKUP(Tabela227[[#This Row],[NOME]],'TARDE (N) (2)'!$J$2:$K$73,2,FALSE),"")</f>
        <v/>
      </c>
      <c r="CG7" s="32" t="str">
        <f>IFERROR(VLOOKUP(Tabela227[[#This Row],[NOME]],'TARDE (N) (1)'!$J$2:$K$73,2,FALSE),"")</f>
        <v/>
      </c>
      <c r="CH7" s="32" t="str">
        <f>IFERROR(VLOOKUP(Tabela227[[#This Row],[NOME]],'TARDE (N) (6)'!$L$2:$M$73,2,FALSE),"")</f>
        <v/>
      </c>
      <c r="CI7" s="32" t="str">
        <f>IFERROR(VLOOKUP(Tabela227[[#This Row],[NOME]],'TARDE (N) (5)'!$L$2:$M$73,2,FALSE),"")</f>
        <v/>
      </c>
      <c r="CJ7" s="32" t="str">
        <f>IFERROR(VLOOKUP(Tabela227[[#This Row],[NOME]],'TARDE (N) (4)'!$L$2:$M$73,2,FALSE),"")</f>
        <v/>
      </c>
      <c r="CK7" s="32" t="str">
        <f>IFERROR(VLOOKUP(Tabela227[[#This Row],[NOME]],'TARDE (N) (3)'!$L$2:$M$73,2,FALSE),"")</f>
        <v/>
      </c>
      <c r="CL7" s="32" t="str">
        <f>IFERROR(VLOOKUP(Tabela227[[#This Row],[NOME]],'TARDE (N) (2)'!$L$2:$M$73,2,FALSE),"")</f>
        <v/>
      </c>
      <c r="CM7" s="32" t="str">
        <f>IFERROR(VLOOKUP(Tabela227[[#This Row],[NOME]],'TARDE (N) (1)'!$L$2:$M$73,2,FALSE),"")</f>
        <v/>
      </c>
      <c r="CN7" s="32" t="str">
        <f>IFERROR(VLOOKUP(Tabela227[[#This Row],[NOME]],'MANHÃ (N) (7)'!$B$2:$C$127,2,FALSE),"")</f>
        <v/>
      </c>
      <c r="CO7" s="32" t="str">
        <f>IFERROR(VLOOKUP(Tabela227[[#This Row],[NOME]],'MANHÃ (N) (6)'!$B$2:$C$127,2,FALSE),"")</f>
        <v/>
      </c>
      <c r="CP7" s="32" t="str">
        <f>IFERROR(VLOOKUP(Tabela227[[#This Row],[NOME]],'MANHÃ (N) (5)'!$B$2:$C$127,2,FALSE),"")</f>
        <v/>
      </c>
      <c r="CQ7" s="32" t="str">
        <f>IFERROR(VLOOKUP(Tabela227[[#This Row],[NOME]],'MANHÃ (N) (4)'!$B$2:$C$127,2,FALSE),"")</f>
        <v/>
      </c>
      <c r="CR7" s="32" t="str">
        <f>IFERROR(VLOOKUP(Tabela227[[#This Row],[NOME]],'MANHÃ (N) (3)'!$B$2:$C$127,2,FALSE),"")</f>
        <v/>
      </c>
      <c r="CS7" s="32" t="str">
        <f>IFERROR(VLOOKUP(Tabela227[[#This Row],[NOME]],'MANHÃ (N) (2)'!$B$2:$C$127,2,FALSE),"")</f>
        <v/>
      </c>
      <c r="CT7" s="32" t="str">
        <f>IFERROR(VLOOKUP(Tabela227[[#This Row],[NOME]],'MANHÃ (N) (1)'!$B$2:$C$127,2,FALSE),"")</f>
        <v/>
      </c>
      <c r="CU7" s="32" t="str">
        <f>IFERROR(VLOOKUP(Tabela227[[#This Row],[NOME]],'MANHÃ (N) (7)'!$D$2:$E$127,2,FALSE),"")</f>
        <v/>
      </c>
      <c r="CV7" s="32" t="str">
        <f>IFERROR(VLOOKUP(Tabela227[[#This Row],[NOME]],'MANHÃ (N) (6)'!$D$2:$E$127,2,FALSE),"")</f>
        <v/>
      </c>
      <c r="CW7" s="32" t="str">
        <f>IFERROR(VLOOKUP(Tabela227[[#This Row],[NOME]],'MANHÃ (N) (5)'!$D$2:$E$127,2,FALSE),"")</f>
        <v/>
      </c>
      <c r="CX7" s="32" t="str">
        <f>IFERROR(VLOOKUP(Tabela227[[#This Row],[NOME]],'MANHÃ (N) (4)'!$D$2:$E$127,2,FALSE),"")</f>
        <v/>
      </c>
      <c r="CY7" s="32" t="str">
        <f>IFERROR(VLOOKUP(Tabela227[[#This Row],[NOME]],'MANHÃ (N) (3)'!$D$2:$E$127,2,FALSE),"")</f>
        <v/>
      </c>
      <c r="CZ7" s="32" t="str">
        <f>IFERROR(VLOOKUP(Tabela227[[#This Row],[NOME]],'MANHÃ (N) (2)'!$D$2:$E$127,2,FALSE),"")</f>
        <v/>
      </c>
      <c r="DA7" s="32" t="str">
        <f>IFERROR(VLOOKUP(Tabela227[[#This Row],[NOME]],'MANHÃ (N) (1)'!$D$2:$E$127,2,FALSE),"")</f>
        <v/>
      </c>
      <c r="DB7" s="32" t="str">
        <f>IFERROR(VLOOKUP(Tabela227[[#This Row],[NOME]],'MANHÃ (N) (7)'!$F$2:$G$127,2,FALSE),"")</f>
        <v/>
      </c>
      <c r="DC7" s="32" t="str">
        <f>IFERROR(VLOOKUP(Tabela227[[#This Row],[NOME]],'MANHÃ (N) (7)'!$F$2:$G$127,2,FALSE),"")</f>
        <v/>
      </c>
      <c r="DD7" s="32" t="str">
        <f>IFERROR(VLOOKUP(Tabela227[[#This Row],[NOME]],'MANHÃ (N) (6)'!$F$2:$G$127,2,FALSE),"")</f>
        <v/>
      </c>
      <c r="DE7" s="32" t="str">
        <f>IFERROR(VLOOKUP(Tabela227[[#This Row],[NOME]],'MANHÃ (N) (5)'!$F$2:$G$127,2,FALSE),"")</f>
        <v/>
      </c>
      <c r="DF7" s="32" t="str">
        <f>IFERROR(VLOOKUP(Tabela227[[#This Row],[NOME]],'MANHÃ (N) (3)'!$F$2:$G$127,2,FALSE),"")</f>
        <v/>
      </c>
      <c r="DG7" s="32" t="str">
        <f>IFERROR(VLOOKUP(Tabela227[[#This Row],[NOME]],'MANHÃ (N) (2)'!$F$2:$G$127,2,FALSE),"")</f>
        <v/>
      </c>
      <c r="DH7" s="32" t="str">
        <f>IFERROR(VLOOKUP(Tabela227[[#This Row],[NOME]],'MANHÃ (N) (1)'!$F$2:$G$127,2,FALSE),"")</f>
        <v/>
      </c>
      <c r="DI7" s="32" t="str">
        <f>IFERROR(VLOOKUP(Tabela227[[#This Row],[NOME]],'MANHÃ (N) (7)'!$H$2:$I$127,2,FALSE),"")</f>
        <v/>
      </c>
      <c r="DJ7" s="32" t="str">
        <f>IFERROR(VLOOKUP(Tabela227[[#This Row],[NOME]],'MANHÃ (N) (6)'!$H$2:$I$127,2,FALSE),"")</f>
        <v/>
      </c>
      <c r="DK7" s="32" t="str">
        <f>IFERROR(VLOOKUP(Tabela227[[#This Row],[NOME]],'MANHÃ (N) (5)'!$H$2:$I$127,2,FALSE),"")</f>
        <v/>
      </c>
      <c r="DL7" s="32" t="str">
        <f>IFERROR(VLOOKUP(Tabela227[[#This Row],[NOME]],'MANHÃ (N) (4)'!$H$2:$I$127,2,FALSE),"")</f>
        <v/>
      </c>
      <c r="DM7" s="32" t="str">
        <f>IFERROR(VLOOKUP(Tabela227[[#This Row],[NOME]],'MANHÃ (N) (3)'!$H$2:$I$127,2,FALSE),"")</f>
        <v/>
      </c>
      <c r="DN7" s="32" t="str">
        <f>IFERROR(VLOOKUP(Tabela227[[#This Row],[NOME]],'MANHÃ (N) (2)'!$H$2:$I$127,2,FALSE),"")</f>
        <v/>
      </c>
      <c r="DO7" s="32" t="str">
        <f>IFERROR(VLOOKUP(Tabela227[[#This Row],[NOME]],'MANHÃ (N) (1)'!$H$2:$I$127,2,FALSE),"")</f>
        <v/>
      </c>
      <c r="DP7" s="32" t="str">
        <f>IFERROR(VLOOKUP(Tabela227[[#This Row],[NOME]],'MANHÃ (N) (7)'!$J$2:$K$127,2,FALSE),"")</f>
        <v/>
      </c>
      <c r="DQ7" s="32" t="str">
        <f>IFERROR(VLOOKUP(Tabela227[[#This Row],[NOME]],'MANHÃ (N) (6)'!$J$2:$K$127,2,FALSE),"")</f>
        <v/>
      </c>
      <c r="DR7" s="32" t="str">
        <f>IFERROR(VLOOKUP(Tabela227[[#This Row],[NOME]],'MANHÃ (N) (5)'!$J$2:$K$127,2,FALSE),"")</f>
        <v/>
      </c>
      <c r="DS7" s="32" t="str">
        <f>IFERROR(VLOOKUP(Tabela227[[#This Row],[NOME]],'MANHÃ (N) (4)'!$J$2:$K$127,2,FALSE),"")</f>
        <v/>
      </c>
      <c r="DT7" s="32" t="str">
        <f>IFERROR(VLOOKUP(Tabela227[[#This Row],[NOME]],'MANHÃ (N) (3)'!$J$2:$K$127,2,FALSE),"")</f>
        <v/>
      </c>
      <c r="DU7" s="32" t="str">
        <f>IFERROR(VLOOKUP(Tabela227[[#This Row],[NOME]],'MANHÃ (N) (2)'!$J$2:$K$127,2,FALSE),"")</f>
        <v/>
      </c>
      <c r="DV7" s="32" t="str">
        <f>IFERROR(VLOOKUP(Tabela227[[#This Row],[NOME]],'MANHÃ (N) (1)'!$J$2:$K$127,2,FALSE),"")</f>
        <v/>
      </c>
      <c r="DW7" s="32" t="str">
        <f>IFERROR(VLOOKUP(Tabela227[[#This Row],[NOME]],'MANHÃ (N) (7)'!$L$2:$M$127,2,FALSE),"")</f>
        <v/>
      </c>
      <c r="DX7" s="32" t="str">
        <f>IFERROR(VLOOKUP(Tabela227[[#This Row],[NOME]],'MANHÃ (N) (6)'!$L$2:$M$127,2,FALSE),"")</f>
        <v/>
      </c>
      <c r="DY7" s="32" t="str">
        <f>IFERROR(VLOOKUP(Tabela227[[#This Row],[NOME]],'MANHÃ (N) (5)'!$L$2:$M$127,2,FALSE),"")</f>
        <v/>
      </c>
      <c r="DZ7" s="32" t="str">
        <f>IFERROR(VLOOKUP(Tabela227[[#This Row],[NOME]],'MANHÃ (N) (4)'!$L$2:$M$127,2,FALSE),"")</f>
        <v/>
      </c>
      <c r="EA7" s="32" t="str">
        <f>IFERROR(VLOOKUP(Tabela227[[#This Row],[NOME]],'MANHÃ (N) (3)'!$L$2:$M$127,2,FALSE),"")</f>
        <v/>
      </c>
      <c r="EB7" s="32" t="str">
        <f>IFERROR(VLOOKUP(Tabela227[[#This Row],[NOME]],'MANHÃ (N) (2)'!$L$2:$M$127,2,FALSE),"")</f>
        <v/>
      </c>
      <c r="EC7" s="32" t="str">
        <f>IFERROR(VLOOKUP(Tabela227[[#This Row],[NOME]],'MANHÃ (N) (1)'!$L$2:$M$127,2,FALSE),"")</f>
        <v/>
      </c>
      <c r="ED7" s="33">
        <v>45323</v>
      </c>
      <c r="EE7" s="31">
        <f>PROFESSORES!$D$3</f>
        <v>2024</v>
      </c>
      <c r="EF7" s="31" t="str">
        <f>PROFESSORES!$C$3</f>
        <v>MAIO</v>
      </c>
      <c r="EG7" s="35">
        <f>'MÊS (WORD)'!$C$4</f>
        <v>5</v>
      </c>
      <c r="EH7" s="42">
        <f>'MÊS (WORD)'!$I$5</f>
        <v>45413</v>
      </c>
      <c r="EI7" s="31" t="str">
        <f>'MÊS (WORD)'!$J$5</f>
        <v>*
***************************DIA DO TRABALHO**************************</v>
      </c>
      <c r="EJ7" s="42">
        <f>'MÊS (WORD)'!$I$6</f>
        <v>45414</v>
      </c>
      <c r="EK7" s="37" t="str">
        <f>'MÊS (WORD)'!$J$6</f>
        <v/>
      </c>
      <c r="EL7" s="42">
        <f>'MÊS (WORD)'!$I$7</f>
        <v>45415</v>
      </c>
      <c r="EM7" s="37" t="str">
        <f>'MÊS (WORD)'!$J$7</f>
        <v/>
      </c>
      <c r="EN7" s="42">
        <f>'MÊS (WORD)'!$I$8</f>
        <v>45416</v>
      </c>
      <c r="EO7" s="37" t="str">
        <f>'MÊS (WORD)'!$J$8</f>
        <v/>
      </c>
      <c r="EP7" s="42">
        <f>'MÊS (WORD)'!$I$9</f>
        <v>45417</v>
      </c>
      <c r="EQ7" s="37" t="str">
        <f>'MÊS (WORD)'!$J$9</f>
        <v>********************************************************************</v>
      </c>
      <c r="ER7" s="42">
        <f>'MÊS (WORD)'!$I$10</f>
        <v>45418</v>
      </c>
      <c r="ES7" s="37" t="str">
        <f>'MÊS (WORD)'!$J$10</f>
        <v/>
      </c>
      <c r="ET7" s="42">
        <f>'MÊS (WORD)'!$I$11</f>
        <v>45419</v>
      </c>
      <c r="EU7" s="37" t="str">
        <f>'MÊS (WORD)'!$J$11</f>
        <v/>
      </c>
      <c r="EV7" s="42">
        <f>'MÊS (WORD)'!$I$12</f>
        <v>45420</v>
      </c>
      <c r="EW7" s="37" t="str">
        <f>'MÊS (WORD)'!$J$12</f>
        <v/>
      </c>
      <c r="EX7" s="42">
        <f>'MÊS (WORD)'!$I$13</f>
        <v>45421</v>
      </c>
      <c r="EY7" s="37" t="str">
        <f>'MÊS (WORD)'!$J$13</f>
        <v/>
      </c>
      <c r="EZ7" s="37">
        <f>'MÊS (WORD)'!$I$14</f>
        <v>45422</v>
      </c>
      <c r="FA7" s="37" t="str">
        <f>'MÊS (WORD)'!$J$14</f>
        <v/>
      </c>
      <c r="FB7" s="37">
        <f>'MÊS (WORD)'!$I$15</f>
        <v>45423</v>
      </c>
      <c r="FC7" s="37" t="str">
        <f>'MÊS (WORD)'!$J$15</f>
        <v/>
      </c>
      <c r="FD7" s="37">
        <f>'MÊS (WORD)'!$I$16</f>
        <v>45424</v>
      </c>
      <c r="FE7" s="37" t="str">
        <f>'MÊS (WORD)'!$J$16</f>
        <v>********************************************************************</v>
      </c>
      <c r="FF7" s="37">
        <f>'MÊS (WORD)'!$I$17</f>
        <v>45425</v>
      </c>
      <c r="FG7" s="37" t="str">
        <f>'MÊS (WORD)'!$J$17</f>
        <v/>
      </c>
      <c r="FH7" s="37">
        <f>'MÊS (WORD)'!$I$18</f>
        <v>45426</v>
      </c>
      <c r="FI7" s="37" t="str">
        <f>'MÊS (WORD)'!$J$18</f>
        <v/>
      </c>
      <c r="FJ7" s="37">
        <f>'MÊS (WORD)'!$I$19</f>
        <v>45427</v>
      </c>
      <c r="FK7" s="37" t="str">
        <f>'MÊS (WORD)'!$J$19</f>
        <v/>
      </c>
      <c r="FL7" s="37">
        <f>'MÊS (WORD)'!$I$20</f>
        <v>45428</v>
      </c>
      <c r="FM7" s="37" t="str">
        <f>'MÊS (WORD)'!$J$20</f>
        <v/>
      </c>
      <c r="FN7" s="37">
        <f>'MÊS (WORD)'!$I$21</f>
        <v>45429</v>
      </c>
      <c r="FO7" s="37" t="str">
        <f>'MÊS (WORD)'!$J$21</f>
        <v/>
      </c>
      <c r="FP7" s="37">
        <f>'MÊS (WORD)'!$I$22</f>
        <v>45430</v>
      </c>
      <c r="FQ7" s="37" t="str">
        <f>'MÊS (WORD)'!$J$22</f>
        <v/>
      </c>
      <c r="FR7" s="37">
        <f>'MÊS (WORD)'!$I$23</f>
        <v>45431</v>
      </c>
      <c r="FS7" s="37" t="str">
        <f>'MÊS (WORD)'!$J$23</f>
        <v>********************************************************************</v>
      </c>
      <c r="FT7" s="37">
        <f>'MÊS (WORD)'!$I$24</f>
        <v>45432</v>
      </c>
      <c r="FU7" s="37" t="str">
        <f>'MÊS (WORD)'!$J$24</f>
        <v/>
      </c>
      <c r="FV7" s="37">
        <f>'MÊS (WORD)'!$I$25</f>
        <v>45433</v>
      </c>
      <c r="FW7" s="37" t="str">
        <f>'MÊS (WORD)'!$J$25</f>
        <v/>
      </c>
      <c r="FX7" s="37">
        <f>'MÊS (WORD)'!$I$26</f>
        <v>45434</v>
      </c>
      <c r="FY7" s="37" t="str">
        <f>'MÊS (WORD)'!$J$26</f>
        <v/>
      </c>
      <c r="FZ7" s="37">
        <f>'MÊS (WORD)'!$I$27</f>
        <v>45435</v>
      </c>
      <c r="GA7" s="37" t="str">
        <f>'MÊS (WORD)'!$J$27</f>
        <v/>
      </c>
      <c r="GB7" s="37">
        <f>'MÊS (WORD)'!$I$28</f>
        <v>45436</v>
      </c>
      <c r="GC7" s="37" t="str">
        <f>'MÊS (WORD)'!$J$28</f>
        <v/>
      </c>
      <c r="GD7" s="37">
        <f>'MÊS (WORD)'!$I$29</f>
        <v>45437</v>
      </c>
      <c r="GE7" s="37" t="str">
        <f>'MÊS (WORD)'!$J$29</f>
        <v/>
      </c>
      <c r="GF7" s="37">
        <f>'MÊS (WORD)'!$I$30</f>
        <v>45438</v>
      </c>
      <c r="GG7" s="37" t="str">
        <f>'MÊS (WORD)'!$J$30</f>
        <v>********************************************************************</v>
      </c>
      <c r="GH7" s="37">
        <f>'MÊS (WORD)'!$I$31</f>
        <v>45439</v>
      </c>
      <c r="GI7" s="37" t="str">
        <f>'MÊS (WORD)'!$J$31</f>
        <v/>
      </c>
      <c r="GJ7" s="37">
        <f>'MÊS (WORD)'!$I$32</f>
        <v>45440</v>
      </c>
      <c r="GK7" s="37" t="str">
        <f>'MÊS (WORD)'!$J$32</f>
        <v/>
      </c>
      <c r="GL7" s="37">
        <f>'MÊS (WORD)'!$I$33</f>
        <v>45441</v>
      </c>
      <c r="GM7" s="37" t="str">
        <f>'MÊS (WORD)'!$J$33</f>
        <v/>
      </c>
      <c r="GN7" s="37">
        <f>'MÊS (WORD)'!$I$34</f>
        <v>45442</v>
      </c>
      <c r="GO7" s="37" t="str">
        <f>'MÊS (WORD)'!$J$34</f>
        <v/>
      </c>
      <c r="GP7" s="37">
        <f>'MÊS (WORD)'!$I$35</f>
        <v>45443</v>
      </c>
      <c r="GQ7" s="31" t="str">
        <f>'MÊS (WORD)'!$J$35</f>
        <v/>
      </c>
    </row>
    <row r="8" spans="1:199" ht="17.100000000000001" customHeight="1" x14ac:dyDescent="0.25">
      <c r="A8" s="31">
        <v>51707</v>
      </c>
      <c r="B8" s="33">
        <v>41180</v>
      </c>
      <c r="C8" s="31">
        <v>216</v>
      </c>
      <c r="D8" s="39" t="s">
        <v>397</v>
      </c>
      <c r="E8" s="34" t="s">
        <v>68</v>
      </c>
      <c r="F8" s="39" t="s">
        <v>396</v>
      </c>
      <c r="G8" s="39" t="s">
        <v>398</v>
      </c>
      <c r="H8" s="31">
        <v>24</v>
      </c>
      <c r="I8" s="31">
        <f>IF(Tabela227[[#This Row],[HORA AULA]]&lt;&gt;0,Tabela227[[#This Row],[HORA AULA]]/2,"-")</f>
        <v>12</v>
      </c>
      <c r="J8" s="31">
        <v>2</v>
      </c>
      <c r="K8" s="31" t="s">
        <v>100</v>
      </c>
      <c r="L8" s="31" t="s">
        <v>100</v>
      </c>
      <c r="M8" s="31" t="s">
        <v>100</v>
      </c>
      <c r="N8" s="32" t="str">
        <f>IFERROR(VLOOKUP(Tabela227[[#This Row],[NOME]],'NOITE (N) (7)'!$B$3:$C$176,2,FALSE),"")</f>
        <v/>
      </c>
      <c r="O8" s="32" t="str">
        <f>IFERROR(VLOOKUP(Tabela227[[#This Row],[NOME]],'NOITE (N) (6)'!$B$3:$C$176,2,FALSE),"")</f>
        <v/>
      </c>
      <c r="P8" s="32" t="str">
        <f>IFERROR(VLOOKUP(Tabela227[[#This Row],[NOME]],'NOITE (N) (5)'!$B$3:$C$176,2,FALSE),"")</f>
        <v/>
      </c>
      <c r="Q8" s="32" t="str">
        <f>IFERROR(VLOOKUP(Tabela227[[#This Row],[NOME]],'NOITE (N) (4)'!$B$3:$C$176,2,FALSE),"")</f>
        <v/>
      </c>
      <c r="R8" s="32" t="str">
        <f>IFERROR(VLOOKUP(Tabela227[[#This Row],[NOME]],'NOITE (N) (3)'!$B$3:$C$176,2,FALSE),"")</f>
        <v/>
      </c>
      <c r="S8" s="32" t="str">
        <f>IFERROR(VLOOKUP(Tabela227[[#This Row],[NOME]],'NOITE (N) (2)'!$B$3:$C$176,2,FALSE),"")</f>
        <v/>
      </c>
      <c r="T8" s="32" t="str">
        <f>IFERROR(VLOOKUP(Tabela227[[#This Row],[NOME]],'NOITE (N) (1)'!$B$3:$C$176,2,FALSE),"")</f>
        <v/>
      </c>
      <c r="U8" s="32" t="str">
        <f>IFERROR(VLOOKUP(Tabela227[[#This Row],[NOME]],'NOITE (N) (7)'!$D$3:$E$176,2,FALSE),"")</f>
        <v/>
      </c>
      <c r="V8" s="32" t="str">
        <f>IFERROR(VLOOKUP(Tabela227[[#This Row],[NOME]],'NOITE (N) (6)'!$D$3:$E$176,2,FALSE),"")</f>
        <v/>
      </c>
      <c r="W8" s="32" t="str">
        <f>IFERROR(VLOOKUP(Tabela227[[#This Row],[NOME]],'NOITE (N) (5)'!$D$3:$E$176,2,FALSE),"")</f>
        <v/>
      </c>
      <c r="X8" s="32" t="str">
        <f>IFERROR(VLOOKUP(Tabela227[[#This Row],[NOME]],'NOITE (N) (4)'!$D$3:$E$176,2,FALSE),"")</f>
        <v/>
      </c>
      <c r="Y8" s="32" t="str">
        <f>IFERROR(VLOOKUP(Tabela227[[#This Row],[NOME]],'NOITE (N) (3)'!$D$3:$E$176,2,FALSE),"")</f>
        <v/>
      </c>
      <c r="Z8" s="32" t="str">
        <f>IFERROR(VLOOKUP(Tabela227[[#This Row],[NOME]],'NOITE (N) (2)'!$D$3:$E$176,2,FALSE),"")</f>
        <v/>
      </c>
      <c r="AA8" s="32" t="str">
        <f>IFERROR(VLOOKUP(Tabela227[[#This Row],[NOME]],'NOITE (N) (1)'!$D$3:$E$176,2,FALSE),"")</f>
        <v/>
      </c>
      <c r="AB8" s="32" t="str">
        <f>IFERROR(VLOOKUP(Tabela227[[#This Row],[NOME]],'NOITE (N) (7)'!$F$3:$G$176,2,FALSE),"")</f>
        <v/>
      </c>
      <c r="AC8" s="32" t="str">
        <f>IFERROR(VLOOKUP(Tabela227[[#This Row],[NOME]],'NOITE (N) (6)'!$F$3:$G$176,2,FALSE),"")</f>
        <v/>
      </c>
      <c r="AD8" s="32" t="str">
        <f>IFERROR(VLOOKUP(Tabela227[[#This Row],[NOME]],'NOITE (N) (5)'!$F$3:$G$176,2,FALSE),"")</f>
        <v/>
      </c>
      <c r="AE8" s="32" t="str">
        <f>IFERROR(VLOOKUP(Tabela227[[#This Row],[NOME]],'NOITE (N) (4)'!$F$3:$G$176,2,FALSE),"")</f>
        <v/>
      </c>
      <c r="AF8" s="32" t="str">
        <f>IFERROR(VLOOKUP(Tabela227[[#This Row],[NOME]],'NOITE (N) (3)'!$F$3:$G$176,2,FALSE),"")</f>
        <v/>
      </c>
      <c r="AG8" s="32" t="str">
        <f>IFERROR(VLOOKUP(Tabela227[[#This Row],[NOME]],'NOITE (N) (2)'!$F$3:$G$176,2,FALSE),"")</f>
        <v/>
      </c>
      <c r="AH8" s="32" t="str">
        <f>IFERROR(VLOOKUP(Tabela227[[#This Row],[NOME]],'NOITE (N) (1)'!$F$3:$G$176,2,FALSE),"")</f>
        <v/>
      </c>
      <c r="AI8" s="32" t="str">
        <f>IFERROR(VLOOKUP(Tabela227[[#This Row],[NOME]],'NOITE (N) (7)'!$H$3:$I$176,2,FALSE),"")</f>
        <v/>
      </c>
      <c r="AJ8" s="32" t="str">
        <f>IFERROR(VLOOKUP(Tabela227[[#This Row],[NOME]],'NOITE (N) (6)'!$H$3:$I$176,2,FALSE),"")</f>
        <v/>
      </c>
      <c r="AK8" s="32" t="str">
        <f>IFERROR(VLOOKUP(Tabela227[[#This Row],[NOME]],'NOITE (N) (5)'!$H$3:$I$176,2,FALSE),"")</f>
        <v/>
      </c>
      <c r="AL8" s="32" t="str">
        <f>IFERROR(VLOOKUP(Tabela227[[#This Row],[NOME]],'NOITE (N) (4)'!$H$3:$I$176,2,FALSE),"")</f>
        <v/>
      </c>
      <c r="AM8" s="32" t="str">
        <f>IFERROR(VLOOKUP(Tabela227[[#This Row],[NOME]],'NOITE (N) (3)'!$H$3:$I$176,2,FALSE),"")</f>
        <v/>
      </c>
      <c r="AN8" s="32" t="str">
        <f>IFERROR(VLOOKUP(Tabela227[[#This Row],[NOME]],'NOITE (N) (2)'!$H$3:$I$176,2,FALSE),"")</f>
        <v/>
      </c>
      <c r="AO8" s="32" t="str">
        <f>IFERROR(VLOOKUP(Tabela227[[#This Row],[NOME]],'NOITE (N) (1)'!$H$3:$I$176,2,FALSE),"")</f>
        <v/>
      </c>
      <c r="AP8" s="32" t="str">
        <f>IFERROR(VLOOKUP(Tabela227[[#This Row],[NOME]],'NOITE (N) (7)'!$J$3:$K$176,2,FALSE),"")</f>
        <v/>
      </c>
      <c r="AQ8" s="32" t="str">
        <f>IFERROR(VLOOKUP(Tabela227[[#This Row],[NOME]],'NOITE (N) (6)'!$J$3:$K$176,2,FALSE),"")</f>
        <v/>
      </c>
      <c r="AR8" s="32" t="str">
        <f>IFERROR(VLOOKUP(Tabela227[[#This Row],[NOME]],'NOITE (N) (5)'!$J$3:$K$176,2,FALSE),"")</f>
        <v/>
      </c>
      <c r="AS8" s="32" t="str">
        <f>IFERROR(VLOOKUP(Tabela227[[#This Row],[NOME]],'NOITE (N) (4)'!$J$3:$K$176,2,FALSE),"")</f>
        <v/>
      </c>
      <c r="AT8" s="32" t="str">
        <f>IFERROR(VLOOKUP(Tabela227[[#This Row],[NOME]],'NOITE (N) (3)'!$J$3:$K$176,2,FALSE),"")</f>
        <v/>
      </c>
      <c r="AU8" s="32" t="str">
        <f>IFERROR(VLOOKUP(Tabela227[[#This Row],[NOME]],'NOITE (N) (2)'!$J$3:$K$176,2,FALSE),"")</f>
        <v/>
      </c>
      <c r="AV8" s="32" t="str">
        <f>IFERROR(VLOOKUP(Tabela227[[#This Row],[NOME]],'NOITE (N) (1)'!$J$3:$K$176,2,FALSE),"")</f>
        <v/>
      </c>
      <c r="AW8" s="32" t="str">
        <f>IFERROR(VLOOKUP(Tabela227[[#This Row],[NOME]],'NOITE (N) (7)'!$L$3:$M$176,2,FALSE),"")</f>
        <v/>
      </c>
      <c r="AX8" s="32" t="str">
        <f>IFERROR(VLOOKUP(Tabela227[[#This Row],[NOME]],'NOITE (N) (6)'!$L$3:$M$176,2,FALSE),"")</f>
        <v/>
      </c>
      <c r="AY8" s="32" t="str">
        <f>IFERROR(VLOOKUP(Tabela227[[#This Row],[NOME]],'NOITE (N) (5)'!$L$3:$M$176,2,FALSE),"")</f>
        <v/>
      </c>
      <c r="AZ8" s="32" t="str">
        <f>IFERROR(VLOOKUP(Tabela227[[#This Row],[NOME]],'NOITE (N) (4)'!$L$3:$M$176,2,FALSE),"")</f>
        <v/>
      </c>
      <c r="BA8" s="32" t="str">
        <f>IFERROR(VLOOKUP(Tabela227[[#This Row],[NOME]],'NOITE (N) (3)'!$L$3:$M$176,2,FALSE),"")</f>
        <v/>
      </c>
      <c r="BB8" s="32" t="str">
        <f>IFERROR(VLOOKUP(Tabela227[[#This Row],[NOME]],'NOITE (N) (2)'!$L$3:$M$176,2,FALSE),"")</f>
        <v/>
      </c>
      <c r="BC8" s="32" t="str">
        <f>IFERROR(VLOOKUP(Tabela227[[#This Row],[NOME]],'NOITE (N) (1)'!$L$3:$M$176,2,FALSE),"")</f>
        <v/>
      </c>
      <c r="BD8" s="32" t="str">
        <f>IFERROR(VLOOKUP(Tabela227[[#This Row],[NOME]],'TARDE (N) (6)'!$B$2:$C$73,2,FALSE),"")</f>
        <v/>
      </c>
      <c r="BE8" s="32" t="str">
        <f>IFERROR(VLOOKUP(Tabela227[[#This Row],[NOME]],'TARDE (N) (5)'!$B$2:$C$73,2,FALSE),"")</f>
        <v/>
      </c>
      <c r="BF8" s="32" t="str">
        <f>IFERROR(VLOOKUP(Tabela227[[#This Row],[NOME]],'TARDE (N) (4)'!$B$2:$C$73,2,FALSE),"")</f>
        <v/>
      </c>
      <c r="BG8" s="32" t="str">
        <f>IFERROR(VLOOKUP(Tabela227[[#This Row],[NOME]],'TARDE (N) (3)'!$B$2:$C$73,2,FALSE),"")</f>
        <v/>
      </c>
      <c r="BH8" s="32" t="str">
        <f>IFERROR(VLOOKUP(Tabela227[[#This Row],[NOME]],'TARDE (N) (2)'!$B$2:$C$73,2,FALSE),"")</f>
        <v/>
      </c>
      <c r="BI8" s="32" t="str">
        <f>IFERROR(VLOOKUP(Tabela227[[#This Row],[NOME]],'TARDE (N) (1)'!$B$2:$C$73,2,FALSE),"")</f>
        <v/>
      </c>
      <c r="BJ8" s="32" t="str">
        <f>IFERROR(VLOOKUP(Tabela227[[#This Row],[NOME]],'TARDE (N) (6)'!$D$2:$E$73,2,FALSE),"")</f>
        <v/>
      </c>
      <c r="BK8" s="32" t="str">
        <f>IFERROR(VLOOKUP(Tabela227[[#This Row],[NOME]],'TARDE (N) (5)'!$D$2:$E$73,2,FALSE),"")</f>
        <v/>
      </c>
      <c r="BL8" s="32" t="str">
        <f>IFERROR(VLOOKUP(Tabela227[[#This Row],[NOME]],'TARDE (N) (4)'!$D$2:$E$73,2,FALSE),"")</f>
        <v/>
      </c>
      <c r="BM8" s="32" t="str">
        <f>IFERROR(VLOOKUP(Tabela227[[#This Row],[NOME]],'TARDE (N) (3)'!$D$2:$E$73,2,FALSE),"")</f>
        <v/>
      </c>
      <c r="BN8" s="32" t="str">
        <f>IFERROR(VLOOKUP(Tabela227[[#This Row],[NOME]],'TARDE (N) (2)'!$D$2:$E$73,2,FALSE),"")</f>
        <v/>
      </c>
      <c r="BO8" s="32" t="str">
        <f>IFERROR(VLOOKUP(Tabela227[[#This Row],[NOME]],'TARDE (N) (1)'!$D$2:$E$73,2,FALSE),"")</f>
        <v/>
      </c>
      <c r="BP8" s="32" t="str">
        <f>IFERROR(VLOOKUP(Tabela227[[#This Row],[NOME]],'TARDE (N) (6)'!$F$2:$G$73,2,FALSE),"")</f>
        <v/>
      </c>
      <c r="BQ8" s="32" t="str">
        <f>IFERROR(VLOOKUP(Tabela227[[#This Row],[NOME]],'TARDE (N) (5)'!$F$2:$G$73,2,FALSE),"")</f>
        <v/>
      </c>
      <c r="BR8" s="32" t="str">
        <f>IFERROR(VLOOKUP(Tabela227[[#This Row],[NOME]],'TARDE (N) (4)'!$F$2:$G$73,2,FALSE),"")</f>
        <v/>
      </c>
      <c r="BS8" s="32" t="str">
        <f>IFERROR(VLOOKUP(Tabela227[[#This Row],[NOME]],'TARDE (N) (3)'!$F$2:$G$73,2,FALSE),"")</f>
        <v/>
      </c>
      <c r="BT8" s="32" t="str">
        <f>IFERROR(VLOOKUP(Tabela227[[#This Row],[NOME]],'TARDE (N) (2)'!$F$2:$G$73,2,FALSE),"")</f>
        <v/>
      </c>
      <c r="BU8" s="32" t="str">
        <f>IFERROR(VLOOKUP(Tabela227[[#This Row],[NOME]],'TARDE (N) (1)'!$F$2:$G$73,2,FALSE),"")</f>
        <v/>
      </c>
      <c r="BV8" s="32" t="str">
        <f>IFERROR(VLOOKUP(Tabela227[[#This Row],[NOME]],'TARDE (N) (6)'!$H$2:$I$73,2,FALSE),"")</f>
        <v/>
      </c>
      <c r="BW8" s="32" t="str">
        <f>IFERROR(VLOOKUP(Tabela227[[#This Row],[NOME]],'TARDE (N) (5)'!$H$2:$I$73,2,FALSE),"")</f>
        <v/>
      </c>
      <c r="BX8" s="32" t="str">
        <f>IFERROR(VLOOKUP(Tabela227[[#This Row],[NOME]],'TARDE (N) (4)'!$H$2:$I$73,2,FALSE),"")</f>
        <v/>
      </c>
      <c r="BY8" s="32" t="str">
        <f>IFERROR(VLOOKUP(Tabela227[[#This Row],[NOME]],'TARDE (N) (3)'!$H$2:$I$73,2,FALSE),"")</f>
        <v/>
      </c>
      <c r="BZ8" s="32" t="str">
        <f>IFERROR(VLOOKUP(Tabela227[[#This Row],[NOME]],'TARDE (N) (2)'!$H$2:$I$73,2,FALSE),"")</f>
        <v/>
      </c>
      <c r="CA8" s="32" t="str">
        <f>IFERROR(VLOOKUP(Tabela227[[#This Row],[NOME]],'TARDE (N) (1)'!$H$2:$I$73,2,FALSE),"")</f>
        <v/>
      </c>
      <c r="CB8" s="32" t="str">
        <f>IFERROR(VLOOKUP(Tabela227[[#This Row],[NOME]],'TARDE (N) (6)'!$J$2:$K$73,2,FALSE),"")</f>
        <v/>
      </c>
      <c r="CC8" s="32" t="str">
        <f>IFERROR(VLOOKUP(Tabela227[[#This Row],[NOME]],'TARDE (N) (5)'!$J$2:$K$73,2,FALSE),"")</f>
        <v/>
      </c>
      <c r="CD8" s="32" t="str">
        <f>IFERROR(VLOOKUP(Tabela227[[#This Row],[NOME]],'TARDE (N) (4)'!$J$2:$K$73,2,FALSE),"")</f>
        <v/>
      </c>
      <c r="CE8" s="32" t="str">
        <f>IFERROR(VLOOKUP(Tabela227[[#This Row],[NOME]],'TARDE (N) (3)'!$J$2:$K$73,2,FALSE),"")</f>
        <v/>
      </c>
      <c r="CF8" s="32" t="str">
        <f>IFERROR(VLOOKUP(Tabela227[[#This Row],[NOME]],'TARDE (N) (2)'!$J$2:$K$73,2,FALSE),"")</f>
        <v/>
      </c>
      <c r="CG8" s="32" t="str">
        <f>IFERROR(VLOOKUP(Tabela227[[#This Row],[NOME]],'TARDE (N) (1)'!$J$2:$K$73,2,FALSE),"")</f>
        <v/>
      </c>
      <c r="CH8" s="32" t="str">
        <f>IFERROR(VLOOKUP(Tabela227[[#This Row],[NOME]],'TARDE (N) (6)'!$L$2:$M$73,2,FALSE),"")</f>
        <v/>
      </c>
      <c r="CI8" s="32" t="str">
        <f>IFERROR(VLOOKUP(Tabela227[[#This Row],[NOME]],'TARDE (N) (5)'!$L$2:$M$73,2,FALSE),"")</f>
        <v/>
      </c>
      <c r="CJ8" s="32" t="str">
        <f>IFERROR(VLOOKUP(Tabela227[[#This Row],[NOME]],'TARDE (N) (4)'!$L$2:$M$73,2,FALSE),"")</f>
        <v/>
      </c>
      <c r="CK8" s="32" t="str">
        <f>IFERROR(VLOOKUP(Tabela227[[#This Row],[NOME]],'TARDE (N) (3)'!$L$2:$M$73,2,FALSE),"")</f>
        <v/>
      </c>
      <c r="CL8" s="32" t="str">
        <f>IFERROR(VLOOKUP(Tabela227[[#This Row],[NOME]],'TARDE (N) (2)'!$L$2:$M$73,2,FALSE),"")</f>
        <v/>
      </c>
      <c r="CM8" s="32" t="str">
        <f>IFERROR(VLOOKUP(Tabela227[[#This Row],[NOME]],'TARDE (N) (1)'!$L$2:$M$73,2,FALSE),"")</f>
        <v/>
      </c>
      <c r="CN8" s="32" t="str">
        <f>IFERROR(VLOOKUP(Tabela227[[#This Row],[NOME]],'MANHÃ (N) (7)'!$B$2:$C$127,2,FALSE),"")</f>
        <v/>
      </c>
      <c r="CO8" s="32" t="str">
        <f>IFERROR(VLOOKUP(Tabela227[[#This Row],[NOME]],'MANHÃ (N) (6)'!$B$2:$C$127,2,FALSE),"")</f>
        <v/>
      </c>
      <c r="CP8" s="32" t="str">
        <f>IFERROR(VLOOKUP(Tabela227[[#This Row],[NOME]],'MANHÃ (N) (5)'!$B$2:$C$127,2,FALSE),"")</f>
        <v/>
      </c>
      <c r="CQ8" s="32" t="str">
        <f>IFERROR(VLOOKUP(Tabela227[[#This Row],[NOME]],'MANHÃ (N) (4)'!$B$2:$C$127,2,FALSE),"")</f>
        <v/>
      </c>
      <c r="CR8" s="32" t="str">
        <f>IFERROR(VLOOKUP(Tabela227[[#This Row],[NOME]],'MANHÃ (N) (3)'!$B$2:$C$127,2,FALSE),"")</f>
        <v/>
      </c>
      <c r="CS8" s="32" t="str">
        <f>IFERROR(VLOOKUP(Tabela227[[#This Row],[NOME]],'MANHÃ (N) (2)'!$B$2:$C$127,2,FALSE),"")</f>
        <v/>
      </c>
      <c r="CT8" s="32" t="str">
        <f>IFERROR(VLOOKUP(Tabela227[[#This Row],[NOME]],'MANHÃ (N) (1)'!$B$2:$C$127,2,FALSE),"")</f>
        <v/>
      </c>
      <c r="CU8" s="32" t="str">
        <f>IFERROR(VLOOKUP(Tabela227[[#This Row],[NOME]],'MANHÃ (N) (7)'!$D$2:$E$127,2,FALSE),"")</f>
        <v/>
      </c>
      <c r="CV8" s="32" t="str">
        <f>IFERROR(VLOOKUP(Tabela227[[#This Row],[NOME]],'MANHÃ (N) (6)'!$D$2:$E$127,2,FALSE),"")</f>
        <v/>
      </c>
      <c r="CW8" s="32" t="str">
        <f>IFERROR(VLOOKUP(Tabela227[[#This Row],[NOME]],'MANHÃ (N) (5)'!$D$2:$E$127,2,FALSE),"")</f>
        <v/>
      </c>
      <c r="CX8" s="32" t="str">
        <f>IFERROR(VLOOKUP(Tabela227[[#This Row],[NOME]],'MANHÃ (N) (4)'!$D$2:$E$127,2,FALSE),"")</f>
        <v/>
      </c>
      <c r="CY8" s="32" t="str">
        <f>IFERROR(VLOOKUP(Tabela227[[#This Row],[NOME]],'MANHÃ (N) (3)'!$D$2:$E$127,2,FALSE),"")</f>
        <v/>
      </c>
      <c r="CZ8" s="32" t="str">
        <f>IFERROR(VLOOKUP(Tabela227[[#This Row],[NOME]],'MANHÃ (N) (2)'!$D$2:$E$127,2,FALSE),"")</f>
        <v/>
      </c>
      <c r="DA8" s="32" t="str">
        <f>IFERROR(VLOOKUP(Tabela227[[#This Row],[NOME]],'MANHÃ (N) (1)'!$D$2:$E$127,2,FALSE),"")</f>
        <v/>
      </c>
      <c r="DB8" s="32" t="str">
        <f>IFERROR(VLOOKUP(Tabela227[[#This Row],[NOME]],'MANHÃ (N) (7)'!$F$2:$G$127,2,FALSE),"")</f>
        <v/>
      </c>
      <c r="DC8" s="32" t="str">
        <f>IFERROR(VLOOKUP(Tabela227[[#This Row],[NOME]],'MANHÃ (N) (7)'!$F$2:$G$127,2,FALSE),"")</f>
        <v/>
      </c>
      <c r="DD8" s="32" t="str">
        <f>IFERROR(VLOOKUP(Tabela227[[#This Row],[NOME]],'MANHÃ (N) (6)'!$F$2:$G$127,2,FALSE),"")</f>
        <v/>
      </c>
      <c r="DE8" s="32" t="str">
        <f>IFERROR(VLOOKUP(Tabela227[[#This Row],[NOME]],'MANHÃ (N) (5)'!$F$2:$G$127,2,FALSE),"")</f>
        <v/>
      </c>
      <c r="DF8" s="32" t="str">
        <f>IFERROR(VLOOKUP(Tabela227[[#This Row],[NOME]],'MANHÃ (N) (3)'!$F$2:$G$127,2,FALSE),"")</f>
        <v/>
      </c>
      <c r="DG8" s="32" t="str">
        <f>IFERROR(VLOOKUP(Tabela227[[#This Row],[NOME]],'MANHÃ (N) (2)'!$F$2:$G$127,2,FALSE),"")</f>
        <v/>
      </c>
      <c r="DH8" s="32" t="str">
        <f>IFERROR(VLOOKUP(Tabela227[[#This Row],[NOME]],'MANHÃ (N) (1)'!$F$2:$G$127,2,FALSE),"")</f>
        <v/>
      </c>
      <c r="DI8" s="32" t="str">
        <f>IFERROR(VLOOKUP(Tabela227[[#This Row],[NOME]],'MANHÃ (N) (7)'!$H$2:$I$127,2,FALSE),"")</f>
        <v/>
      </c>
      <c r="DJ8" s="32" t="str">
        <f>IFERROR(VLOOKUP(Tabela227[[#This Row],[NOME]],'MANHÃ (N) (6)'!$H$2:$I$127,2,FALSE),"")</f>
        <v/>
      </c>
      <c r="DK8" s="32" t="str">
        <f>IFERROR(VLOOKUP(Tabela227[[#This Row],[NOME]],'MANHÃ (N) (5)'!$H$2:$I$127,2,FALSE),"")</f>
        <v/>
      </c>
      <c r="DL8" s="32" t="str">
        <f>IFERROR(VLOOKUP(Tabela227[[#This Row],[NOME]],'MANHÃ (N) (4)'!$H$2:$I$127,2,FALSE),"")</f>
        <v/>
      </c>
      <c r="DM8" s="32" t="str">
        <f>IFERROR(VLOOKUP(Tabela227[[#This Row],[NOME]],'MANHÃ (N) (3)'!$H$2:$I$127,2,FALSE),"")</f>
        <v/>
      </c>
      <c r="DN8" s="32" t="str">
        <f>IFERROR(VLOOKUP(Tabela227[[#This Row],[NOME]],'MANHÃ (N) (2)'!$H$2:$I$127,2,FALSE),"")</f>
        <v/>
      </c>
      <c r="DO8" s="32" t="str">
        <f>IFERROR(VLOOKUP(Tabela227[[#This Row],[NOME]],'MANHÃ (N) (1)'!$H$2:$I$127,2,FALSE),"")</f>
        <v/>
      </c>
      <c r="DP8" s="32" t="str">
        <f>IFERROR(VLOOKUP(Tabela227[[#This Row],[NOME]],'MANHÃ (N) (7)'!$J$2:$K$127,2,FALSE),"")</f>
        <v/>
      </c>
      <c r="DQ8" s="32" t="str">
        <f>IFERROR(VLOOKUP(Tabela227[[#This Row],[NOME]],'MANHÃ (N) (6)'!$J$2:$K$127,2,FALSE),"")</f>
        <v/>
      </c>
      <c r="DR8" s="32" t="str">
        <f>IFERROR(VLOOKUP(Tabela227[[#This Row],[NOME]],'MANHÃ (N) (5)'!$J$2:$K$127,2,FALSE),"")</f>
        <v/>
      </c>
      <c r="DS8" s="32" t="str">
        <f>IFERROR(VLOOKUP(Tabela227[[#This Row],[NOME]],'MANHÃ (N) (4)'!$J$2:$K$127,2,FALSE),"")</f>
        <v/>
      </c>
      <c r="DT8" s="32" t="str">
        <f>IFERROR(VLOOKUP(Tabela227[[#This Row],[NOME]],'MANHÃ (N) (3)'!$J$2:$K$127,2,FALSE),"")</f>
        <v/>
      </c>
      <c r="DU8" s="32" t="str">
        <f>IFERROR(VLOOKUP(Tabela227[[#This Row],[NOME]],'MANHÃ (N) (2)'!$J$2:$K$127,2,FALSE),"")</f>
        <v/>
      </c>
      <c r="DV8" s="32" t="str">
        <f>IFERROR(VLOOKUP(Tabela227[[#This Row],[NOME]],'MANHÃ (N) (1)'!$J$2:$K$127,2,FALSE),"")</f>
        <v/>
      </c>
      <c r="DW8" s="32" t="str">
        <f>IFERROR(VLOOKUP(Tabela227[[#This Row],[NOME]],'MANHÃ (N) (7)'!$L$2:$M$127,2,FALSE),"")</f>
        <v/>
      </c>
      <c r="DX8" s="32" t="str">
        <f>IFERROR(VLOOKUP(Tabela227[[#This Row],[NOME]],'MANHÃ (N) (6)'!$L$2:$M$127,2,FALSE),"")</f>
        <v/>
      </c>
      <c r="DY8" s="32" t="str">
        <f>IFERROR(VLOOKUP(Tabela227[[#This Row],[NOME]],'MANHÃ (N) (5)'!$L$2:$M$127,2,FALSE),"")</f>
        <v/>
      </c>
      <c r="DZ8" s="32" t="str">
        <f>IFERROR(VLOOKUP(Tabela227[[#This Row],[NOME]],'MANHÃ (N) (4)'!$L$2:$M$127,2,FALSE),"")</f>
        <v/>
      </c>
      <c r="EA8" s="32" t="str">
        <f>IFERROR(VLOOKUP(Tabela227[[#This Row],[NOME]],'MANHÃ (N) (3)'!$L$2:$M$127,2,FALSE),"")</f>
        <v/>
      </c>
      <c r="EB8" s="32" t="str">
        <f>IFERROR(VLOOKUP(Tabela227[[#This Row],[NOME]],'MANHÃ (N) (2)'!$L$2:$M$127,2,FALSE),"")</f>
        <v/>
      </c>
      <c r="EC8" s="32" t="str">
        <f>IFERROR(VLOOKUP(Tabela227[[#This Row],[NOME]],'MANHÃ (N) (1)'!$L$2:$M$127,2,FALSE),"")</f>
        <v/>
      </c>
      <c r="ED8" s="33">
        <v>45323</v>
      </c>
      <c r="EE8" s="31">
        <f>PROFESSORES!$D$3</f>
        <v>2024</v>
      </c>
      <c r="EF8" s="31" t="str">
        <f>PROFESSORES!$C$3</f>
        <v>MAIO</v>
      </c>
      <c r="EG8" s="35">
        <f>'MÊS (WORD)'!$C$4</f>
        <v>5</v>
      </c>
      <c r="EH8" s="42">
        <f>'MÊS (WORD)'!$I$5</f>
        <v>45413</v>
      </c>
      <c r="EI8" s="31" t="str">
        <f>'MÊS (WORD)'!$J$5</f>
        <v>*
***************************DIA DO TRABALHO**************************</v>
      </c>
      <c r="EJ8" s="42">
        <f>'MÊS (WORD)'!$I$6</f>
        <v>45414</v>
      </c>
      <c r="EK8" s="37" t="str">
        <f>'MÊS (WORD)'!$J$6</f>
        <v/>
      </c>
      <c r="EL8" s="42">
        <f>'MÊS (WORD)'!$I$7</f>
        <v>45415</v>
      </c>
      <c r="EM8" s="37" t="str">
        <f>'MÊS (WORD)'!$J$7</f>
        <v/>
      </c>
      <c r="EN8" s="42">
        <f>'MÊS (WORD)'!$I$8</f>
        <v>45416</v>
      </c>
      <c r="EO8" s="37" t="str">
        <f>'MÊS (WORD)'!$J$8</f>
        <v/>
      </c>
      <c r="EP8" s="42">
        <f>'MÊS (WORD)'!$I$9</f>
        <v>45417</v>
      </c>
      <c r="EQ8" s="37" t="str">
        <f>'MÊS (WORD)'!$J$9</f>
        <v>********************************************************************</v>
      </c>
      <c r="ER8" s="42">
        <f>'MÊS (WORD)'!$I$10</f>
        <v>45418</v>
      </c>
      <c r="ES8" s="37" t="str">
        <f>'MÊS (WORD)'!$J$10</f>
        <v/>
      </c>
      <c r="ET8" s="42">
        <f>'MÊS (WORD)'!$I$11</f>
        <v>45419</v>
      </c>
      <c r="EU8" s="37" t="str">
        <f>'MÊS (WORD)'!$J$11</f>
        <v/>
      </c>
      <c r="EV8" s="42">
        <f>'MÊS (WORD)'!$I$12</f>
        <v>45420</v>
      </c>
      <c r="EW8" s="37" t="str">
        <f>'MÊS (WORD)'!$J$12</f>
        <v/>
      </c>
      <c r="EX8" s="42">
        <f>'MÊS (WORD)'!$I$13</f>
        <v>45421</v>
      </c>
      <c r="EY8" s="37" t="str">
        <f>'MÊS (WORD)'!$J$13</f>
        <v/>
      </c>
      <c r="EZ8" s="37">
        <f>'MÊS (WORD)'!$I$14</f>
        <v>45422</v>
      </c>
      <c r="FA8" s="37" t="str">
        <f>'MÊS (WORD)'!$J$14</f>
        <v/>
      </c>
      <c r="FB8" s="37">
        <f>'MÊS (WORD)'!$I$15</f>
        <v>45423</v>
      </c>
      <c r="FC8" s="37" t="str">
        <f>'MÊS (WORD)'!$J$15</f>
        <v/>
      </c>
      <c r="FD8" s="37">
        <f>'MÊS (WORD)'!$I$16</f>
        <v>45424</v>
      </c>
      <c r="FE8" s="37" t="str">
        <f>'MÊS (WORD)'!$J$16</f>
        <v>********************************************************************</v>
      </c>
      <c r="FF8" s="37">
        <f>'MÊS (WORD)'!$I$17</f>
        <v>45425</v>
      </c>
      <c r="FG8" s="37" t="str">
        <f>'MÊS (WORD)'!$J$17</f>
        <v/>
      </c>
      <c r="FH8" s="37">
        <f>'MÊS (WORD)'!$I$18</f>
        <v>45426</v>
      </c>
      <c r="FI8" s="37" t="str">
        <f>'MÊS (WORD)'!$J$18</f>
        <v/>
      </c>
      <c r="FJ8" s="37">
        <f>'MÊS (WORD)'!$I$19</f>
        <v>45427</v>
      </c>
      <c r="FK8" s="37" t="str">
        <f>'MÊS (WORD)'!$J$19</f>
        <v/>
      </c>
      <c r="FL8" s="37">
        <f>'MÊS (WORD)'!$I$20</f>
        <v>45428</v>
      </c>
      <c r="FM8" s="37" t="str">
        <f>'MÊS (WORD)'!$J$20</f>
        <v/>
      </c>
      <c r="FN8" s="37">
        <f>'MÊS (WORD)'!$I$21</f>
        <v>45429</v>
      </c>
      <c r="FO8" s="37" t="str">
        <f>'MÊS (WORD)'!$J$21</f>
        <v/>
      </c>
      <c r="FP8" s="37">
        <f>'MÊS (WORD)'!$I$22</f>
        <v>45430</v>
      </c>
      <c r="FQ8" s="37" t="str">
        <f>'MÊS (WORD)'!$J$22</f>
        <v/>
      </c>
      <c r="FR8" s="37">
        <f>'MÊS (WORD)'!$I$23</f>
        <v>45431</v>
      </c>
      <c r="FS8" s="37" t="str">
        <f>'MÊS (WORD)'!$J$23</f>
        <v>********************************************************************</v>
      </c>
      <c r="FT8" s="37">
        <f>'MÊS (WORD)'!$I$24</f>
        <v>45432</v>
      </c>
      <c r="FU8" s="37" t="str">
        <f>'MÊS (WORD)'!$J$24</f>
        <v/>
      </c>
      <c r="FV8" s="37">
        <f>'MÊS (WORD)'!$I$25</f>
        <v>45433</v>
      </c>
      <c r="FW8" s="37" t="str">
        <f>'MÊS (WORD)'!$J$25</f>
        <v/>
      </c>
      <c r="FX8" s="37">
        <f>'MÊS (WORD)'!$I$26</f>
        <v>45434</v>
      </c>
      <c r="FY8" s="37" t="str">
        <f>'MÊS (WORD)'!$J$26</f>
        <v/>
      </c>
      <c r="FZ8" s="37">
        <f>'MÊS (WORD)'!$I$27</f>
        <v>45435</v>
      </c>
      <c r="GA8" s="37" t="str">
        <f>'MÊS (WORD)'!$J$27</f>
        <v/>
      </c>
      <c r="GB8" s="37">
        <f>'MÊS (WORD)'!$I$28</f>
        <v>45436</v>
      </c>
      <c r="GC8" s="37" t="str">
        <f>'MÊS (WORD)'!$J$28</f>
        <v/>
      </c>
      <c r="GD8" s="37">
        <f>'MÊS (WORD)'!$I$29</f>
        <v>45437</v>
      </c>
      <c r="GE8" s="37" t="str">
        <f>'MÊS (WORD)'!$J$29</f>
        <v/>
      </c>
      <c r="GF8" s="37">
        <f>'MÊS (WORD)'!$I$30</f>
        <v>45438</v>
      </c>
      <c r="GG8" s="37" t="str">
        <f>'MÊS (WORD)'!$J$30</f>
        <v>********************************************************************</v>
      </c>
      <c r="GH8" s="37">
        <f>'MÊS (WORD)'!$I$31</f>
        <v>45439</v>
      </c>
      <c r="GI8" s="37" t="str">
        <f>'MÊS (WORD)'!$J$31</f>
        <v/>
      </c>
      <c r="GJ8" s="37">
        <f>'MÊS (WORD)'!$I$32</f>
        <v>45440</v>
      </c>
      <c r="GK8" s="37" t="str">
        <f>'MÊS (WORD)'!$J$32</f>
        <v/>
      </c>
      <c r="GL8" s="37">
        <f>'MÊS (WORD)'!$I$33</f>
        <v>45441</v>
      </c>
      <c r="GM8" s="37" t="str">
        <f>'MÊS (WORD)'!$J$33</f>
        <v/>
      </c>
      <c r="GN8" s="37">
        <f>'MÊS (WORD)'!$I$34</f>
        <v>45442</v>
      </c>
      <c r="GO8" s="37" t="str">
        <f>'MÊS (WORD)'!$J$34</f>
        <v/>
      </c>
      <c r="GP8" s="37">
        <f>'MÊS (WORD)'!$I$35</f>
        <v>45443</v>
      </c>
      <c r="GQ8" s="31" t="str">
        <f>'MÊS (WORD)'!$J$35</f>
        <v/>
      </c>
    </row>
    <row r="9" spans="1:199" ht="17.100000000000001" customHeight="1" x14ac:dyDescent="0.25">
      <c r="A9" s="8">
        <v>75212</v>
      </c>
      <c r="B9" s="11">
        <v>44799</v>
      </c>
      <c r="C9" s="8">
        <v>167</v>
      </c>
      <c r="D9" s="39" t="s">
        <v>406</v>
      </c>
      <c r="E9" t="s">
        <v>286</v>
      </c>
      <c r="F9" s="39" t="s">
        <v>396</v>
      </c>
      <c r="G9" s="7" t="s">
        <v>398</v>
      </c>
      <c r="H9" s="4">
        <v>8</v>
      </c>
      <c r="I9" s="31">
        <f>IF(Tabela227[[#This Row],[HORA AULA]]&lt;&gt;0,Tabela227[[#This Row],[HORA AULA]]/2,"-")</f>
        <v>4</v>
      </c>
      <c r="J9" s="31" t="s">
        <v>100</v>
      </c>
      <c r="K9" s="31" t="s">
        <v>100</v>
      </c>
      <c r="L9" s="31" t="s">
        <v>100</v>
      </c>
      <c r="M9" s="31" t="s">
        <v>100</v>
      </c>
      <c r="N9" s="32" t="str">
        <f>IFERROR(VLOOKUP(Tabela227[[#This Row],[NOME]],'NOITE (N) (7)'!$B$3:$C$176,2,FALSE),"")</f>
        <v/>
      </c>
      <c r="O9" s="32" t="str">
        <f>IFERROR(VLOOKUP(Tabela227[[#This Row],[NOME]],'NOITE (N) (6)'!$B$3:$C$176,2,FALSE),"")</f>
        <v/>
      </c>
      <c r="P9" s="32" t="str">
        <f>IFERROR(VLOOKUP(Tabela227[[#This Row],[NOME]],'NOITE (N) (5)'!$B$3:$C$176,2,FALSE),"")</f>
        <v/>
      </c>
      <c r="Q9" s="32" t="str">
        <f>IFERROR(VLOOKUP(Tabela227[[#This Row],[NOME]],'NOITE (N) (4)'!$B$3:$C$176,2,FALSE),"")</f>
        <v/>
      </c>
      <c r="R9" s="32" t="str">
        <f>IFERROR(VLOOKUP(Tabela227[[#This Row],[NOME]],'NOITE (N) (3)'!$B$3:$C$176,2,FALSE),"")</f>
        <v/>
      </c>
      <c r="S9" s="32" t="str">
        <f>IFERROR(VLOOKUP(Tabela227[[#This Row],[NOME]],'NOITE (N) (2)'!$B$3:$C$176,2,FALSE),"")</f>
        <v/>
      </c>
      <c r="T9" s="32" t="str">
        <f>IFERROR(VLOOKUP(Tabela227[[#This Row],[NOME]],'NOITE (N) (1)'!$B$3:$C$176,2,FALSE),"")</f>
        <v>LINGUAGEM DE PROGRAMAÇÃO PARA AMBIENTES DE REDES II</v>
      </c>
      <c r="U9" s="32" t="str">
        <f>IFERROR(VLOOKUP(Tabela227[[#This Row],[NOME]],'NOITE (N) (7)'!$D$3:$E$176,2,FALSE),"")</f>
        <v/>
      </c>
      <c r="V9" s="32" t="str">
        <f>IFERROR(VLOOKUP(Tabela227[[#This Row],[NOME]],'NOITE (N) (6)'!$D$3:$E$176,2,FALSE),"")</f>
        <v/>
      </c>
      <c r="W9" s="32" t="str">
        <f>IFERROR(VLOOKUP(Tabela227[[#This Row],[NOME]],'NOITE (N) (5)'!$D$3:$E$176,2,FALSE),"")</f>
        <v/>
      </c>
      <c r="X9" s="32" t="str">
        <f>IFERROR(VLOOKUP(Tabela227[[#This Row],[NOME]],'NOITE (N) (4)'!$D$3:$E$176,2,FALSE),"")</f>
        <v/>
      </c>
      <c r="Y9" s="32" t="str">
        <f>IFERROR(VLOOKUP(Tabela227[[#This Row],[NOME]],'NOITE (N) (3)'!$D$3:$E$176,2,FALSE),"")</f>
        <v/>
      </c>
      <c r="Z9" s="32" t="str">
        <f>IFERROR(VLOOKUP(Tabela227[[#This Row],[NOME]],'NOITE (N) (2)'!$D$3:$E$176,2,FALSE),"")</f>
        <v/>
      </c>
      <c r="AA9" s="32" t="str">
        <f>IFERROR(VLOOKUP(Tabela227[[#This Row],[NOME]],'NOITE (N) (1)'!$D$3:$E$176,2,FALSE),"")</f>
        <v/>
      </c>
      <c r="AB9" s="32" t="str">
        <f>IFERROR(VLOOKUP(Tabela227[[#This Row],[NOME]],'NOITE (N) (7)'!$F$3:$G$176,2,FALSE),"")</f>
        <v/>
      </c>
      <c r="AC9" s="32" t="str">
        <f>IFERROR(VLOOKUP(Tabela227[[#This Row],[NOME]],'NOITE (N) (6)'!$F$3:$G$176,2,FALSE),"")</f>
        <v/>
      </c>
      <c r="AD9" s="32" t="str">
        <f>IFERROR(VLOOKUP(Tabela227[[#This Row],[NOME]],'NOITE (N) (5)'!$F$3:$G$176,2,FALSE),"")</f>
        <v/>
      </c>
      <c r="AE9" s="32" t="str">
        <f>IFERROR(VLOOKUP(Tabela227[[#This Row],[NOME]],'NOITE (N) (4)'!$F$3:$G$176,2,FALSE),"")</f>
        <v/>
      </c>
      <c r="AF9" s="32" t="str">
        <f>IFERROR(VLOOKUP(Tabela227[[#This Row],[NOME]],'NOITE (N) (3)'!$F$3:$G$176,2,FALSE),"")</f>
        <v/>
      </c>
      <c r="AG9" s="32" t="str">
        <f>IFERROR(VLOOKUP(Tabela227[[#This Row],[NOME]],'NOITE (N) (2)'!$F$3:$G$176,2,FALSE),"")</f>
        <v/>
      </c>
      <c r="AH9" s="32" t="str">
        <f>IFERROR(VLOOKUP(Tabela227[[#This Row],[NOME]],'NOITE (N) (1)'!$F$3:$G$176,2,FALSE),"")</f>
        <v/>
      </c>
      <c r="AI9" s="32" t="str">
        <f>IFERROR(VLOOKUP(Tabela227[[#This Row],[NOME]],'NOITE (N) (7)'!$H$3:$I$176,2,FALSE),"")</f>
        <v/>
      </c>
      <c r="AJ9" s="32" t="str">
        <f>IFERROR(VLOOKUP(Tabela227[[#This Row],[NOME]],'NOITE (N) (6)'!$H$3:$I$176,2,FALSE),"")</f>
        <v/>
      </c>
      <c r="AK9" s="32" t="str">
        <f>IFERROR(VLOOKUP(Tabela227[[#This Row],[NOME]],'NOITE (N) (5)'!$H$3:$I$176,2,FALSE),"")</f>
        <v/>
      </c>
      <c r="AL9" s="32" t="str">
        <f>IFERROR(VLOOKUP(Tabela227[[#This Row],[NOME]],'NOITE (N) (4)'!$H$3:$I$176,2,FALSE),"")</f>
        <v/>
      </c>
      <c r="AM9" s="32" t="str">
        <f>IFERROR(VLOOKUP(Tabela227[[#This Row],[NOME]],'NOITE (N) (3)'!$H$3:$I$176,2,FALSE),"")</f>
        <v/>
      </c>
      <c r="AN9" s="32" t="str">
        <f>IFERROR(VLOOKUP(Tabela227[[#This Row],[NOME]],'NOITE (N) (2)'!$H$3:$I$176,2,FALSE),"")</f>
        <v/>
      </c>
      <c r="AO9" s="32" t="str">
        <f>IFERROR(VLOOKUP(Tabela227[[#This Row],[NOME]],'NOITE (N) (1)'!$H$3:$I$176,2,FALSE),"")</f>
        <v/>
      </c>
      <c r="AP9" s="32" t="str">
        <f>IFERROR(VLOOKUP(Tabela227[[#This Row],[NOME]],'NOITE (N) (7)'!$J$3:$K$176,2,FALSE),"")</f>
        <v/>
      </c>
      <c r="AQ9" s="32" t="str">
        <f>IFERROR(VLOOKUP(Tabela227[[#This Row],[NOME]],'NOITE (N) (6)'!$J$3:$K$176,2,FALSE),"")</f>
        <v/>
      </c>
      <c r="AR9" s="32" t="str">
        <f>IFERROR(VLOOKUP(Tabela227[[#This Row],[NOME]],'NOITE (N) (5)'!$J$3:$K$176,2,FALSE),"")</f>
        <v/>
      </c>
      <c r="AS9" s="32" t="str">
        <f>IFERROR(VLOOKUP(Tabela227[[#This Row],[NOME]],'NOITE (N) (4)'!$J$3:$K$176,2,FALSE),"")</f>
        <v/>
      </c>
      <c r="AT9" s="32" t="str">
        <f>IFERROR(VLOOKUP(Tabela227[[#This Row],[NOME]],'NOITE (N) (3)'!$J$3:$K$176,2,FALSE),"")</f>
        <v/>
      </c>
      <c r="AU9" s="32" t="str">
        <f>IFERROR(VLOOKUP(Tabela227[[#This Row],[NOME]],'NOITE (N) (2)'!$J$3:$K$176,2,FALSE),"")</f>
        <v/>
      </c>
      <c r="AV9" s="32" t="str">
        <f>IFERROR(VLOOKUP(Tabela227[[#This Row],[NOME]],'NOITE (N) (1)'!$J$3:$K$176,2,FALSE),"")</f>
        <v/>
      </c>
      <c r="AW9" s="32" t="str">
        <f>IFERROR(VLOOKUP(Tabela227[[#This Row],[NOME]],'NOITE (N) (7)'!$L$3:$M$176,2,FALSE),"")</f>
        <v/>
      </c>
      <c r="AX9" s="32" t="str">
        <f>IFERROR(VLOOKUP(Tabela227[[#This Row],[NOME]],'NOITE (N) (6)'!$L$3:$M$176,2,FALSE),"")</f>
        <v/>
      </c>
      <c r="AY9" s="32" t="str">
        <f>IFERROR(VLOOKUP(Tabela227[[#This Row],[NOME]],'NOITE (N) (5)'!$L$3:$M$176,2,FALSE),"")</f>
        <v/>
      </c>
      <c r="AZ9" s="32" t="str">
        <f>IFERROR(VLOOKUP(Tabela227[[#This Row],[NOME]],'NOITE (N) (4)'!$L$3:$M$176,2,FALSE),"")</f>
        <v/>
      </c>
      <c r="BA9" s="32" t="str">
        <f>IFERROR(VLOOKUP(Tabela227[[#This Row],[NOME]],'NOITE (N) (3)'!$L$3:$M$176,2,FALSE),"")</f>
        <v/>
      </c>
      <c r="BB9" s="32" t="str">
        <f>IFERROR(VLOOKUP(Tabela227[[#This Row],[NOME]],'NOITE (N) (2)'!$L$3:$M$176,2,FALSE),"")</f>
        <v/>
      </c>
      <c r="BC9" s="32" t="str">
        <f>IFERROR(VLOOKUP(Tabela227[[#This Row],[NOME]],'NOITE (N) (1)'!$L$3:$M$176,2,FALSE),"")</f>
        <v/>
      </c>
      <c r="BD9" s="32" t="str">
        <f>IFERROR(VLOOKUP(Tabela227[[#This Row],[NOME]],'TARDE (N) (6)'!$B$2:$C$73,2,FALSE),"")</f>
        <v/>
      </c>
      <c r="BE9" s="32" t="str">
        <f>IFERROR(VLOOKUP(Tabela227[[#This Row],[NOME]],'TARDE (N) (5)'!$B$2:$C$73,2,FALSE),"")</f>
        <v/>
      </c>
      <c r="BF9" s="32" t="str">
        <f>IFERROR(VLOOKUP(Tabela227[[#This Row],[NOME]],'TARDE (N) (4)'!$B$2:$C$73,2,FALSE),"")</f>
        <v/>
      </c>
      <c r="BG9" s="32" t="str">
        <f>IFERROR(VLOOKUP(Tabela227[[#This Row],[NOME]],'TARDE (N) (3)'!$B$2:$C$73,2,FALSE),"")</f>
        <v/>
      </c>
      <c r="BH9" s="32" t="str">
        <f>IFERROR(VLOOKUP(Tabela227[[#This Row],[NOME]],'TARDE (N) (2)'!$B$2:$C$73,2,FALSE),"")</f>
        <v/>
      </c>
      <c r="BI9" s="32" t="str">
        <f>IFERROR(VLOOKUP(Tabela227[[#This Row],[NOME]],'TARDE (N) (1)'!$B$2:$C$73,2,FALSE),"")</f>
        <v/>
      </c>
      <c r="BJ9" s="32" t="str">
        <f>IFERROR(VLOOKUP(Tabela227[[#This Row],[NOME]],'TARDE (N) (6)'!$D$2:$E$73,2,FALSE),"")</f>
        <v/>
      </c>
      <c r="BK9" s="32" t="str">
        <f>IFERROR(VLOOKUP(Tabela227[[#This Row],[NOME]],'TARDE (N) (5)'!$D$2:$E$73,2,FALSE),"")</f>
        <v/>
      </c>
      <c r="BL9" s="32" t="str">
        <f>IFERROR(VLOOKUP(Tabela227[[#This Row],[NOME]],'TARDE (N) (4)'!$D$2:$E$73,2,FALSE),"")</f>
        <v/>
      </c>
      <c r="BM9" s="32" t="str">
        <f>IFERROR(VLOOKUP(Tabela227[[#This Row],[NOME]],'TARDE (N) (3)'!$D$2:$E$73,2,FALSE),"")</f>
        <v/>
      </c>
      <c r="BN9" s="32" t="str">
        <f>IFERROR(VLOOKUP(Tabela227[[#This Row],[NOME]],'TARDE (N) (2)'!$D$2:$E$73,2,FALSE),"")</f>
        <v/>
      </c>
      <c r="BO9" s="32" t="str">
        <f>IFERROR(VLOOKUP(Tabela227[[#This Row],[NOME]],'TARDE (N) (1)'!$D$2:$E$73,2,FALSE),"")</f>
        <v/>
      </c>
      <c r="BP9" s="32" t="str">
        <f>IFERROR(VLOOKUP(Tabela227[[#This Row],[NOME]],'TARDE (N) (6)'!$F$2:$G$73,2,FALSE),"")</f>
        <v/>
      </c>
      <c r="BQ9" s="32" t="str">
        <f>IFERROR(VLOOKUP(Tabela227[[#This Row],[NOME]],'TARDE (N) (5)'!$F$2:$G$73,2,FALSE),"")</f>
        <v/>
      </c>
      <c r="BR9" s="32" t="str">
        <f>IFERROR(VLOOKUP(Tabela227[[#This Row],[NOME]],'TARDE (N) (4)'!$F$2:$G$73,2,FALSE),"")</f>
        <v/>
      </c>
      <c r="BS9" s="32" t="str">
        <f>IFERROR(VLOOKUP(Tabela227[[#This Row],[NOME]],'TARDE (N) (3)'!$F$2:$G$73,2,FALSE),"")</f>
        <v/>
      </c>
      <c r="BT9" s="32" t="str">
        <f>IFERROR(VLOOKUP(Tabela227[[#This Row],[NOME]],'TARDE (N) (2)'!$F$2:$G$73,2,FALSE),"")</f>
        <v/>
      </c>
      <c r="BU9" s="32" t="str">
        <f>IFERROR(VLOOKUP(Tabela227[[#This Row],[NOME]],'TARDE (N) (1)'!$F$2:$G$73,2,FALSE),"")</f>
        <v/>
      </c>
      <c r="BV9" s="32" t="str">
        <f>IFERROR(VLOOKUP(Tabela227[[#This Row],[NOME]],'TARDE (N) (6)'!$H$2:$I$73,2,FALSE),"")</f>
        <v/>
      </c>
      <c r="BW9" s="32" t="str">
        <f>IFERROR(VLOOKUP(Tabela227[[#This Row],[NOME]],'TARDE (N) (5)'!$H$2:$I$73,2,FALSE),"")</f>
        <v/>
      </c>
      <c r="BX9" s="32" t="str">
        <f>IFERROR(VLOOKUP(Tabela227[[#This Row],[NOME]],'TARDE (N) (4)'!$H$2:$I$73,2,FALSE),"")</f>
        <v/>
      </c>
      <c r="BY9" s="32" t="str">
        <f>IFERROR(VLOOKUP(Tabela227[[#This Row],[NOME]],'TARDE (N) (3)'!$H$2:$I$73,2,FALSE),"")</f>
        <v/>
      </c>
      <c r="BZ9" s="32" t="str">
        <f>IFERROR(VLOOKUP(Tabela227[[#This Row],[NOME]],'TARDE (N) (2)'!$H$2:$I$73,2,FALSE),"")</f>
        <v/>
      </c>
      <c r="CA9" s="32" t="str">
        <f>IFERROR(VLOOKUP(Tabela227[[#This Row],[NOME]],'TARDE (N) (1)'!$H$2:$I$73,2,FALSE),"")</f>
        <v/>
      </c>
      <c r="CB9" s="32" t="str">
        <f>IFERROR(VLOOKUP(Tabela227[[#This Row],[NOME]],'TARDE (N) (6)'!$J$2:$K$73,2,FALSE),"")</f>
        <v/>
      </c>
      <c r="CC9" s="32" t="str">
        <f>IFERROR(VLOOKUP(Tabela227[[#This Row],[NOME]],'TARDE (N) (5)'!$J$2:$K$73,2,FALSE),"")</f>
        <v/>
      </c>
      <c r="CD9" s="32" t="str">
        <f>IFERROR(VLOOKUP(Tabela227[[#This Row],[NOME]],'TARDE (N) (4)'!$J$2:$K$73,2,FALSE),"")</f>
        <v/>
      </c>
      <c r="CE9" s="32" t="str">
        <f>IFERROR(VLOOKUP(Tabela227[[#This Row],[NOME]],'TARDE (N) (3)'!$J$2:$K$73,2,FALSE),"")</f>
        <v/>
      </c>
      <c r="CF9" s="32" t="str">
        <f>IFERROR(VLOOKUP(Tabela227[[#This Row],[NOME]],'TARDE (N) (2)'!$J$2:$K$73,2,FALSE),"")</f>
        <v/>
      </c>
      <c r="CG9" s="32" t="str">
        <f>IFERROR(VLOOKUP(Tabela227[[#This Row],[NOME]],'TARDE (N) (1)'!$J$2:$K$73,2,FALSE),"")</f>
        <v/>
      </c>
      <c r="CH9" s="32" t="str">
        <f>IFERROR(VLOOKUP(Tabela227[[#This Row],[NOME]],'TARDE (N) (6)'!$L$2:$M$73,2,FALSE),"")</f>
        <v/>
      </c>
      <c r="CI9" s="32" t="str">
        <f>IFERROR(VLOOKUP(Tabela227[[#This Row],[NOME]],'TARDE (N) (5)'!$L$2:$M$73,2,FALSE),"")</f>
        <v/>
      </c>
      <c r="CJ9" s="32" t="str">
        <f>IFERROR(VLOOKUP(Tabela227[[#This Row],[NOME]],'TARDE (N) (4)'!$L$2:$M$73,2,FALSE),"")</f>
        <v/>
      </c>
      <c r="CK9" s="32" t="str">
        <f>IFERROR(VLOOKUP(Tabela227[[#This Row],[NOME]],'TARDE (N) (3)'!$L$2:$M$73,2,FALSE),"")</f>
        <v/>
      </c>
      <c r="CL9" s="32" t="str">
        <f>IFERROR(VLOOKUP(Tabela227[[#This Row],[NOME]],'TARDE (N) (2)'!$L$2:$M$73,2,FALSE),"")</f>
        <v>LINGUAGEM DE PROGRAMAÇÃO PARA AMBIENTES DE REDES II</v>
      </c>
      <c r="CM9" s="32" t="str">
        <f>IFERROR(VLOOKUP(Tabela227[[#This Row],[NOME]],'TARDE (N) (1)'!$L$2:$M$73,2,FALSE),"")</f>
        <v/>
      </c>
      <c r="CN9" s="32" t="str">
        <f>IFERROR(VLOOKUP(Tabela227[[#This Row],[NOME]],'MANHÃ (N) (7)'!$B$2:$C$127,2,FALSE),"")</f>
        <v/>
      </c>
      <c r="CO9" s="32" t="str">
        <f>IFERROR(VLOOKUP(Tabela227[[#This Row],[NOME]],'MANHÃ (N) (6)'!$B$2:$C$127,2,FALSE),"")</f>
        <v/>
      </c>
      <c r="CP9" s="32" t="str">
        <f>IFERROR(VLOOKUP(Tabela227[[#This Row],[NOME]],'MANHÃ (N) (5)'!$B$2:$C$127,2,FALSE),"")</f>
        <v/>
      </c>
      <c r="CQ9" s="32" t="str">
        <f>IFERROR(VLOOKUP(Tabela227[[#This Row],[NOME]],'MANHÃ (N) (4)'!$B$2:$C$127,2,FALSE),"")</f>
        <v/>
      </c>
      <c r="CR9" s="32" t="str">
        <f>IFERROR(VLOOKUP(Tabela227[[#This Row],[NOME]],'MANHÃ (N) (3)'!$B$2:$C$127,2,FALSE),"")</f>
        <v/>
      </c>
      <c r="CS9" s="32" t="str">
        <f>IFERROR(VLOOKUP(Tabela227[[#This Row],[NOME]],'MANHÃ (N) (2)'!$B$2:$C$127,2,FALSE),"")</f>
        <v/>
      </c>
      <c r="CT9" s="32" t="str">
        <f>IFERROR(VLOOKUP(Tabela227[[#This Row],[NOME]],'MANHÃ (N) (1)'!$B$2:$C$127,2,FALSE),"")</f>
        <v/>
      </c>
      <c r="CU9" s="32" t="str">
        <f>IFERROR(VLOOKUP(Tabela227[[#This Row],[NOME]],'MANHÃ (N) (7)'!$D$2:$E$127,2,FALSE),"")</f>
        <v/>
      </c>
      <c r="CV9" s="32" t="str">
        <f>IFERROR(VLOOKUP(Tabela227[[#This Row],[NOME]],'MANHÃ (N) (6)'!$D$2:$E$127,2,FALSE),"")</f>
        <v/>
      </c>
      <c r="CW9" s="32" t="str">
        <f>IFERROR(VLOOKUP(Tabela227[[#This Row],[NOME]],'MANHÃ (N) (5)'!$D$2:$E$127,2,FALSE),"")</f>
        <v/>
      </c>
      <c r="CX9" s="32" t="str">
        <f>IFERROR(VLOOKUP(Tabela227[[#This Row],[NOME]],'MANHÃ (N) (4)'!$D$2:$E$127,2,FALSE),"")</f>
        <v/>
      </c>
      <c r="CY9" s="32" t="str">
        <f>IFERROR(VLOOKUP(Tabela227[[#This Row],[NOME]],'MANHÃ (N) (3)'!$D$2:$E$127,2,FALSE),"")</f>
        <v/>
      </c>
      <c r="CZ9" s="32" t="str">
        <f>IFERROR(VLOOKUP(Tabela227[[#This Row],[NOME]],'MANHÃ (N) (2)'!$D$2:$E$127,2,FALSE),"")</f>
        <v/>
      </c>
      <c r="DA9" s="32" t="str">
        <f>IFERROR(VLOOKUP(Tabela227[[#This Row],[NOME]],'MANHÃ (N) (1)'!$D$2:$E$127,2,FALSE),"")</f>
        <v/>
      </c>
      <c r="DB9" s="32" t="str">
        <f>IFERROR(VLOOKUP(Tabela227[[#This Row],[NOME]],'MANHÃ (N) (7)'!$F$2:$G$127,2,FALSE),"")</f>
        <v/>
      </c>
      <c r="DC9" s="32" t="str">
        <f>IFERROR(VLOOKUP(Tabela227[[#This Row],[NOME]],'MANHÃ (N) (7)'!$F$2:$G$127,2,FALSE),"")</f>
        <v/>
      </c>
      <c r="DD9" s="32" t="str">
        <f>IFERROR(VLOOKUP(Tabela227[[#This Row],[NOME]],'MANHÃ (N) (6)'!$F$2:$G$127,2,FALSE),"")</f>
        <v/>
      </c>
      <c r="DE9" s="32" t="str">
        <f>IFERROR(VLOOKUP(Tabela227[[#This Row],[NOME]],'MANHÃ (N) (5)'!$F$2:$G$127,2,FALSE),"")</f>
        <v/>
      </c>
      <c r="DF9" s="32" t="str">
        <f>IFERROR(VLOOKUP(Tabela227[[#This Row],[NOME]],'MANHÃ (N) (3)'!$F$2:$G$127,2,FALSE),"")</f>
        <v/>
      </c>
      <c r="DG9" s="32" t="str">
        <f>IFERROR(VLOOKUP(Tabela227[[#This Row],[NOME]],'MANHÃ (N) (2)'!$F$2:$G$127,2,FALSE),"")</f>
        <v/>
      </c>
      <c r="DH9" s="32" t="str">
        <f>IFERROR(VLOOKUP(Tabela227[[#This Row],[NOME]],'MANHÃ (N) (1)'!$F$2:$G$127,2,FALSE),"")</f>
        <v/>
      </c>
      <c r="DI9" s="32" t="str">
        <f>IFERROR(VLOOKUP(Tabela227[[#This Row],[NOME]],'MANHÃ (N) (7)'!$H$2:$I$127,2,FALSE),"")</f>
        <v/>
      </c>
      <c r="DJ9" s="32" t="str">
        <f>IFERROR(VLOOKUP(Tabela227[[#This Row],[NOME]],'MANHÃ (N) (6)'!$H$2:$I$127,2,FALSE),"")</f>
        <v/>
      </c>
      <c r="DK9" s="32" t="str">
        <f>IFERROR(VLOOKUP(Tabela227[[#This Row],[NOME]],'MANHÃ (N) (5)'!$H$2:$I$127,2,FALSE),"")</f>
        <v/>
      </c>
      <c r="DL9" s="32" t="str">
        <f>IFERROR(VLOOKUP(Tabela227[[#This Row],[NOME]],'MANHÃ (N) (4)'!$H$2:$I$127,2,FALSE),"")</f>
        <v/>
      </c>
      <c r="DM9" s="32" t="str">
        <f>IFERROR(VLOOKUP(Tabela227[[#This Row],[NOME]],'MANHÃ (N) (3)'!$H$2:$I$127,2,FALSE),"")</f>
        <v/>
      </c>
      <c r="DN9" s="32" t="str">
        <f>IFERROR(VLOOKUP(Tabela227[[#This Row],[NOME]],'MANHÃ (N) (2)'!$H$2:$I$127,2,FALSE),"")</f>
        <v/>
      </c>
      <c r="DO9" s="32" t="str">
        <f>IFERROR(VLOOKUP(Tabela227[[#This Row],[NOME]],'MANHÃ (N) (1)'!$H$2:$I$127,2,FALSE),"")</f>
        <v/>
      </c>
      <c r="DP9" s="32" t="str">
        <f>IFERROR(VLOOKUP(Tabela227[[#This Row],[NOME]],'MANHÃ (N) (7)'!$J$2:$K$127,2,FALSE),"")</f>
        <v/>
      </c>
      <c r="DQ9" s="32" t="str">
        <f>IFERROR(VLOOKUP(Tabela227[[#This Row],[NOME]],'MANHÃ (N) (6)'!$J$2:$K$127,2,FALSE),"")</f>
        <v/>
      </c>
      <c r="DR9" s="32" t="str">
        <f>IFERROR(VLOOKUP(Tabela227[[#This Row],[NOME]],'MANHÃ (N) (5)'!$J$2:$K$127,2,FALSE),"")</f>
        <v/>
      </c>
      <c r="DS9" s="32" t="str">
        <f>IFERROR(VLOOKUP(Tabela227[[#This Row],[NOME]],'MANHÃ (N) (4)'!$J$2:$K$127,2,FALSE),"")</f>
        <v/>
      </c>
      <c r="DT9" s="32" t="str">
        <f>IFERROR(VLOOKUP(Tabela227[[#This Row],[NOME]],'MANHÃ (N) (3)'!$J$2:$K$127,2,FALSE),"")</f>
        <v/>
      </c>
      <c r="DU9" s="32" t="str">
        <f>IFERROR(VLOOKUP(Tabela227[[#This Row],[NOME]],'MANHÃ (N) (2)'!$J$2:$K$127,2,FALSE),"")</f>
        <v/>
      </c>
      <c r="DV9" s="32" t="str">
        <f>IFERROR(VLOOKUP(Tabela227[[#This Row],[NOME]],'MANHÃ (N) (1)'!$J$2:$K$127,2,FALSE),"")</f>
        <v/>
      </c>
      <c r="DW9" s="32" t="str">
        <f>IFERROR(VLOOKUP(Tabela227[[#This Row],[NOME]],'MANHÃ (N) (7)'!$L$2:$M$127,2,FALSE),"")</f>
        <v/>
      </c>
      <c r="DX9" s="32" t="str">
        <f>IFERROR(VLOOKUP(Tabela227[[#This Row],[NOME]],'MANHÃ (N) (6)'!$L$2:$M$127,2,FALSE),"")</f>
        <v/>
      </c>
      <c r="DY9" s="32" t="str">
        <f>IFERROR(VLOOKUP(Tabela227[[#This Row],[NOME]],'MANHÃ (N) (5)'!$L$2:$M$127,2,FALSE),"")</f>
        <v/>
      </c>
      <c r="DZ9" s="32" t="str">
        <f>IFERROR(VLOOKUP(Tabela227[[#This Row],[NOME]],'MANHÃ (N) (4)'!$L$2:$M$127,2,FALSE),"")</f>
        <v/>
      </c>
      <c r="EA9" s="32" t="str">
        <f>IFERROR(VLOOKUP(Tabela227[[#This Row],[NOME]],'MANHÃ (N) (3)'!$L$2:$M$127,2,FALSE),"")</f>
        <v/>
      </c>
      <c r="EB9" s="32" t="str">
        <f>IFERROR(VLOOKUP(Tabela227[[#This Row],[NOME]],'MANHÃ (N) (2)'!$L$2:$M$127,2,FALSE),"")</f>
        <v/>
      </c>
      <c r="EC9" s="32" t="str">
        <f>IFERROR(VLOOKUP(Tabela227[[#This Row],[NOME]],'MANHÃ (N) (1)'!$L$2:$M$127,2,FALSE),"")</f>
        <v/>
      </c>
      <c r="ED9" s="33">
        <v>45323</v>
      </c>
      <c r="EE9" s="31">
        <f>PROFESSORES!$D$3</f>
        <v>2024</v>
      </c>
      <c r="EF9" s="31" t="str">
        <f>PROFESSORES!$C$3</f>
        <v>MAIO</v>
      </c>
      <c r="EG9" s="35">
        <f>'MÊS (WORD)'!$C$4</f>
        <v>5</v>
      </c>
      <c r="EH9" s="42">
        <f>'MÊS (WORD)'!$I$5</f>
        <v>45413</v>
      </c>
      <c r="EI9" s="31" t="str">
        <f>'MÊS (WORD)'!$J$5</f>
        <v>*
***************************DIA DO TRABALHO**************************</v>
      </c>
      <c r="EJ9" s="42">
        <f>'MÊS (WORD)'!$I$6</f>
        <v>45414</v>
      </c>
      <c r="EK9" s="37" t="str">
        <f>'MÊS (WORD)'!$J$6</f>
        <v/>
      </c>
      <c r="EL9" s="42">
        <f>'MÊS (WORD)'!$I$7</f>
        <v>45415</v>
      </c>
      <c r="EM9" s="37" t="str">
        <f>'MÊS (WORD)'!$J$7</f>
        <v/>
      </c>
      <c r="EN9" s="42">
        <f>'MÊS (WORD)'!$I$8</f>
        <v>45416</v>
      </c>
      <c r="EO9" s="37" t="str">
        <f>'MÊS (WORD)'!$J$8</f>
        <v/>
      </c>
      <c r="EP9" s="42">
        <f>'MÊS (WORD)'!$I$9</f>
        <v>45417</v>
      </c>
      <c r="EQ9" s="37" t="str">
        <f>'MÊS (WORD)'!$J$9</f>
        <v>********************************************************************</v>
      </c>
      <c r="ER9" s="42">
        <f>'MÊS (WORD)'!$I$10</f>
        <v>45418</v>
      </c>
      <c r="ES9" s="37" t="str">
        <f>'MÊS (WORD)'!$J$10</f>
        <v/>
      </c>
      <c r="ET9" s="42">
        <f>'MÊS (WORD)'!$I$11</f>
        <v>45419</v>
      </c>
      <c r="EU9" s="37" t="str">
        <f>'MÊS (WORD)'!$J$11</f>
        <v/>
      </c>
      <c r="EV9" s="42">
        <f>'MÊS (WORD)'!$I$12</f>
        <v>45420</v>
      </c>
      <c r="EW9" s="37" t="str">
        <f>'MÊS (WORD)'!$J$12</f>
        <v/>
      </c>
      <c r="EX9" s="42">
        <f>'MÊS (WORD)'!$I$13</f>
        <v>45421</v>
      </c>
      <c r="EY9" s="37" t="str">
        <f>'MÊS (WORD)'!$J$13</f>
        <v/>
      </c>
      <c r="EZ9" s="37">
        <f>'MÊS (WORD)'!$I$14</f>
        <v>45422</v>
      </c>
      <c r="FA9" s="37" t="str">
        <f>'MÊS (WORD)'!$J$14</f>
        <v/>
      </c>
      <c r="FB9" s="37">
        <f>'MÊS (WORD)'!$I$15</f>
        <v>45423</v>
      </c>
      <c r="FC9" s="37" t="str">
        <f>'MÊS (WORD)'!$J$15</f>
        <v/>
      </c>
      <c r="FD9" s="37">
        <f>'MÊS (WORD)'!$I$16</f>
        <v>45424</v>
      </c>
      <c r="FE9" s="37" t="str">
        <f>'MÊS (WORD)'!$J$16</f>
        <v>********************************************************************</v>
      </c>
      <c r="FF9" s="37">
        <f>'MÊS (WORD)'!$I$17</f>
        <v>45425</v>
      </c>
      <c r="FG9" s="37" t="str">
        <f>'MÊS (WORD)'!$J$17</f>
        <v/>
      </c>
      <c r="FH9" s="37">
        <f>'MÊS (WORD)'!$I$18</f>
        <v>45426</v>
      </c>
      <c r="FI9" s="37" t="str">
        <f>'MÊS (WORD)'!$J$18</f>
        <v/>
      </c>
      <c r="FJ9" s="37">
        <f>'MÊS (WORD)'!$I$19</f>
        <v>45427</v>
      </c>
      <c r="FK9" s="37" t="str">
        <f>'MÊS (WORD)'!$J$19</f>
        <v/>
      </c>
      <c r="FL9" s="37">
        <f>'MÊS (WORD)'!$I$20</f>
        <v>45428</v>
      </c>
      <c r="FM9" s="37" t="str">
        <f>'MÊS (WORD)'!$J$20</f>
        <v/>
      </c>
      <c r="FN9" s="37">
        <f>'MÊS (WORD)'!$I$21</f>
        <v>45429</v>
      </c>
      <c r="FO9" s="37" t="str">
        <f>'MÊS (WORD)'!$J$21</f>
        <v/>
      </c>
      <c r="FP9" s="37">
        <f>'MÊS (WORD)'!$I$22</f>
        <v>45430</v>
      </c>
      <c r="FQ9" s="37" t="str">
        <f>'MÊS (WORD)'!$J$22</f>
        <v/>
      </c>
      <c r="FR9" s="37">
        <f>'MÊS (WORD)'!$I$23</f>
        <v>45431</v>
      </c>
      <c r="FS9" s="37" t="str">
        <f>'MÊS (WORD)'!$J$23</f>
        <v>********************************************************************</v>
      </c>
      <c r="FT9" s="37">
        <f>'MÊS (WORD)'!$I$24</f>
        <v>45432</v>
      </c>
      <c r="FU9" s="37" t="str">
        <f>'MÊS (WORD)'!$J$24</f>
        <v/>
      </c>
      <c r="FV9" s="37">
        <f>'MÊS (WORD)'!$I$25</f>
        <v>45433</v>
      </c>
      <c r="FW9" s="37" t="str">
        <f>'MÊS (WORD)'!$J$25</f>
        <v/>
      </c>
      <c r="FX9" s="37">
        <f>'MÊS (WORD)'!$I$26</f>
        <v>45434</v>
      </c>
      <c r="FY9" s="37" t="str">
        <f>'MÊS (WORD)'!$J$26</f>
        <v/>
      </c>
      <c r="FZ9" s="37">
        <f>'MÊS (WORD)'!$I$27</f>
        <v>45435</v>
      </c>
      <c r="GA9" s="37" t="str">
        <f>'MÊS (WORD)'!$J$27</f>
        <v/>
      </c>
      <c r="GB9" s="37">
        <f>'MÊS (WORD)'!$I$28</f>
        <v>45436</v>
      </c>
      <c r="GC9" s="37" t="str">
        <f>'MÊS (WORD)'!$J$28</f>
        <v/>
      </c>
      <c r="GD9" s="37">
        <f>'MÊS (WORD)'!$I$29</f>
        <v>45437</v>
      </c>
      <c r="GE9" s="37" t="str">
        <f>'MÊS (WORD)'!$J$29</f>
        <v/>
      </c>
      <c r="GF9" s="37">
        <f>'MÊS (WORD)'!$I$30</f>
        <v>45438</v>
      </c>
      <c r="GG9" s="37" t="str">
        <f>'MÊS (WORD)'!$J$30</f>
        <v>********************************************************************</v>
      </c>
      <c r="GH9" s="37">
        <f>'MÊS (WORD)'!$I$31</f>
        <v>45439</v>
      </c>
      <c r="GI9" s="37" t="str">
        <f>'MÊS (WORD)'!$J$31</f>
        <v/>
      </c>
      <c r="GJ9" s="37">
        <f>'MÊS (WORD)'!$I$32</f>
        <v>45440</v>
      </c>
      <c r="GK9" s="37" t="str">
        <f>'MÊS (WORD)'!$J$32</f>
        <v/>
      </c>
      <c r="GL9" s="37">
        <f>'MÊS (WORD)'!$I$33</f>
        <v>45441</v>
      </c>
      <c r="GM9" s="37" t="str">
        <f>'MÊS (WORD)'!$J$33</f>
        <v/>
      </c>
      <c r="GN9" s="37">
        <f>'MÊS (WORD)'!$I$34</f>
        <v>45442</v>
      </c>
      <c r="GO9" s="37" t="str">
        <f>'MÊS (WORD)'!$J$34</f>
        <v/>
      </c>
      <c r="GP9" s="37">
        <f>'MÊS (WORD)'!$I$35</f>
        <v>45443</v>
      </c>
      <c r="GQ9" s="31" t="str">
        <f>'MÊS (WORD)'!$J$35</f>
        <v/>
      </c>
    </row>
    <row r="10" spans="1:199" ht="17.100000000000001" customHeight="1" x14ac:dyDescent="0.25">
      <c r="A10" s="31">
        <v>78214</v>
      </c>
      <c r="B10" s="33">
        <v>45148</v>
      </c>
      <c r="C10" s="31">
        <v>216</v>
      </c>
      <c r="D10" s="39" t="s">
        <v>397</v>
      </c>
      <c r="E10" s="34" t="s">
        <v>347</v>
      </c>
      <c r="F10" s="39" t="s">
        <v>396</v>
      </c>
      <c r="G10" s="39" t="s">
        <v>407</v>
      </c>
      <c r="H10" s="31">
        <v>20</v>
      </c>
      <c r="I10" s="31">
        <f>IF(Tabela227[[#This Row],[HORA AULA]]&lt;&gt;0,Tabela227[[#This Row],[HORA AULA]]/2,"-")</f>
        <v>10</v>
      </c>
      <c r="J10" s="31">
        <v>10</v>
      </c>
      <c r="K10" s="31" t="s">
        <v>100</v>
      </c>
      <c r="L10" s="31" t="s">
        <v>100</v>
      </c>
      <c r="M10" s="31" t="s">
        <v>100</v>
      </c>
      <c r="N10" s="32" t="str">
        <f>IFERROR(VLOOKUP(Tabela227[[#This Row],[NOME]],'NOITE (N) (7)'!$B$3:$C$176,2,FALSE),"")</f>
        <v/>
      </c>
      <c r="O10" s="32" t="str">
        <f>IFERROR(VLOOKUP(Tabela227[[#This Row],[NOME]],'NOITE (N) (6)'!$B$3:$C$176,2,FALSE),"")</f>
        <v/>
      </c>
      <c r="P10" s="32" t="str">
        <f>IFERROR(VLOOKUP(Tabela227[[#This Row],[NOME]],'NOITE (N) (5)'!$B$3:$C$176,2,FALSE),"")</f>
        <v/>
      </c>
      <c r="Q10" s="32" t="str">
        <f>IFERROR(VLOOKUP(Tabela227[[#This Row],[NOME]],'NOITE (N) (4)'!$B$3:$C$176,2,FALSE),"")</f>
        <v/>
      </c>
      <c r="R10" s="32" t="str">
        <f>IFERROR(VLOOKUP(Tabela227[[#This Row],[NOME]],'NOITE (N) (3)'!$B$3:$C$176,2,FALSE),"")</f>
        <v/>
      </c>
      <c r="S10" s="32" t="str">
        <f>IFERROR(VLOOKUP(Tabela227[[#This Row],[NOME]],'NOITE (N) (2)'!$B$3:$C$176,2,FALSE),"")</f>
        <v/>
      </c>
      <c r="T10" s="32" t="str">
        <f>IFERROR(VLOOKUP(Tabela227[[#This Row],[NOME]],'NOITE (N) (1)'!$B$3:$C$176,2,FALSE),"")</f>
        <v/>
      </c>
      <c r="U10" s="32" t="str">
        <f>IFERROR(VLOOKUP(Tabela227[[#This Row],[NOME]],'NOITE (N) (7)'!$D$3:$E$176,2,FALSE),"")</f>
        <v/>
      </c>
      <c r="V10" s="32" t="str">
        <f>IFERROR(VLOOKUP(Tabela227[[#This Row],[NOME]],'NOITE (N) (6)'!$D$3:$E$176,2,FALSE),"")</f>
        <v/>
      </c>
      <c r="W10" s="32" t="str">
        <f>IFERROR(VLOOKUP(Tabela227[[#This Row],[NOME]],'NOITE (N) (5)'!$D$3:$E$176,2,FALSE),"")</f>
        <v/>
      </c>
      <c r="X10" s="32" t="str">
        <f>IFERROR(VLOOKUP(Tabela227[[#This Row],[NOME]],'NOITE (N) (4)'!$D$3:$E$176,2,FALSE),"")</f>
        <v/>
      </c>
      <c r="Y10" s="32" t="str">
        <f>IFERROR(VLOOKUP(Tabela227[[#This Row],[NOME]],'NOITE (N) (3)'!$D$3:$E$176,2,FALSE),"")</f>
        <v/>
      </c>
      <c r="Z10" s="32" t="str">
        <f>IFERROR(VLOOKUP(Tabela227[[#This Row],[NOME]],'NOITE (N) (2)'!$D$3:$E$176,2,FALSE),"")</f>
        <v/>
      </c>
      <c r="AA10" s="32" t="str">
        <f>IFERROR(VLOOKUP(Tabela227[[#This Row],[NOME]],'NOITE (N) (1)'!$D$3:$E$176,2,FALSE),"")</f>
        <v/>
      </c>
      <c r="AB10" s="32" t="str">
        <f>IFERROR(VLOOKUP(Tabela227[[#This Row],[NOME]],'NOITE (N) (7)'!$F$3:$G$176,2,FALSE),"")</f>
        <v/>
      </c>
      <c r="AC10" s="32" t="str">
        <f>IFERROR(VLOOKUP(Tabela227[[#This Row],[NOME]],'NOITE (N) (6)'!$F$3:$G$176,2,FALSE),"")</f>
        <v/>
      </c>
      <c r="AD10" s="32" t="str">
        <f>IFERROR(VLOOKUP(Tabela227[[#This Row],[NOME]],'NOITE (N) (5)'!$F$3:$G$176,2,FALSE),"")</f>
        <v/>
      </c>
      <c r="AE10" s="32" t="str">
        <f>IFERROR(VLOOKUP(Tabela227[[#This Row],[NOME]],'NOITE (N) (4)'!$F$3:$G$176,2,FALSE),"")</f>
        <v/>
      </c>
      <c r="AF10" s="32" t="str">
        <f>IFERROR(VLOOKUP(Tabela227[[#This Row],[NOME]],'NOITE (N) (3)'!$F$3:$G$176,2,FALSE),"")</f>
        <v/>
      </c>
      <c r="AG10" s="32" t="str">
        <f>IFERROR(VLOOKUP(Tabela227[[#This Row],[NOME]],'NOITE (N) (2)'!$F$3:$G$176,2,FALSE),"")</f>
        <v/>
      </c>
      <c r="AH10" s="32" t="str">
        <f>IFERROR(VLOOKUP(Tabela227[[#This Row],[NOME]],'NOITE (N) (1)'!$F$3:$G$176,2,FALSE),"")</f>
        <v/>
      </c>
      <c r="AI10" s="32" t="str">
        <f>IFERROR(VLOOKUP(Tabela227[[#This Row],[NOME]],'NOITE (N) (7)'!$H$3:$I$176,2,FALSE),"")</f>
        <v/>
      </c>
      <c r="AJ10" s="32" t="str">
        <f>IFERROR(VLOOKUP(Tabela227[[#This Row],[NOME]],'NOITE (N) (6)'!$H$3:$I$176,2,FALSE),"")</f>
        <v/>
      </c>
      <c r="AK10" s="32" t="str">
        <f>IFERROR(VLOOKUP(Tabela227[[#This Row],[NOME]],'NOITE (N) (5)'!$H$3:$I$176,2,FALSE),"")</f>
        <v/>
      </c>
      <c r="AL10" s="32" t="str">
        <f>IFERROR(VLOOKUP(Tabela227[[#This Row],[NOME]],'NOITE (N) (4)'!$H$3:$I$176,2,FALSE),"")</f>
        <v/>
      </c>
      <c r="AM10" s="32" t="str">
        <f>IFERROR(VLOOKUP(Tabela227[[#This Row],[NOME]],'NOITE (N) (3)'!$H$3:$I$176,2,FALSE),"")</f>
        <v/>
      </c>
      <c r="AN10" s="32" t="str">
        <f>IFERROR(VLOOKUP(Tabela227[[#This Row],[NOME]],'NOITE (N) (2)'!$H$3:$I$176,2,FALSE),"")</f>
        <v/>
      </c>
      <c r="AO10" s="32" t="str">
        <f>IFERROR(VLOOKUP(Tabela227[[#This Row],[NOME]],'NOITE (N) (1)'!$H$3:$I$176,2,FALSE),"")</f>
        <v/>
      </c>
      <c r="AP10" s="32" t="str">
        <f>IFERROR(VLOOKUP(Tabela227[[#This Row],[NOME]],'NOITE (N) (7)'!$J$3:$K$176,2,FALSE),"")</f>
        <v/>
      </c>
      <c r="AQ10" s="32" t="str">
        <f>IFERROR(VLOOKUP(Tabela227[[#This Row],[NOME]],'NOITE (N) (6)'!$J$3:$K$176,2,FALSE),"")</f>
        <v/>
      </c>
      <c r="AR10" s="32" t="str">
        <f>IFERROR(VLOOKUP(Tabela227[[#This Row],[NOME]],'NOITE (N) (5)'!$J$3:$K$176,2,FALSE),"")</f>
        <v/>
      </c>
      <c r="AS10" s="32" t="str">
        <f>IFERROR(VLOOKUP(Tabela227[[#This Row],[NOME]],'NOITE (N) (4)'!$J$3:$K$176,2,FALSE),"")</f>
        <v/>
      </c>
      <c r="AT10" s="32" t="str">
        <f>IFERROR(VLOOKUP(Tabela227[[#This Row],[NOME]],'NOITE (N) (3)'!$J$3:$K$176,2,FALSE),"")</f>
        <v/>
      </c>
      <c r="AU10" s="32" t="str">
        <f>IFERROR(VLOOKUP(Tabela227[[#This Row],[NOME]],'NOITE (N) (2)'!$J$3:$K$176,2,FALSE),"")</f>
        <v/>
      </c>
      <c r="AV10" s="32" t="str">
        <f>IFERROR(VLOOKUP(Tabela227[[#This Row],[NOME]],'NOITE (N) (1)'!$J$3:$K$176,2,FALSE),"")</f>
        <v/>
      </c>
      <c r="AW10" s="32" t="str">
        <f>IFERROR(VLOOKUP(Tabela227[[#This Row],[NOME]],'NOITE (N) (7)'!$L$3:$M$176,2,FALSE),"")</f>
        <v/>
      </c>
      <c r="AX10" s="32" t="str">
        <f>IFERROR(VLOOKUP(Tabela227[[#This Row],[NOME]],'NOITE (N) (6)'!$L$3:$M$176,2,FALSE),"")</f>
        <v/>
      </c>
      <c r="AY10" s="32" t="str">
        <f>IFERROR(VLOOKUP(Tabela227[[#This Row],[NOME]],'NOITE (N) (5)'!$L$3:$M$176,2,FALSE),"")</f>
        <v/>
      </c>
      <c r="AZ10" s="32" t="str">
        <f>IFERROR(VLOOKUP(Tabela227[[#This Row],[NOME]],'NOITE (N) (4)'!$L$3:$M$176,2,FALSE),"")</f>
        <v/>
      </c>
      <c r="BA10" s="32" t="str">
        <f>IFERROR(VLOOKUP(Tabela227[[#This Row],[NOME]],'NOITE (N) (3)'!$L$3:$M$176,2,FALSE),"")</f>
        <v/>
      </c>
      <c r="BB10" s="32" t="str">
        <f>IFERROR(VLOOKUP(Tabela227[[#This Row],[NOME]],'NOITE (N) (2)'!$L$3:$M$176,2,FALSE),"")</f>
        <v/>
      </c>
      <c r="BC10" s="32" t="str">
        <f>IFERROR(VLOOKUP(Tabela227[[#This Row],[NOME]],'NOITE (N) (1)'!$L$3:$M$176,2,FALSE),"")</f>
        <v/>
      </c>
      <c r="BD10" s="32" t="str">
        <f>IFERROR(VLOOKUP(Tabela227[[#This Row],[NOME]],'TARDE (N) (6)'!$B$2:$C$73,2,FALSE),"")</f>
        <v/>
      </c>
      <c r="BE10" s="32" t="str">
        <f>IFERROR(VLOOKUP(Tabela227[[#This Row],[NOME]],'TARDE (N) (5)'!$B$2:$C$73,2,FALSE),"")</f>
        <v/>
      </c>
      <c r="BF10" s="32" t="str">
        <f>IFERROR(VLOOKUP(Tabela227[[#This Row],[NOME]],'TARDE (N) (4)'!$B$2:$C$73,2,FALSE),"")</f>
        <v/>
      </c>
      <c r="BG10" s="32" t="str">
        <f>IFERROR(VLOOKUP(Tabela227[[#This Row],[NOME]],'TARDE (N) (3)'!$B$2:$C$73,2,FALSE),"")</f>
        <v/>
      </c>
      <c r="BH10" s="32" t="str">
        <f>IFERROR(VLOOKUP(Tabela227[[#This Row],[NOME]],'TARDE (N) (2)'!$B$2:$C$73,2,FALSE),"")</f>
        <v/>
      </c>
      <c r="BI10" s="32" t="str">
        <f>IFERROR(VLOOKUP(Tabela227[[#This Row],[NOME]],'TARDE (N) (1)'!$B$2:$C$73,2,FALSE),"")</f>
        <v/>
      </c>
      <c r="BJ10" s="32" t="str">
        <f>IFERROR(VLOOKUP(Tabela227[[#This Row],[NOME]],'TARDE (N) (6)'!$D$2:$E$73,2,FALSE),"")</f>
        <v/>
      </c>
      <c r="BK10" s="32" t="str">
        <f>IFERROR(VLOOKUP(Tabela227[[#This Row],[NOME]],'TARDE (N) (5)'!$D$2:$E$73,2,FALSE),"")</f>
        <v/>
      </c>
      <c r="BL10" s="32" t="str">
        <f>IFERROR(VLOOKUP(Tabela227[[#This Row],[NOME]],'TARDE (N) (4)'!$D$2:$E$73,2,FALSE),"")</f>
        <v/>
      </c>
      <c r="BM10" s="32" t="str">
        <f>IFERROR(VLOOKUP(Tabela227[[#This Row],[NOME]],'TARDE (N) (3)'!$D$2:$E$73,2,FALSE),"")</f>
        <v/>
      </c>
      <c r="BN10" s="32" t="str">
        <f>IFERROR(VLOOKUP(Tabela227[[#This Row],[NOME]],'TARDE (N) (2)'!$D$2:$E$73,2,FALSE),"")</f>
        <v/>
      </c>
      <c r="BO10" s="32" t="str">
        <f>IFERROR(VLOOKUP(Tabela227[[#This Row],[NOME]],'TARDE (N) (1)'!$D$2:$E$73,2,FALSE),"")</f>
        <v/>
      </c>
      <c r="BP10" s="32" t="str">
        <f>IFERROR(VLOOKUP(Tabela227[[#This Row],[NOME]],'TARDE (N) (6)'!$F$2:$G$73,2,FALSE),"")</f>
        <v/>
      </c>
      <c r="BQ10" s="32" t="str">
        <f>IFERROR(VLOOKUP(Tabela227[[#This Row],[NOME]],'TARDE (N) (5)'!$F$2:$G$73,2,FALSE),"")</f>
        <v/>
      </c>
      <c r="BR10" s="32" t="str">
        <f>IFERROR(VLOOKUP(Tabela227[[#This Row],[NOME]],'TARDE (N) (4)'!$F$2:$G$73,2,FALSE),"")</f>
        <v/>
      </c>
      <c r="BS10" s="32" t="str">
        <f>IFERROR(VLOOKUP(Tabela227[[#This Row],[NOME]],'TARDE (N) (3)'!$F$2:$G$73,2,FALSE),"")</f>
        <v/>
      </c>
      <c r="BT10" s="32" t="str">
        <f>IFERROR(VLOOKUP(Tabela227[[#This Row],[NOME]],'TARDE (N) (2)'!$F$2:$G$73,2,FALSE),"")</f>
        <v/>
      </c>
      <c r="BU10" s="32" t="str">
        <f>IFERROR(VLOOKUP(Tabela227[[#This Row],[NOME]],'TARDE (N) (1)'!$F$2:$G$73,2,FALSE),"")</f>
        <v/>
      </c>
      <c r="BV10" s="32" t="str">
        <f>IFERROR(VLOOKUP(Tabela227[[#This Row],[NOME]],'TARDE (N) (6)'!$H$2:$I$73,2,FALSE),"")</f>
        <v/>
      </c>
      <c r="BW10" s="32" t="str">
        <f>IFERROR(VLOOKUP(Tabela227[[#This Row],[NOME]],'TARDE (N) (5)'!$H$2:$I$73,2,FALSE),"")</f>
        <v/>
      </c>
      <c r="BX10" s="32" t="str">
        <f>IFERROR(VLOOKUP(Tabela227[[#This Row],[NOME]],'TARDE (N) (4)'!$H$2:$I$73,2,FALSE),"")</f>
        <v/>
      </c>
      <c r="BY10" s="32" t="str">
        <f>IFERROR(VLOOKUP(Tabela227[[#This Row],[NOME]],'TARDE (N) (3)'!$H$2:$I$73,2,FALSE),"")</f>
        <v/>
      </c>
      <c r="BZ10" s="32" t="str">
        <f>IFERROR(VLOOKUP(Tabela227[[#This Row],[NOME]],'TARDE (N) (2)'!$H$2:$I$73,2,FALSE),"")</f>
        <v/>
      </c>
      <c r="CA10" s="32" t="str">
        <f>IFERROR(VLOOKUP(Tabela227[[#This Row],[NOME]],'TARDE (N) (1)'!$H$2:$I$73,2,FALSE),"")</f>
        <v/>
      </c>
      <c r="CB10" s="32" t="str">
        <f>IFERROR(VLOOKUP(Tabela227[[#This Row],[NOME]],'TARDE (N) (6)'!$J$2:$K$73,2,FALSE),"")</f>
        <v/>
      </c>
      <c r="CC10" s="32" t="str">
        <f>IFERROR(VLOOKUP(Tabela227[[#This Row],[NOME]],'TARDE (N) (5)'!$J$2:$K$73,2,FALSE),"")</f>
        <v/>
      </c>
      <c r="CD10" s="32" t="str">
        <f>IFERROR(VLOOKUP(Tabela227[[#This Row],[NOME]],'TARDE (N) (4)'!$J$2:$K$73,2,FALSE),"")</f>
        <v/>
      </c>
      <c r="CE10" s="32" t="str">
        <f>IFERROR(VLOOKUP(Tabela227[[#This Row],[NOME]],'TARDE (N) (3)'!$J$2:$K$73,2,FALSE),"")</f>
        <v/>
      </c>
      <c r="CF10" s="32" t="str">
        <f>IFERROR(VLOOKUP(Tabela227[[#This Row],[NOME]],'TARDE (N) (2)'!$J$2:$K$73,2,FALSE),"")</f>
        <v/>
      </c>
      <c r="CG10" s="32" t="str">
        <f>IFERROR(VLOOKUP(Tabela227[[#This Row],[NOME]],'TARDE (N) (1)'!$J$2:$K$73,2,FALSE),"")</f>
        <v/>
      </c>
      <c r="CH10" s="32" t="str">
        <f>IFERROR(VLOOKUP(Tabela227[[#This Row],[NOME]],'TARDE (N) (6)'!$L$2:$M$73,2,FALSE),"")</f>
        <v/>
      </c>
      <c r="CI10" s="32" t="str">
        <f>IFERROR(VLOOKUP(Tabela227[[#This Row],[NOME]],'TARDE (N) (5)'!$L$2:$M$73,2,FALSE),"")</f>
        <v/>
      </c>
      <c r="CJ10" s="32" t="str">
        <f>IFERROR(VLOOKUP(Tabela227[[#This Row],[NOME]],'TARDE (N) (4)'!$L$2:$M$73,2,FALSE),"")</f>
        <v/>
      </c>
      <c r="CK10" s="32" t="str">
        <f>IFERROR(VLOOKUP(Tabela227[[#This Row],[NOME]],'TARDE (N) (3)'!$L$2:$M$73,2,FALSE),"")</f>
        <v/>
      </c>
      <c r="CL10" s="32" t="str">
        <f>IFERROR(VLOOKUP(Tabela227[[#This Row],[NOME]],'TARDE (N) (2)'!$L$2:$M$73,2,FALSE),"")</f>
        <v/>
      </c>
      <c r="CM10" s="32" t="str">
        <f>IFERROR(VLOOKUP(Tabela227[[#This Row],[NOME]],'TARDE (N) (1)'!$L$2:$M$73,2,FALSE),"")</f>
        <v/>
      </c>
      <c r="CN10" s="32" t="str">
        <f>IFERROR(VLOOKUP(Tabela227[[#This Row],[NOME]],'MANHÃ (N) (7)'!$B$2:$C$127,2,FALSE),"")</f>
        <v/>
      </c>
      <c r="CO10" s="32" t="str">
        <f>IFERROR(VLOOKUP(Tabela227[[#This Row],[NOME]],'MANHÃ (N) (6)'!$B$2:$C$127,2,FALSE),"")</f>
        <v/>
      </c>
      <c r="CP10" s="32" t="str">
        <f>IFERROR(VLOOKUP(Tabela227[[#This Row],[NOME]],'MANHÃ (N) (5)'!$B$2:$C$127,2,FALSE),"")</f>
        <v/>
      </c>
      <c r="CQ10" s="32" t="str">
        <f>IFERROR(VLOOKUP(Tabela227[[#This Row],[NOME]],'MANHÃ (N) (4)'!$B$2:$C$127,2,FALSE),"")</f>
        <v/>
      </c>
      <c r="CR10" s="32" t="str">
        <f>IFERROR(VLOOKUP(Tabela227[[#This Row],[NOME]],'MANHÃ (N) (3)'!$B$2:$C$127,2,FALSE),"")</f>
        <v/>
      </c>
      <c r="CS10" s="32" t="str">
        <f>IFERROR(VLOOKUP(Tabela227[[#This Row],[NOME]],'MANHÃ (N) (2)'!$B$2:$C$127,2,FALSE),"")</f>
        <v/>
      </c>
      <c r="CT10" s="32" t="str">
        <f>IFERROR(VLOOKUP(Tabela227[[#This Row],[NOME]],'MANHÃ (N) (1)'!$B$2:$C$127,2,FALSE),"")</f>
        <v/>
      </c>
      <c r="CU10" s="32" t="str">
        <f>IFERROR(VLOOKUP(Tabela227[[#This Row],[NOME]],'MANHÃ (N) (7)'!$D$2:$E$127,2,FALSE),"")</f>
        <v/>
      </c>
      <c r="CV10" s="32" t="str">
        <f>IFERROR(VLOOKUP(Tabela227[[#This Row],[NOME]],'MANHÃ (N) (6)'!$D$2:$E$127,2,FALSE),"")</f>
        <v/>
      </c>
      <c r="CW10" s="32" t="str">
        <f>IFERROR(VLOOKUP(Tabela227[[#This Row],[NOME]],'MANHÃ (N) (5)'!$D$2:$E$127,2,FALSE),"")</f>
        <v/>
      </c>
      <c r="CX10" s="32" t="str">
        <f>IFERROR(VLOOKUP(Tabela227[[#This Row],[NOME]],'MANHÃ (N) (4)'!$D$2:$E$127,2,FALSE),"")</f>
        <v/>
      </c>
      <c r="CY10" s="32" t="str">
        <f>IFERROR(VLOOKUP(Tabela227[[#This Row],[NOME]],'MANHÃ (N) (3)'!$D$2:$E$127,2,FALSE),"")</f>
        <v/>
      </c>
      <c r="CZ10" s="32" t="str">
        <f>IFERROR(VLOOKUP(Tabela227[[#This Row],[NOME]],'MANHÃ (N) (2)'!$D$2:$E$127,2,FALSE),"")</f>
        <v/>
      </c>
      <c r="DA10" s="32" t="str">
        <f>IFERROR(VLOOKUP(Tabela227[[#This Row],[NOME]],'MANHÃ (N) (1)'!$D$2:$E$127,2,FALSE),"")</f>
        <v/>
      </c>
      <c r="DB10" s="32" t="str">
        <f>IFERROR(VLOOKUP(Tabela227[[#This Row],[NOME]],'MANHÃ (N) (7)'!$F$2:$G$127,2,FALSE),"")</f>
        <v/>
      </c>
      <c r="DC10" s="32" t="str">
        <f>IFERROR(VLOOKUP(Tabela227[[#This Row],[NOME]],'MANHÃ (N) (7)'!$F$2:$G$127,2,FALSE),"")</f>
        <v/>
      </c>
      <c r="DD10" s="32" t="str">
        <f>IFERROR(VLOOKUP(Tabela227[[#This Row],[NOME]],'MANHÃ (N) (6)'!$F$2:$G$127,2,FALSE),"")</f>
        <v/>
      </c>
      <c r="DE10" s="32" t="str">
        <f>IFERROR(VLOOKUP(Tabela227[[#This Row],[NOME]],'MANHÃ (N) (5)'!$F$2:$G$127,2,FALSE),"")</f>
        <v/>
      </c>
      <c r="DF10" s="32" t="str">
        <f>IFERROR(VLOOKUP(Tabela227[[#This Row],[NOME]],'MANHÃ (N) (3)'!$F$2:$G$127,2,FALSE),"")</f>
        <v/>
      </c>
      <c r="DG10" s="32" t="str">
        <f>IFERROR(VLOOKUP(Tabela227[[#This Row],[NOME]],'MANHÃ (N) (2)'!$F$2:$G$127,2,FALSE),"")</f>
        <v/>
      </c>
      <c r="DH10" s="32" t="str">
        <f>IFERROR(VLOOKUP(Tabela227[[#This Row],[NOME]],'MANHÃ (N) (1)'!$F$2:$G$127,2,FALSE),"")</f>
        <v/>
      </c>
      <c r="DI10" s="32" t="str">
        <f>IFERROR(VLOOKUP(Tabela227[[#This Row],[NOME]],'MANHÃ (N) (7)'!$H$2:$I$127,2,FALSE),"")</f>
        <v/>
      </c>
      <c r="DJ10" s="32" t="str">
        <f>IFERROR(VLOOKUP(Tabela227[[#This Row],[NOME]],'MANHÃ (N) (6)'!$H$2:$I$127,2,FALSE),"")</f>
        <v/>
      </c>
      <c r="DK10" s="32" t="str">
        <f>IFERROR(VLOOKUP(Tabela227[[#This Row],[NOME]],'MANHÃ (N) (5)'!$H$2:$I$127,2,FALSE),"")</f>
        <v/>
      </c>
      <c r="DL10" s="32" t="str">
        <f>IFERROR(VLOOKUP(Tabela227[[#This Row],[NOME]],'MANHÃ (N) (4)'!$H$2:$I$127,2,FALSE),"")</f>
        <v/>
      </c>
      <c r="DM10" s="32" t="str">
        <f>IFERROR(VLOOKUP(Tabela227[[#This Row],[NOME]],'MANHÃ (N) (3)'!$H$2:$I$127,2,FALSE),"")</f>
        <v/>
      </c>
      <c r="DN10" s="32" t="str">
        <f>IFERROR(VLOOKUP(Tabela227[[#This Row],[NOME]],'MANHÃ (N) (2)'!$H$2:$I$127,2,FALSE),"")</f>
        <v/>
      </c>
      <c r="DO10" s="32" t="str">
        <f>IFERROR(VLOOKUP(Tabela227[[#This Row],[NOME]],'MANHÃ (N) (1)'!$H$2:$I$127,2,FALSE),"")</f>
        <v/>
      </c>
      <c r="DP10" s="32" t="str">
        <f>IFERROR(VLOOKUP(Tabela227[[#This Row],[NOME]],'MANHÃ (N) (7)'!$J$2:$K$127,2,FALSE),"")</f>
        <v/>
      </c>
      <c r="DQ10" s="32" t="str">
        <f>IFERROR(VLOOKUP(Tabela227[[#This Row],[NOME]],'MANHÃ (N) (6)'!$J$2:$K$127,2,FALSE),"")</f>
        <v/>
      </c>
      <c r="DR10" s="32" t="str">
        <f>IFERROR(VLOOKUP(Tabela227[[#This Row],[NOME]],'MANHÃ (N) (5)'!$J$2:$K$127,2,FALSE),"")</f>
        <v/>
      </c>
      <c r="DS10" s="32" t="str">
        <f>IFERROR(VLOOKUP(Tabela227[[#This Row],[NOME]],'MANHÃ (N) (4)'!$J$2:$K$127,2,FALSE),"")</f>
        <v/>
      </c>
      <c r="DT10" s="32" t="str">
        <f>IFERROR(VLOOKUP(Tabela227[[#This Row],[NOME]],'MANHÃ (N) (3)'!$J$2:$K$127,2,FALSE),"")</f>
        <v/>
      </c>
      <c r="DU10" s="32" t="str">
        <f>IFERROR(VLOOKUP(Tabela227[[#This Row],[NOME]],'MANHÃ (N) (2)'!$J$2:$K$127,2,FALSE),"")</f>
        <v/>
      </c>
      <c r="DV10" s="32" t="str">
        <f>IFERROR(VLOOKUP(Tabela227[[#This Row],[NOME]],'MANHÃ (N) (1)'!$J$2:$K$127,2,FALSE),"")</f>
        <v/>
      </c>
      <c r="DW10" s="32" t="str">
        <f>IFERROR(VLOOKUP(Tabela227[[#This Row],[NOME]],'MANHÃ (N) (7)'!$L$2:$M$127,2,FALSE),"")</f>
        <v/>
      </c>
      <c r="DX10" s="32" t="str">
        <f>IFERROR(VLOOKUP(Tabela227[[#This Row],[NOME]],'MANHÃ (N) (6)'!$L$2:$M$127,2,FALSE),"")</f>
        <v/>
      </c>
      <c r="DY10" s="32" t="str">
        <f>IFERROR(VLOOKUP(Tabela227[[#This Row],[NOME]],'MANHÃ (N) (5)'!$L$2:$M$127,2,FALSE),"")</f>
        <v/>
      </c>
      <c r="DZ10" s="32" t="str">
        <f>IFERROR(VLOOKUP(Tabela227[[#This Row],[NOME]],'MANHÃ (N) (4)'!$L$2:$M$127,2,FALSE),"")</f>
        <v/>
      </c>
      <c r="EA10" s="32" t="str">
        <f>IFERROR(VLOOKUP(Tabela227[[#This Row],[NOME]],'MANHÃ (N) (3)'!$L$2:$M$127,2,FALSE),"")</f>
        <v/>
      </c>
      <c r="EB10" s="32" t="str">
        <f>IFERROR(VLOOKUP(Tabela227[[#This Row],[NOME]],'MANHÃ (N) (2)'!$L$2:$M$127,2,FALSE),"")</f>
        <v/>
      </c>
      <c r="EC10" s="32" t="str">
        <f>IFERROR(VLOOKUP(Tabela227[[#This Row],[NOME]],'MANHÃ (N) (1)'!$L$2:$M$127,2,FALSE),"")</f>
        <v/>
      </c>
      <c r="ED10" s="33">
        <v>45323</v>
      </c>
      <c r="EE10" s="31">
        <f>PROFESSORES!$D$3</f>
        <v>2024</v>
      </c>
      <c r="EF10" s="31" t="str">
        <f>PROFESSORES!$C$3</f>
        <v>MAIO</v>
      </c>
      <c r="EG10" s="35">
        <f>'MÊS (WORD)'!$C$4</f>
        <v>5</v>
      </c>
      <c r="EH10" s="42">
        <f>'MÊS (WORD)'!$I$5</f>
        <v>45413</v>
      </c>
      <c r="EI10" s="31" t="str">
        <f>'MÊS (WORD)'!$J$5</f>
        <v>*
***************************DIA DO TRABALHO**************************</v>
      </c>
      <c r="EJ10" s="42">
        <f>'MÊS (WORD)'!$I$6</f>
        <v>45414</v>
      </c>
      <c r="EK10" s="37" t="str">
        <f>'MÊS (WORD)'!$J$6</f>
        <v/>
      </c>
      <c r="EL10" s="42">
        <f>'MÊS (WORD)'!$I$7</f>
        <v>45415</v>
      </c>
      <c r="EM10" s="37" t="str">
        <f>'MÊS (WORD)'!$J$7</f>
        <v/>
      </c>
      <c r="EN10" s="42">
        <f>'MÊS (WORD)'!$I$8</f>
        <v>45416</v>
      </c>
      <c r="EO10" s="37" t="str">
        <f>'MÊS (WORD)'!$J$8</f>
        <v/>
      </c>
      <c r="EP10" s="42">
        <f>'MÊS (WORD)'!$I$9</f>
        <v>45417</v>
      </c>
      <c r="EQ10" s="37" t="str">
        <f>'MÊS (WORD)'!$J$9</f>
        <v>********************************************************************</v>
      </c>
      <c r="ER10" s="42">
        <f>'MÊS (WORD)'!$I$10</f>
        <v>45418</v>
      </c>
      <c r="ES10" s="37" t="str">
        <f>'MÊS (WORD)'!$J$10</f>
        <v/>
      </c>
      <c r="ET10" s="42">
        <f>'MÊS (WORD)'!$I$11</f>
        <v>45419</v>
      </c>
      <c r="EU10" s="37" t="str">
        <f>'MÊS (WORD)'!$J$11</f>
        <v/>
      </c>
      <c r="EV10" s="42">
        <f>'MÊS (WORD)'!$I$12</f>
        <v>45420</v>
      </c>
      <c r="EW10" s="37" t="str">
        <f>'MÊS (WORD)'!$J$12</f>
        <v/>
      </c>
      <c r="EX10" s="42">
        <f>'MÊS (WORD)'!$I$13</f>
        <v>45421</v>
      </c>
      <c r="EY10" s="37" t="str">
        <f>'MÊS (WORD)'!$J$13</f>
        <v/>
      </c>
      <c r="EZ10" s="37">
        <f>'MÊS (WORD)'!$I$14</f>
        <v>45422</v>
      </c>
      <c r="FA10" s="37" t="str">
        <f>'MÊS (WORD)'!$J$14</f>
        <v/>
      </c>
      <c r="FB10" s="37">
        <f>'MÊS (WORD)'!$I$15</f>
        <v>45423</v>
      </c>
      <c r="FC10" s="37" t="str">
        <f>'MÊS (WORD)'!$J$15</f>
        <v/>
      </c>
      <c r="FD10" s="37">
        <f>'MÊS (WORD)'!$I$16</f>
        <v>45424</v>
      </c>
      <c r="FE10" s="37" t="str">
        <f>'MÊS (WORD)'!$J$16</f>
        <v>********************************************************************</v>
      </c>
      <c r="FF10" s="37">
        <f>'MÊS (WORD)'!$I$17</f>
        <v>45425</v>
      </c>
      <c r="FG10" s="37" t="str">
        <f>'MÊS (WORD)'!$J$17</f>
        <v/>
      </c>
      <c r="FH10" s="37">
        <f>'MÊS (WORD)'!$I$18</f>
        <v>45426</v>
      </c>
      <c r="FI10" s="37" t="str">
        <f>'MÊS (WORD)'!$J$18</f>
        <v/>
      </c>
      <c r="FJ10" s="37">
        <f>'MÊS (WORD)'!$I$19</f>
        <v>45427</v>
      </c>
      <c r="FK10" s="37" t="str">
        <f>'MÊS (WORD)'!$J$19</f>
        <v/>
      </c>
      <c r="FL10" s="37">
        <f>'MÊS (WORD)'!$I$20</f>
        <v>45428</v>
      </c>
      <c r="FM10" s="37" t="str">
        <f>'MÊS (WORD)'!$J$20</f>
        <v/>
      </c>
      <c r="FN10" s="37">
        <f>'MÊS (WORD)'!$I$21</f>
        <v>45429</v>
      </c>
      <c r="FO10" s="37" t="str">
        <f>'MÊS (WORD)'!$J$21</f>
        <v/>
      </c>
      <c r="FP10" s="37">
        <f>'MÊS (WORD)'!$I$22</f>
        <v>45430</v>
      </c>
      <c r="FQ10" s="37" t="str">
        <f>'MÊS (WORD)'!$J$22</f>
        <v/>
      </c>
      <c r="FR10" s="37">
        <f>'MÊS (WORD)'!$I$23</f>
        <v>45431</v>
      </c>
      <c r="FS10" s="37" t="str">
        <f>'MÊS (WORD)'!$J$23</f>
        <v>********************************************************************</v>
      </c>
      <c r="FT10" s="37">
        <f>'MÊS (WORD)'!$I$24</f>
        <v>45432</v>
      </c>
      <c r="FU10" s="37" t="str">
        <f>'MÊS (WORD)'!$J$24</f>
        <v/>
      </c>
      <c r="FV10" s="37">
        <f>'MÊS (WORD)'!$I$25</f>
        <v>45433</v>
      </c>
      <c r="FW10" s="37" t="str">
        <f>'MÊS (WORD)'!$J$25</f>
        <v/>
      </c>
      <c r="FX10" s="37">
        <f>'MÊS (WORD)'!$I$26</f>
        <v>45434</v>
      </c>
      <c r="FY10" s="37" t="str">
        <f>'MÊS (WORD)'!$J$26</f>
        <v/>
      </c>
      <c r="FZ10" s="37">
        <f>'MÊS (WORD)'!$I$27</f>
        <v>45435</v>
      </c>
      <c r="GA10" s="37" t="str">
        <f>'MÊS (WORD)'!$J$27</f>
        <v/>
      </c>
      <c r="GB10" s="37">
        <f>'MÊS (WORD)'!$I$28</f>
        <v>45436</v>
      </c>
      <c r="GC10" s="37" t="str">
        <f>'MÊS (WORD)'!$J$28</f>
        <v/>
      </c>
      <c r="GD10" s="37">
        <f>'MÊS (WORD)'!$I$29</f>
        <v>45437</v>
      </c>
      <c r="GE10" s="37" t="str">
        <f>'MÊS (WORD)'!$J$29</f>
        <v/>
      </c>
      <c r="GF10" s="37">
        <f>'MÊS (WORD)'!$I$30</f>
        <v>45438</v>
      </c>
      <c r="GG10" s="37" t="str">
        <f>'MÊS (WORD)'!$J$30</f>
        <v>********************************************************************</v>
      </c>
      <c r="GH10" s="37">
        <f>'MÊS (WORD)'!$I$31</f>
        <v>45439</v>
      </c>
      <c r="GI10" s="37" t="str">
        <f>'MÊS (WORD)'!$J$31</f>
        <v/>
      </c>
      <c r="GJ10" s="37">
        <f>'MÊS (WORD)'!$I$32</f>
        <v>45440</v>
      </c>
      <c r="GK10" s="37" t="str">
        <f>'MÊS (WORD)'!$J$32</f>
        <v/>
      </c>
      <c r="GL10" s="37">
        <f>'MÊS (WORD)'!$I$33</f>
        <v>45441</v>
      </c>
      <c r="GM10" s="37" t="str">
        <f>'MÊS (WORD)'!$J$33</f>
        <v/>
      </c>
      <c r="GN10" s="37">
        <f>'MÊS (WORD)'!$I$34</f>
        <v>45442</v>
      </c>
      <c r="GO10" s="37" t="str">
        <f>'MÊS (WORD)'!$J$34</f>
        <v/>
      </c>
      <c r="GP10" s="37">
        <f>'MÊS (WORD)'!$I$35</f>
        <v>45443</v>
      </c>
      <c r="GQ10" s="31" t="str">
        <f>'MÊS (WORD)'!$J$35</f>
        <v/>
      </c>
    </row>
    <row r="11" spans="1:199" ht="17.100000000000001" customHeight="1" x14ac:dyDescent="0.25">
      <c r="A11" s="31">
        <v>76917</v>
      </c>
      <c r="B11" s="33">
        <v>45059</v>
      </c>
      <c r="C11" s="31">
        <v>126</v>
      </c>
      <c r="D11" s="39" t="s">
        <v>408</v>
      </c>
      <c r="E11" s="73" t="s">
        <v>93</v>
      </c>
      <c r="F11" s="39" t="s">
        <v>396</v>
      </c>
      <c r="G11" s="39" t="s">
        <v>398</v>
      </c>
      <c r="H11" s="31">
        <v>4</v>
      </c>
      <c r="I11" s="31">
        <f>IF(Tabela227[[#This Row],[HORA AULA]]&lt;&gt;0,Tabela227[[#This Row],[HORA AULA]]/2,"-")</f>
        <v>2</v>
      </c>
      <c r="J11" s="31" t="s">
        <v>100</v>
      </c>
      <c r="K11" s="31" t="s">
        <v>100</v>
      </c>
      <c r="L11" s="31" t="s">
        <v>100</v>
      </c>
      <c r="M11" s="31" t="s">
        <v>100</v>
      </c>
      <c r="N11" s="32" t="str">
        <f>IFERROR(VLOOKUP(Tabela227[[#This Row],[NOME]],'NOITE (N) (7)'!$B$3:$C$176,2,FALSE),"")</f>
        <v/>
      </c>
      <c r="O11" s="32" t="str">
        <f>IFERROR(VLOOKUP(Tabela227[[#This Row],[NOME]],'NOITE (N) (6)'!$B$3:$C$176,2,FALSE),"")</f>
        <v/>
      </c>
      <c r="P11" s="32" t="str">
        <f>IFERROR(VLOOKUP(Tabela227[[#This Row],[NOME]],'NOITE (N) (5)'!$B$3:$C$176,2,FALSE),"")</f>
        <v/>
      </c>
      <c r="Q11" s="32" t="str">
        <f>IFERROR(VLOOKUP(Tabela227[[#This Row],[NOME]],'NOITE (N) (4)'!$B$3:$C$176,2,FALSE),"")</f>
        <v/>
      </c>
      <c r="R11" s="32" t="str">
        <f>IFERROR(VLOOKUP(Tabela227[[#This Row],[NOME]],'NOITE (N) (3)'!$B$3:$C$176,2,FALSE),"")</f>
        <v/>
      </c>
      <c r="S11" s="32" t="str">
        <f>IFERROR(VLOOKUP(Tabela227[[#This Row],[NOME]],'NOITE (N) (2)'!$B$3:$C$176,2,FALSE),"")</f>
        <v/>
      </c>
      <c r="T11" s="32" t="str">
        <f>IFERROR(VLOOKUP(Tabela227[[#This Row],[NOME]],'NOITE (N) (1)'!$B$3:$C$176,2,FALSE),"")</f>
        <v/>
      </c>
      <c r="U11" s="32" t="str">
        <f>IFERROR(VLOOKUP(Tabela227[[#This Row],[NOME]],'NOITE (N) (7)'!$D$3:$E$176,2,FALSE),"")</f>
        <v/>
      </c>
      <c r="V11" s="32" t="str">
        <f>IFERROR(VLOOKUP(Tabela227[[#This Row],[NOME]],'NOITE (N) (6)'!$D$3:$E$176,2,FALSE),"")</f>
        <v/>
      </c>
      <c r="W11" s="32" t="str">
        <f>IFERROR(VLOOKUP(Tabela227[[#This Row],[NOME]],'NOITE (N) (5)'!$D$3:$E$176,2,FALSE),"")</f>
        <v/>
      </c>
      <c r="X11" s="32" t="str">
        <f>IFERROR(VLOOKUP(Tabela227[[#This Row],[NOME]],'NOITE (N) (4)'!$D$3:$E$176,2,FALSE),"")</f>
        <v/>
      </c>
      <c r="Y11" s="32" t="str">
        <f>IFERROR(VLOOKUP(Tabela227[[#This Row],[NOME]],'NOITE (N) (3)'!$D$3:$E$176,2,FALSE),"")</f>
        <v/>
      </c>
      <c r="Z11" s="32" t="str">
        <f>IFERROR(VLOOKUP(Tabela227[[#This Row],[NOME]],'NOITE (N) (2)'!$D$3:$E$176,2,FALSE),"")</f>
        <v/>
      </c>
      <c r="AA11" s="32" t="str">
        <f>IFERROR(VLOOKUP(Tabela227[[#This Row],[NOME]],'NOITE (N) (1)'!$D$3:$E$176,2,FALSE),"")</f>
        <v/>
      </c>
      <c r="AB11" s="32" t="str">
        <f>IFERROR(VLOOKUP(Tabela227[[#This Row],[NOME]],'NOITE (N) (7)'!$F$3:$G$176,2,FALSE),"")</f>
        <v/>
      </c>
      <c r="AC11" s="32" t="str">
        <f>IFERROR(VLOOKUP(Tabela227[[#This Row],[NOME]],'NOITE (N) (6)'!$F$3:$G$176,2,FALSE),"")</f>
        <v/>
      </c>
      <c r="AD11" s="32" t="str">
        <f>IFERROR(VLOOKUP(Tabela227[[#This Row],[NOME]],'NOITE (N) (5)'!$F$3:$G$176,2,FALSE),"")</f>
        <v/>
      </c>
      <c r="AE11" s="32" t="str">
        <f>IFERROR(VLOOKUP(Tabela227[[#This Row],[NOME]],'NOITE (N) (4)'!$F$3:$G$176,2,FALSE),"")</f>
        <v/>
      </c>
      <c r="AF11" s="32" t="str">
        <f>IFERROR(VLOOKUP(Tabela227[[#This Row],[NOME]],'NOITE (N) (3)'!$F$3:$G$176,2,FALSE),"")</f>
        <v/>
      </c>
      <c r="AG11" s="32" t="str">
        <f>IFERROR(VLOOKUP(Tabela227[[#This Row],[NOME]],'NOITE (N) (2)'!$F$3:$G$176,2,FALSE),"")</f>
        <v/>
      </c>
      <c r="AH11" s="32" t="str">
        <f>IFERROR(VLOOKUP(Tabela227[[#This Row],[NOME]],'NOITE (N) (1)'!$F$3:$G$176,2,FALSE),"")</f>
        <v/>
      </c>
      <c r="AI11" s="32" t="str">
        <f>IFERROR(VLOOKUP(Tabela227[[#This Row],[NOME]],'NOITE (N) (7)'!$H$3:$I$176,2,FALSE),"")</f>
        <v/>
      </c>
      <c r="AJ11" s="32" t="str">
        <f>IFERROR(VLOOKUP(Tabela227[[#This Row],[NOME]],'NOITE (N) (6)'!$H$3:$I$176,2,FALSE),"")</f>
        <v/>
      </c>
      <c r="AK11" s="32" t="str">
        <f>IFERROR(VLOOKUP(Tabela227[[#This Row],[NOME]],'NOITE (N) (5)'!$H$3:$I$176,2,FALSE),"")</f>
        <v/>
      </c>
      <c r="AL11" s="32" t="str">
        <f>IFERROR(VLOOKUP(Tabela227[[#This Row],[NOME]],'NOITE (N) (4)'!$H$3:$I$176,2,FALSE),"")</f>
        <v/>
      </c>
      <c r="AM11" s="32" t="str">
        <f>IFERROR(VLOOKUP(Tabela227[[#This Row],[NOME]],'NOITE (N) (3)'!$H$3:$I$176,2,FALSE),"")</f>
        <v/>
      </c>
      <c r="AN11" s="32" t="str">
        <f>IFERROR(VLOOKUP(Tabela227[[#This Row],[NOME]],'NOITE (N) (2)'!$H$3:$I$176,2,FALSE),"")</f>
        <v/>
      </c>
      <c r="AO11" s="32" t="str">
        <f>IFERROR(VLOOKUP(Tabela227[[#This Row],[NOME]],'NOITE (N) (1)'!$H$3:$I$176,2,FALSE),"")</f>
        <v/>
      </c>
      <c r="AP11" s="32" t="str">
        <f>IFERROR(VLOOKUP(Tabela227[[#This Row],[NOME]],'NOITE (N) (7)'!$J$3:$K$176,2,FALSE),"")</f>
        <v/>
      </c>
      <c r="AQ11" s="32" t="str">
        <f>IFERROR(VLOOKUP(Tabela227[[#This Row],[NOME]],'NOITE (N) (6)'!$J$3:$K$176,2,FALSE),"")</f>
        <v/>
      </c>
      <c r="AR11" s="32" t="str">
        <f>IFERROR(VLOOKUP(Tabela227[[#This Row],[NOME]],'NOITE (N) (5)'!$J$3:$K$176,2,FALSE),"")</f>
        <v/>
      </c>
      <c r="AS11" s="32" t="str">
        <f>IFERROR(VLOOKUP(Tabela227[[#This Row],[NOME]],'NOITE (N) (4)'!$J$3:$K$176,2,FALSE),"")</f>
        <v/>
      </c>
      <c r="AT11" s="32" t="str">
        <f>IFERROR(VLOOKUP(Tabela227[[#This Row],[NOME]],'NOITE (N) (3)'!$J$3:$K$176,2,FALSE),"")</f>
        <v/>
      </c>
      <c r="AU11" s="32" t="str">
        <f>IFERROR(VLOOKUP(Tabela227[[#This Row],[NOME]],'NOITE (N) (2)'!$J$3:$K$176,2,FALSE),"")</f>
        <v/>
      </c>
      <c r="AV11" s="32" t="str">
        <f>IFERROR(VLOOKUP(Tabela227[[#This Row],[NOME]],'NOITE (N) (1)'!$J$3:$K$176,2,FALSE),"")</f>
        <v/>
      </c>
      <c r="AW11" s="32" t="str">
        <f>IFERROR(VLOOKUP(Tabela227[[#This Row],[NOME]],'NOITE (N) (7)'!$L$3:$M$176,2,FALSE),"")</f>
        <v/>
      </c>
      <c r="AX11" s="32" t="str">
        <f>IFERROR(VLOOKUP(Tabela227[[#This Row],[NOME]],'NOITE (N) (6)'!$L$3:$M$176,2,FALSE),"")</f>
        <v/>
      </c>
      <c r="AY11" s="32" t="str">
        <f>IFERROR(VLOOKUP(Tabela227[[#This Row],[NOME]],'NOITE (N) (5)'!$L$3:$M$176,2,FALSE),"")</f>
        <v/>
      </c>
      <c r="AZ11" s="32" t="str">
        <f>IFERROR(VLOOKUP(Tabela227[[#This Row],[NOME]],'NOITE (N) (4)'!$L$3:$M$176,2,FALSE),"")</f>
        <v/>
      </c>
      <c r="BA11" s="32" t="str">
        <f>IFERROR(VLOOKUP(Tabela227[[#This Row],[NOME]],'NOITE (N) (3)'!$L$3:$M$176,2,FALSE),"")</f>
        <v/>
      </c>
      <c r="BB11" s="32" t="str">
        <f>IFERROR(VLOOKUP(Tabela227[[#This Row],[NOME]],'NOITE (N) (2)'!$L$3:$M$176,2,FALSE),"")</f>
        <v/>
      </c>
      <c r="BC11" s="32" t="str">
        <f>IFERROR(VLOOKUP(Tabela227[[#This Row],[NOME]],'NOITE (N) (1)'!$L$3:$M$176,2,FALSE),"")</f>
        <v/>
      </c>
      <c r="BD11" s="32" t="str">
        <f>IFERROR(VLOOKUP(Tabela227[[#This Row],[NOME]],'TARDE (N) (6)'!$B$2:$C$73,2,FALSE),"")</f>
        <v/>
      </c>
      <c r="BE11" s="32" t="str">
        <f>IFERROR(VLOOKUP(Tabela227[[#This Row],[NOME]],'TARDE (N) (5)'!$B$2:$C$73,2,FALSE),"")</f>
        <v/>
      </c>
      <c r="BF11" s="32" t="str">
        <f>IFERROR(VLOOKUP(Tabela227[[#This Row],[NOME]],'TARDE (N) (4)'!$B$2:$C$73,2,FALSE),"")</f>
        <v/>
      </c>
      <c r="BG11" s="32" t="str">
        <f>IFERROR(VLOOKUP(Tabela227[[#This Row],[NOME]],'TARDE (N) (3)'!$B$2:$C$73,2,FALSE),"")</f>
        <v/>
      </c>
      <c r="BH11" s="32" t="str">
        <f>IFERROR(VLOOKUP(Tabela227[[#This Row],[NOME]],'TARDE (N) (2)'!$B$2:$C$73,2,FALSE),"")</f>
        <v/>
      </c>
      <c r="BI11" s="32" t="str">
        <f>IFERROR(VLOOKUP(Tabela227[[#This Row],[NOME]],'TARDE (N) (1)'!$B$2:$C$73,2,FALSE),"")</f>
        <v/>
      </c>
      <c r="BJ11" s="32" t="str">
        <f>IFERROR(VLOOKUP(Tabela227[[#This Row],[NOME]],'TARDE (N) (6)'!$D$2:$E$73,2,FALSE),"")</f>
        <v/>
      </c>
      <c r="BK11" s="32" t="str">
        <f>IFERROR(VLOOKUP(Tabela227[[#This Row],[NOME]],'TARDE (N) (5)'!$D$2:$E$73,2,FALSE),"")</f>
        <v/>
      </c>
      <c r="BL11" s="32" t="str">
        <f>IFERROR(VLOOKUP(Tabela227[[#This Row],[NOME]],'TARDE (N) (4)'!$D$2:$E$73,2,FALSE),"")</f>
        <v/>
      </c>
      <c r="BM11" s="32" t="str">
        <f>IFERROR(VLOOKUP(Tabela227[[#This Row],[NOME]],'TARDE (N) (3)'!$D$2:$E$73,2,FALSE),"")</f>
        <v/>
      </c>
      <c r="BN11" s="32" t="str">
        <f>IFERROR(VLOOKUP(Tabela227[[#This Row],[NOME]],'TARDE (N) (2)'!$D$2:$E$73,2,FALSE),"")</f>
        <v/>
      </c>
      <c r="BO11" s="32" t="str">
        <f>IFERROR(VLOOKUP(Tabela227[[#This Row],[NOME]],'TARDE (N) (1)'!$D$2:$E$73,2,FALSE),"")</f>
        <v/>
      </c>
      <c r="BP11" s="32" t="str">
        <f>IFERROR(VLOOKUP(Tabela227[[#This Row],[NOME]],'TARDE (N) (6)'!$F$2:$G$73,2,FALSE),"")</f>
        <v/>
      </c>
      <c r="BQ11" s="32" t="str">
        <f>IFERROR(VLOOKUP(Tabela227[[#This Row],[NOME]],'TARDE (N) (5)'!$F$2:$G$73,2,FALSE),"")</f>
        <v/>
      </c>
      <c r="BR11" s="32" t="str">
        <f>IFERROR(VLOOKUP(Tabela227[[#This Row],[NOME]],'TARDE (N) (4)'!$F$2:$G$73,2,FALSE),"")</f>
        <v/>
      </c>
      <c r="BS11" s="32" t="str">
        <f>IFERROR(VLOOKUP(Tabela227[[#This Row],[NOME]],'TARDE (N) (3)'!$F$2:$G$73,2,FALSE),"")</f>
        <v/>
      </c>
      <c r="BT11" s="32" t="str">
        <f>IFERROR(VLOOKUP(Tabela227[[#This Row],[NOME]],'TARDE (N) (2)'!$F$2:$G$73,2,FALSE),"")</f>
        <v/>
      </c>
      <c r="BU11" s="32" t="str">
        <f>IFERROR(VLOOKUP(Tabela227[[#This Row],[NOME]],'TARDE (N) (1)'!$F$2:$G$73,2,FALSE),"")</f>
        <v/>
      </c>
      <c r="BV11" s="32" t="str">
        <f>IFERROR(VLOOKUP(Tabela227[[#This Row],[NOME]],'TARDE (N) (6)'!$H$2:$I$73,2,FALSE),"")</f>
        <v/>
      </c>
      <c r="BW11" s="32" t="str">
        <f>IFERROR(VLOOKUP(Tabela227[[#This Row],[NOME]],'TARDE (N) (5)'!$H$2:$I$73,2,FALSE),"")</f>
        <v/>
      </c>
      <c r="BX11" s="32" t="str">
        <f>IFERROR(VLOOKUP(Tabela227[[#This Row],[NOME]],'TARDE (N) (4)'!$H$2:$I$73,2,FALSE),"")</f>
        <v/>
      </c>
      <c r="BY11" s="32" t="str">
        <f>IFERROR(VLOOKUP(Tabela227[[#This Row],[NOME]],'TARDE (N) (3)'!$H$2:$I$73,2,FALSE),"")</f>
        <v/>
      </c>
      <c r="BZ11" s="32" t="str">
        <f>IFERROR(VLOOKUP(Tabela227[[#This Row],[NOME]],'TARDE (N) (2)'!$H$2:$I$73,2,FALSE),"")</f>
        <v/>
      </c>
      <c r="CA11" s="32" t="str">
        <f>IFERROR(VLOOKUP(Tabela227[[#This Row],[NOME]],'TARDE (N) (1)'!$H$2:$I$73,2,FALSE),"")</f>
        <v/>
      </c>
      <c r="CB11" s="32" t="str">
        <f>IFERROR(VLOOKUP(Tabela227[[#This Row],[NOME]],'TARDE (N) (6)'!$J$2:$K$73,2,FALSE),"")</f>
        <v/>
      </c>
      <c r="CC11" s="32" t="str">
        <f>IFERROR(VLOOKUP(Tabela227[[#This Row],[NOME]],'TARDE (N) (5)'!$J$2:$K$73,2,FALSE),"")</f>
        <v/>
      </c>
      <c r="CD11" s="32" t="str">
        <f>IFERROR(VLOOKUP(Tabela227[[#This Row],[NOME]],'TARDE (N) (4)'!$J$2:$K$73,2,FALSE),"")</f>
        <v/>
      </c>
      <c r="CE11" s="32" t="str">
        <f>IFERROR(VLOOKUP(Tabela227[[#This Row],[NOME]],'TARDE (N) (3)'!$J$2:$K$73,2,FALSE),"")</f>
        <v/>
      </c>
      <c r="CF11" s="32" t="str">
        <f>IFERROR(VLOOKUP(Tabela227[[#This Row],[NOME]],'TARDE (N) (2)'!$J$2:$K$73,2,FALSE),"")</f>
        <v/>
      </c>
      <c r="CG11" s="32" t="str">
        <f>IFERROR(VLOOKUP(Tabela227[[#This Row],[NOME]],'TARDE (N) (1)'!$J$2:$K$73,2,FALSE),"")</f>
        <v/>
      </c>
      <c r="CH11" s="32" t="str">
        <f>IFERROR(VLOOKUP(Tabela227[[#This Row],[NOME]],'TARDE (N) (6)'!$L$2:$M$73,2,FALSE),"")</f>
        <v/>
      </c>
      <c r="CI11" s="32" t="str">
        <f>IFERROR(VLOOKUP(Tabela227[[#This Row],[NOME]],'TARDE (N) (5)'!$L$2:$M$73,2,FALSE),"")</f>
        <v/>
      </c>
      <c r="CJ11" s="32" t="str">
        <f>IFERROR(VLOOKUP(Tabela227[[#This Row],[NOME]],'TARDE (N) (4)'!$L$2:$M$73,2,FALSE),"")</f>
        <v/>
      </c>
      <c r="CK11" s="32" t="str">
        <f>IFERROR(VLOOKUP(Tabela227[[#This Row],[NOME]],'TARDE (N) (3)'!$L$2:$M$73,2,FALSE),"")</f>
        <v/>
      </c>
      <c r="CL11" s="32" t="str">
        <f>IFERROR(VLOOKUP(Tabela227[[#This Row],[NOME]],'TARDE (N) (2)'!$L$2:$M$73,2,FALSE),"")</f>
        <v/>
      </c>
      <c r="CM11" s="32" t="str">
        <f>IFERROR(VLOOKUP(Tabela227[[#This Row],[NOME]],'TARDE (N) (1)'!$L$2:$M$73,2,FALSE),"")</f>
        <v/>
      </c>
      <c r="CN11" s="32" t="str">
        <f>IFERROR(VLOOKUP(Tabela227[[#This Row],[NOME]],'MANHÃ (N) (7)'!$B$2:$C$127,2,FALSE),"")</f>
        <v/>
      </c>
      <c r="CO11" s="32" t="str">
        <f>IFERROR(VLOOKUP(Tabela227[[#This Row],[NOME]],'MANHÃ (N) (6)'!$B$2:$C$127,2,FALSE),"")</f>
        <v/>
      </c>
      <c r="CP11" s="32" t="str">
        <f>IFERROR(VLOOKUP(Tabela227[[#This Row],[NOME]],'MANHÃ (N) (5)'!$B$2:$C$127,2,FALSE),"")</f>
        <v/>
      </c>
      <c r="CQ11" s="32" t="str">
        <f>IFERROR(VLOOKUP(Tabela227[[#This Row],[NOME]],'MANHÃ (N) (4)'!$B$2:$C$127,2,FALSE),"")</f>
        <v/>
      </c>
      <c r="CR11" s="32" t="str">
        <f>IFERROR(VLOOKUP(Tabela227[[#This Row],[NOME]],'MANHÃ (N) (3)'!$B$2:$C$127,2,FALSE),"")</f>
        <v/>
      </c>
      <c r="CS11" s="32" t="str">
        <f>IFERROR(VLOOKUP(Tabela227[[#This Row],[NOME]],'MANHÃ (N) (2)'!$B$2:$C$127,2,FALSE),"")</f>
        <v/>
      </c>
      <c r="CT11" s="32" t="str">
        <f>IFERROR(VLOOKUP(Tabela227[[#This Row],[NOME]],'MANHÃ (N) (1)'!$B$2:$C$127,2,FALSE),"")</f>
        <v/>
      </c>
      <c r="CU11" s="32" t="str">
        <f>IFERROR(VLOOKUP(Tabela227[[#This Row],[NOME]],'MANHÃ (N) (7)'!$D$2:$E$127,2,FALSE),"")</f>
        <v/>
      </c>
      <c r="CV11" s="32" t="str">
        <f>IFERROR(VLOOKUP(Tabela227[[#This Row],[NOME]],'MANHÃ (N) (6)'!$D$2:$E$127,2,FALSE),"")</f>
        <v/>
      </c>
      <c r="CW11" s="32" t="str">
        <f>IFERROR(VLOOKUP(Tabela227[[#This Row],[NOME]],'MANHÃ (N) (5)'!$D$2:$E$127,2,FALSE),"")</f>
        <v/>
      </c>
      <c r="CX11" s="32" t="str">
        <f>IFERROR(VLOOKUP(Tabela227[[#This Row],[NOME]],'MANHÃ (N) (4)'!$D$2:$E$127,2,FALSE),"")</f>
        <v/>
      </c>
      <c r="CY11" s="32" t="str">
        <f>IFERROR(VLOOKUP(Tabela227[[#This Row],[NOME]],'MANHÃ (N) (3)'!$D$2:$E$127,2,FALSE),"")</f>
        <v/>
      </c>
      <c r="CZ11" s="32" t="str">
        <f>IFERROR(VLOOKUP(Tabela227[[#This Row],[NOME]],'MANHÃ (N) (2)'!$D$2:$E$127,2,FALSE),"")</f>
        <v/>
      </c>
      <c r="DA11" s="32" t="str">
        <f>IFERROR(VLOOKUP(Tabela227[[#This Row],[NOME]],'MANHÃ (N) (1)'!$D$2:$E$127,2,FALSE),"")</f>
        <v/>
      </c>
      <c r="DB11" s="32" t="str">
        <f>IFERROR(VLOOKUP(Tabela227[[#This Row],[NOME]],'MANHÃ (N) (7)'!$F$2:$G$127,2,FALSE),"")</f>
        <v/>
      </c>
      <c r="DC11" s="32" t="str">
        <f>IFERROR(VLOOKUP(Tabela227[[#This Row],[NOME]],'MANHÃ (N) (7)'!$F$2:$G$127,2,FALSE),"")</f>
        <v/>
      </c>
      <c r="DD11" s="32" t="str">
        <f>IFERROR(VLOOKUP(Tabela227[[#This Row],[NOME]],'MANHÃ (N) (6)'!$F$2:$G$127,2,FALSE),"")</f>
        <v/>
      </c>
      <c r="DE11" s="32" t="str">
        <f>IFERROR(VLOOKUP(Tabela227[[#This Row],[NOME]],'MANHÃ (N) (5)'!$F$2:$G$127,2,FALSE),"")</f>
        <v/>
      </c>
      <c r="DF11" s="32" t="str">
        <f>IFERROR(VLOOKUP(Tabela227[[#This Row],[NOME]],'MANHÃ (N) (3)'!$F$2:$G$127,2,FALSE),"")</f>
        <v/>
      </c>
      <c r="DG11" s="32" t="str">
        <f>IFERROR(VLOOKUP(Tabela227[[#This Row],[NOME]],'MANHÃ (N) (2)'!$F$2:$G$127,2,FALSE),"")</f>
        <v/>
      </c>
      <c r="DH11" s="32" t="str">
        <f>IFERROR(VLOOKUP(Tabela227[[#This Row],[NOME]],'MANHÃ (N) (1)'!$F$2:$G$127,2,FALSE),"")</f>
        <v/>
      </c>
      <c r="DI11" s="32" t="str">
        <f>IFERROR(VLOOKUP(Tabela227[[#This Row],[NOME]],'MANHÃ (N) (7)'!$H$2:$I$127,2,FALSE),"")</f>
        <v/>
      </c>
      <c r="DJ11" s="32" t="str">
        <f>IFERROR(VLOOKUP(Tabela227[[#This Row],[NOME]],'MANHÃ (N) (6)'!$H$2:$I$127,2,FALSE),"")</f>
        <v/>
      </c>
      <c r="DK11" s="32" t="str">
        <f>IFERROR(VLOOKUP(Tabela227[[#This Row],[NOME]],'MANHÃ (N) (5)'!$H$2:$I$127,2,FALSE),"")</f>
        <v/>
      </c>
      <c r="DL11" s="32" t="str">
        <f>IFERROR(VLOOKUP(Tabela227[[#This Row],[NOME]],'MANHÃ (N) (4)'!$H$2:$I$127,2,FALSE),"")</f>
        <v/>
      </c>
      <c r="DM11" s="32" t="str">
        <f>IFERROR(VLOOKUP(Tabela227[[#This Row],[NOME]],'MANHÃ (N) (3)'!$H$2:$I$127,2,FALSE),"")</f>
        <v/>
      </c>
      <c r="DN11" s="32" t="str">
        <f>IFERROR(VLOOKUP(Tabela227[[#This Row],[NOME]],'MANHÃ (N) (2)'!$H$2:$I$127,2,FALSE),"")</f>
        <v/>
      </c>
      <c r="DO11" s="32" t="str">
        <f>IFERROR(VLOOKUP(Tabela227[[#This Row],[NOME]],'MANHÃ (N) (1)'!$H$2:$I$127,2,FALSE),"")</f>
        <v/>
      </c>
      <c r="DP11" s="32" t="str">
        <f>IFERROR(VLOOKUP(Tabela227[[#This Row],[NOME]],'MANHÃ (N) (7)'!$J$2:$K$127,2,FALSE),"")</f>
        <v/>
      </c>
      <c r="DQ11" s="32" t="str">
        <f>IFERROR(VLOOKUP(Tabela227[[#This Row],[NOME]],'MANHÃ (N) (6)'!$J$2:$K$127,2,FALSE),"")</f>
        <v/>
      </c>
      <c r="DR11" s="32" t="str">
        <f>IFERROR(VLOOKUP(Tabela227[[#This Row],[NOME]],'MANHÃ (N) (5)'!$J$2:$K$127,2,FALSE),"")</f>
        <v/>
      </c>
      <c r="DS11" s="32" t="str">
        <f>IFERROR(VLOOKUP(Tabela227[[#This Row],[NOME]],'MANHÃ (N) (4)'!$J$2:$K$127,2,FALSE),"")</f>
        <v/>
      </c>
      <c r="DT11" s="32" t="str">
        <f>IFERROR(VLOOKUP(Tabela227[[#This Row],[NOME]],'MANHÃ (N) (3)'!$J$2:$K$127,2,FALSE),"")</f>
        <v/>
      </c>
      <c r="DU11" s="32" t="str">
        <f>IFERROR(VLOOKUP(Tabela227[[#This Row],[NOME]],'MANHÃ (N) (2)'!$J$2:$K$127,2,FALSE),"")</f>
        <v/>
      </c>
      <c r="DV11" s="32" t="str">
        <f>IFERROR(VLOOKUP(Tabela227[[#This Row],[NOME]],'MANHÃ (N) (1)'!$J$2:$K$127,2,FALSE),"")</f>
        <v/>
      </c>
      <c r="DW11" s="32" t="str">
        <f>IFERROR(VLOOKUP(Tabela227[[#This Row],[NOME]],'MANHÃ (N) (7)'!$L$2:$M$127,2,FALSE),"")</f>
        <v/>
      </c>
      <c r="DX11" s="32" t="str">
        <f>IFERROR(VLOOKUP(Tabela227[[#This Row],[NOME]],'MANHÃ (N) (6)'!$L$2:$M$127,2,FALSE),"")</f>
        <v/>
      </c>
      <c r="DY11" s="32" t="str">
        <f>IFERROR(VLOOKUP(Tabela227[[#This Row],[NOME]],'MANHÃ (N) (5)'!$L$2:$M$127,2,FALSE),"")</f>
        <v/>
      </c>
      <c r="DZ11" s="32" t="str">
        <f>IFERROR(VLOOKUP(Tabela227[[#This Row],[NOME]],'MANHÃ (N) (4)'!$L$2:$M$127,2,FALSE),"")</f>
        <v/>
      </c>
      <c r="EA11" s="32" t="str">
        <f>IFERROR(VLOOKUP(Tabela227[[#This Row],[NOME]],'MANHÃ (N) (3)'!$L$2:$M$127,2,FALSE),"")</f>
        <v/>
      </c>
      <c r="EB11" s="32" t="str">
        <f>IFERROR(VLOOKUP(Tabela227[[#This Row],[NOME]],'MANHÃ (N) (2)'!$L$2:$M$127,2,FALSE),"")</f>
        <v/>
      </c>
      <c r="EC11" s="32" t="str">
        <f>IFERROR(VLOOKUP(Tabela227[[#This Row],[NOME]],'MANHÃ (N) (1)'!$L$2:$M$127,2,FALSE),"")</f>
        <v/>
      </c>
      <c r="ED11" s="33">
        <v>45323</v>
      </c>
      <c r="EE11" s="31">
        <f>PROFESSORES!$D$3</f>
        <v>2024</v>
      </c>
      <c r="EF11" s="31" t="str">
        <f>PROFESSORES!$C$3</f>
        <v>MAIO</v>
      </c>
      <c r="EG11" s="35">
        <f>'MÊS (WORD)'!$C$4</f>
        <v>5</v>
      </c>
      <c r="EH11" s="42">
        <f>'MÊS (WORD)'!$I$5</f>
        <v>45413</v>
      </c>
      <c r="EI11" s="31" t="str">
        <f>'MÊS (WORD)'!$J$5</f>
        <v>*
***************************DIA DO TRABALHO**************************</v>
      </c>
      <c r="EJ11" s="42">
        <f>'MÊS (WORD)'!$I$6</f>
        <v>45414</v>
      </c>
      <c r="EK11" s="37" t="str">
        <f>'MÊS (WORD)'!$J$6</f>
        <v/>
      </c>
      <c r="EL11" s="42">
        <f>'MÊS (WORD)'!$I$7</f>
        <v>45415</v>
      </c>
      <c r="EM11" s="37" t="str">
        <f>'MÊS (WORD)'!$J$7</f>
        <v/>
      </c>
      <c r="EN11" s="42">
        <f>'MÊS (WORD)'!$I$8</f>
        <v>45416</v>
      </c>
      <c r="EO11" s="37" t="str">
        <f>'MÊS (WORD)'!$J$8</f>
        <v/>
      </c>
      <c r="EP11" s="42">
        <f>'MÊS (WORD)'!$I$9</f>
        <v>45417</v>
      </c>
      <c r="EQ11" s="37" t="str">
        <f>'MÊS (WORD)'!$J$9</f>
        <v>********************************************************************</v>
      </c>
      <c r="ER11" s="42">
        <f>'MÊS (WORD)'!$I$10</f>
        <v>45418</v>
      </c>
      <c r="ES11" s="37" t="str">
        <f>'MÊS (WORD)'!$J$10</f>
        <v/>
      </c>
      <c r="ET11" s="42">
        <f>'MÊS (WORD)'!$I$11</f>
        <v>45419</v>
      </c>
      <c r="EU11" s="37" t="str">
        <f>'MÊS (WORD)'!$J$11</f>
        <v/>
      </c>
      <c r="EV11" s="42">
        <f>'MÊS (WORD)'!$I$12</f>
        <v>45420</v>
      </c>
      <c r="EW11" s="37" t="str">
        <f>'MÊS (WORD)'!$J$12</f>
        <v/>
      </c>
      <c r="EX11" s="42">
        <f>'MÊS (WORD)'!$I$13</f>
        <v>45421</v>
      </c>
      <c r="EY11" s="37" t="str">
        <f>'MÊS (WORD)'!$J$13</f>
        <v/>
      </c>
      <c r="EZ11" s="37">
        <f>'MÊS (WORD)'!$I$14</f>
        <v>45422</v>
      </c>
      <c r="FA11" s="37" t="str">
        <f>'MÊS (WORD)'!$J$14</f>
        <v/>
      </c>
      <c r="FB11" s="37">
        <f>'MÊS (WORD)'!$I$15</f>
        <v>45423</v>
      </c>
      <c r="FC11" s="37" t="str">
        <f>'MÊS (WORD)'!$J$15</f>
        <v/>
      </c>
      <c r="FD11" s="37">
        <f>'MÊS (WORD)'!$I$16</f>
        <v>45424</v>
      </c>
      <c r="FE11" s="37" t="str">
        <f>'MÊS (WORD)'!$J$16</f>
        <v>********************************************************************</v>
      </c>
      <c r="FF11" s="37">
        <f>'MÊS (WORD)'!$I$17</f>
        <v>45425</v>
      </c>
      <c r="FG11" s="37" t="str">
        <f>'MÊS (WORD)'!$J$17</f>
        <v/>
      </c>
      <c r="FH11" s="37">
        <f>'MÊS (WORD)'!$I$18</f>
        <v>45426</v>
      </c>
      <c r="FI11" s="37" t="str">
        <f>'MÊS (WORD)'!$J$18</f>
        <v/>
      </c>
      <c r="FJ11" s="37">
        <f>'MÊS (WORD)'!$I$19</f>
        <v>45427</v>
      </c>
      <c r="FK11" s="37" t="str">
        <f>'MÊS (WORD)'!$J$19</f>
        <v/>
      </c>
      <c r="FL11" s="37">
        <f>'MÊS (WORD)'!$I$20</f>
        <v>45428</v>
      </c>
      <c r="FM11" s="37" t="str">
        <f>'MÊS (WORD)'!$J$20</f>
        <v/>
      </c>
      <c r="FN11" s="37">
        <f>'MÊS (WORD)'!$I$21</f>
        <v>45429</v>
      </c>
      <c r="FO11" s="37" t="str">
        <f>'MÊS (WORD)'!$J$21</f>
        <v/>
      </c>
      <c r="FP11" s="37">
        <f>'MÊS (WORD)'!$I$22</f>
        <v>45430</v>
      </c>
      <c r="FQ11" s="37" t="str">
        <f>'MÊS (WORD)'!$J$22</f>
        <v/>
      </c>
      <c r="FR11" s="37">
        <f>'MÊS (WORD)'!$I$23</f>
        <v>45431</v>
      </c>
      <c r="FS11" s="37" t="str">
        <f>'MÊS (WORD)'!$J$23</f>
        <v>********************************************************************</v>
      </c>
      <c r="FT11" s="37">
        <f>'MÊS (WORD)'!$I$24</f>
        <v>45432</v>
      </c>
      <c r="FU11" s="37" t="str">
        <f>'MÊS (WORD)'!$J$24</f>
        <v/>
      </c>
      <c r="FV11" s="37">
        <f>'MÊS (WORD)'!$I$25</f>
        <v>45433</v>
      </c>
      <c r="FW11" s="37" t="str">
        <f>'MÊS (WORD)'!$J$25</f>
        <v/>
      </c>
      <c r="FX11" s="37">
        <f>'MÊS (WORD)'!$I$26</f>
        <v>45434</v>
      </c>
      <c r="FY11" s="37" t="str">
        <f>'MÊS (WORD)'!$J$26</f>
        <v/>
      </c>
      <c r="FZ11" s="37">
        <f>'MÊS (WORD)'!$I$27</f>
        <v>45435</v>
      </c>
      <c r="GA11" s="37" t="str">
        <f>'MÊS (WORD)'!$J$27</f>
        <v/>
      </c>
      <c r="GB11" s="37">
        <f>'MÊS (WORD)'!$I$28</f>
        <v>45436</v>
      </c>
      <c r="GC11" s="37" t="str">
        <f>'MÊS (WORD)'!$J$28</f>
        <v/>
      </c>
      <c r="GD11" s="37">
        <f>'MÊS (WORD)'!$I$29</f>
        <v>45437</v>
      </c>
      <c r="GE11" s="37" t="str">
        <f>'MÊS (WORD)'!$J$29</f>
        <v/>
      </c>
      <c r="GF11" s="37">
        <f>'MÊS (WORD)'!$I$30</f>
        <v>45438</v>
      </c>
      <c r="GG11" s="37" t="str">
        <f>'MÊS (WORD)'!$J$30</f>
        <v>********************************************************************</v>
      </c>
      <c r="GH11" s="37">
        <f>'MÊS (WORD)'!$I$31</f>
        <v>45439</v>
      </c>
      <c r="GI11" s="37" t="str">
        <f>'MÊS (WORD)'!$J$31</f>
        <v/>
      </c>
      <c r="GJ11" s="37">
        <f>'MÊS (WORD)'!$I$32</f>
        <v>45440</v>
      </c>
      <c r="GK11" s="37" t="str">
        <f>'MÊS (WORD)'!$J$32</f>
        <v/>
      </c>
      <c r="GL11" s="37">
        <f>'MÊS (WORD)'!$I$33</f>
        <v>45441</v>
      </c>
      <c r="GM11" s="37" t="str">
        <f>'MÊS (WORD)'!$J$33</f>
        <v/>
      </c>
      <c r="GN11" s="37">
        <f>'MÊS (WORD)'!$I$34</f>
        <v>45442</v>
      </c>
      <c r="GO11" s="37" t="str">
        <f>'MÊS (WORD)'!$J$34</f>
        <v/>
      </c>
      <c r="GP11" s="37">
        <f>'MÊS (WORD)'!$I$35</f>
        <v>45443</v>
      </c>
      <c r="GQ11" s="31" t="str">
        <f>'MÊS (WORD)'!$J$35</f>
        <v/>
      </c>
    </row>
    <row r="12" spans="1:199" ht="17.100000000000001" customHeight="1" x14ac:dyDescent="0.25">
      <c r="A12" s="31">
        <v>42962</v>
      </c>
      <c r="B12" s="33">
        <v>40815</v>
      </c>
      <c r="C12" s="31">
        <v>216</v>
      </c>
      <c r="D12" s="39" t="s">
        <v>397</v>
      </c>
      <c r="E12" s="34" t="s">
        <v>109</v>
      </c>
      <c r="F12" s="39" t="s">
        <v>396</v>
      </c>
      <c r="G12" s="39" t="s">
        <v>398</v>
      </c>
      <c r="H12" s="31">
        <v>28</v>
      </c>
      <c r="I12" s="31">
        <f>IF(Tabela227[[#This Row],[HORA AULA]]&lt;&gt;0,Tabela227[[#This Row],[HORA AULA]]/2,"-")</f>
        <v>14</v>
      </c>
      <c r="J12" s="31">
        <v>2</v>
      </c>
      <c r="K12" s="31" t="s">
        <v>100</v>
      </c>
      <c r="L12" s="31" t="s">
        <v>100</v>
      </c>
      <c r="M12" s="31" t="s">
        <v>100</v>
      </c>
      <c r="N12" s="32" t="str">
        <f>IFERROR(VLOOKUP(Tabela227[[#This Row],[NOME]],'NOITE (N) (7)'!$B$3:$C$176,2,FALSE),"")</f>
        <v/>
      </c>
      <c r="O12" s="32" t="str">
        <f>IFERROR(VLOOKUP(Tabela227[[#This Row],[NOME]],'NOITE (N) (6)'!$B$3:$C$176,2,FALSE),"")</f>
        <v/>
      </c>
      <c r="P12" s="32" t="str">
        <f>IFERROR(VLOOKUP(Tabela227[[#This Row],[NOME]],'NOITE (N) (5)'!$B$3:$C$176,2,FALSE),"")</f>
        <v/>
      </c>
      <c r="Q12" s="32" t="str">
        <f>IFERROR(VLOOKUP(Tabela227[[#This Row],[NOME]],'NOITE (N) (4)'!$B$3:$C$176,2,FALSE),"")</f>
        <v/>
      </c>
      <c r="R12" s="32" t="str">
        <f>IFERROR(VLOOKUP(Tabela227[[#This Row],[NOME]],'NOITE (N) (3)'!$B$3:$C$176,2,FALSE),"")</f>
        <v/>
      </c>
      <c r="S12" s="32" t="str">
        <f>IFERROR(VLOOKUP(Tabela227[[#This Row],[NOME]],'NOITE (N) (2)'!$B$3:$C$176,2,FALSE),"")</f>
        <v/>
      </c>
      <c r="T12" s="32" t="str">
        <f>IFERROR(VLOOKUP(Tabela227[[#This Row],[NOME]],'NOITE (N) (1)'!$B$3:$C$176,2,FALSE),"")</f>
        <v/>
      </c>
      <c r="U12" s="32" t="str">
        <f>IFERROR(VLOOKUP(Tabela227[[#This Row],[NOME]],'NOITE (N) (7)'!$D$3:$E$176,2,FALSE),"")</f>
        <v/>
      </c>
      <c r="V12" s="32" t="str">
        <f>IFERROR(VLOOKUP(Tabela227[[#This Row],[NOME]],'NOITE (N) (6)'!$D$3:$E$176,2,FALSE),"")</f>
        <v/>
      </c>
      <c r="W12" s="32" t="str">
        <f>IFERROR(VLOOKUP(Tabela227[[#This Row],[NOME]],'NOITE (N) (5)'!$D$3:$E$176,2,FALSE),"")</f>
        <v/>
      </c>
      <c r="X12" s="32" t="str">
        <f>IFERROR(VLOOKUP(Tabela227[[#This Row],[NOME]],'NOITE (N) (4)'!$D$3:$E$176,2,FALSE),"")</f>
        <v/>
      </c>
      <c r="Y12" s="32" t="str">
        <f>IFERROR(VLOOKUP(Tabela227[[#This Row],[NOME]],'NOITE (N) (3)'!$D$3:$E$176,2,FALSE),"")</f>
        <v/>
      </c>
      <c r="Z12" s="32" t="str">
        <f>IFERROR(VLOOKUP(Tabela227[[#This Row],[NOME]],'NOITE (N) (2)'!$D$3:$E$176,2,FALSE),"")</f>
        <v/>
      </c>
      <c r="AA12" s="32" t="str">
        <f>IFERROR(VLOOKUP(Tabela227[[#This Row],[NOME]],'NOITE (N) (1)'!$D$3:$E$176,2,FALSE),"")</f>
        <v/>
      </c>
      <c r="AB12" s="32" t="str">
        <f>IFERROR(VLOOKUP(Tabela227[[#This Row],[NOME]],'NOITE (N) (7)'!$F$3:$G$176,2,FALSE),"")</f>
        <v/>
      </c>
      <c r="AC12" s="32" t="str">
        <f>IFERROR(VLOOKUP(Tabela227[[#This Row],[NOME]],'NOITE (N) (6)'!$F$3:$G$176,2,FALSE),"")</f>
        <v/>
      </c>
      <c r="AD12" s="32" t="str">
        <f>IFERROR(VLOOKUP(Tabela227[[#This Row],[NOME]],'NOITE (N) (5)'!$F$3:$G$176,2,FALSE),"")</f>
        <v/>
      </c>
      <c r="AE12" s="32" t="str">
        <f>IFERROR(VLOOKUP(Tabela227[[#This Row],[NOME]],'NOITE (N) (4)'!$F$3:$G$176,2,FALSE),"")</f>
        <v/>
      </c>
      <c r="AF12" s="32" t="str">
        <f>IFERROR(VLOOKUP(Tabela227[[#This Row],[NOME]],'NOITE (N) (3)'!$F$3:$G$176,2,FALSE),"")</f>
        <v/>
      </c>
      <c r="AG12" s="32" t="str">
        <f>IFERROR(VLOOKUP(Tabela227[[#This Row],[NOME]],'NOITE (N) (2)'!$F$3:$G$176,2,FALSE),"")</f>
        <v/>
      </c>
      <c r="AH12" s="32" t="str">
        <f>IFERROR(VLOOKUP(Tabela227[[#This Row],[NOME]],'NOITE (N) (1)'!$F$3:$G$176,2,FALSE),"")</f>
        <v/>
      </c>
      <c r="AI12" s="32" t="str">
        <f>IFERROR(VLOOKUP(Tabela227[[#This Row],[NOME]],'NOITE (N) (7)'!$H$3:$I$176,2,FALSE),"")</f>
        <v/>
      </c>
      <c r="AJ12" s="32" t="str">
        <f>IFERROR(VLOOKUP(Tabela227[[#This Row],[NOME]],'NOITE (N) (6)'!$H$3:$I$176,2,FALSE),"")</f>
        <v/>
      </c>
      <c r="AK12" s="32" t="str">
        <f>IFERROR(VLOOKUP(Tabela227[[#This Row],[NOME]],'NOITE (N) (5)'!$H$3:$I$176,2,FALSE),"")</f>
        <v/>
      </c>
      <c r="AL12" s="32" t="str">
        <f>IFERROR(VLOOKUP(Tabela227[[#This Row],[NOME]],'NOITE (N) (4)'!$H$3:$I$176,2,FALSE),"")</f>
        <v/>
      </c>
      <c r="AM12" s="32" t="str">
        <f>IFERROR(VLOOKUP(Tabela227[[#This Row],[NOME]],'NOITE (N) (3)'!$H$3:$I$176,2,FALSE),"")</f>
        <v/>
      </c>
      <c r="AN12" s="32" t="str">
        <f>IFERROR(VLOOKUP(Tabela227[[#This Row],[NOME]],'NOITE (N) (2)'!$H$3:$I$176,2,FALSE),"")</f>
        <v/>
      </c>
      <c r="AO12" s="32" t="str">
        <f>IFERROR(VLOOKUP(Tabela227[[#This Row],[NOME]],'NOITE (N) (1)'!$H$3:$I$176,2,FALSE),"")</f>
        <v/>
      </c>
      <c r="AP12" s="32" t="str">
        <f>IFERROR(VLOOKUP(Tabela227[[#This Row],[NOME]],'NOITE (N) (7)'!$J$3:$K$176,2,FALSE),"")</f>
        <v/>
      </c>
      <c r="AQ12" s="32" t="str">
        <f>IFERROR(VLOOKUP(Tabela227[[#This Row],[NOME]],'NOITE (N) (6)'!$J$3:$K$176,2,FALSE),"")</f>
        <v/>
      </c>
      <c r="AR12" s="32" t="str">
        <f>IFERROR(VLOOKUP(Tabela227[[#This Row],[NOME]],'NOITE (N) (5)'!$J$3:$K$176,2,FALSE),"")</f>
        <v/>
      </c>
      <c r="AS12" s="32" t="str">
        <f>IFERROR(VLOOKUP(Tabela227[[#This Row],[NOME]],'NOITE (N) (4)'!$J$3:$K$176,2,FALSE),"")</f>
        <v/>
      </c>
      <c r="AT12" s="32" t="str">
        <f>IFERROR(VLOOKUP(Tabela227[[#This Row],[NOME]],'NOITE (N) (3)'!$J$3:$K$176,2,FALSE),"")</f>
        <v/>
      </c>
      <c r="AU12" s="32" t="str">
        <f>IFERROR(VLOOKUP(Tabela227[[#This Row],[NOME]],'NOITE (N) (2)'!$J$3:$K$176,2,FALSE),"")</f>
        <v/>
      </c>
      <c r="AV12" s="32" t="str">
        <f>IFERROR(VLOOKUP(Tabela227[[#This Row],[NOME]],'NOITE (N) (1)'!$J$3:$K$176,2,FALSE),"")</f>
        <v/>
      </c>
      <c r="AW12" s="32" t="str">
        <f>IFERROR(VLOOKUP(Tabela227[[#This Row],[NOME]],'NOITE (N) (7)'!$L$3:$M$176,2,FALSE),"")</f>
        <v/>
      </c>
      <c r="AX12" s="32" t="str">
        <f>IFERROR(VLOOKUP(Tabela227[[#This Row],[NOME]],'NOITE (N) (6)'!$L$3:$M$176,2,FALSE),"")</f>
        <v/>
      </c>
      <c r="AY12" s="32" t="str">
        <f>IFERROR(VLOOKUP(Tabela227[[#This Row],[NOME]],'NOITE (N) (5)'!$L$3:$M$176,2,FALSE),"")</f>
        <v/>
      </c>
      <c r="AZ12" s="32" t="str">
        <f>IFERROR(VLOOKUP(Tabela227[[#This Row],[NOME]],'NOITE (N) (4)'!$L$3:$M$176,2,FALSE),"")</f>
        <v/>
      </c>
      <c r="BA12" s="32" t="str">
        <f>IFERROR(VLOOKUP(Tabela227[[#This Row],[NOME]],'NOITE (N) (3)'!$L$3:$M$176,2,FALSE),"")</f>
        <v/>
      </c>
      <c r="BB12" s="32" t="str">
        <f>IFERROR(VLOOKUP(Tabela227[[#This Row],[NOME]],'NOITE (N) (2)'!$L$3:$M$176,2,FALSE),"")</f>
        <v/>
      </c>
      <c r="BC12" s="32" t="str">
        <f>IFERROR(VLOOKUP(Tabela227[[#This Row],[NOME]],'NOITE (N) (1)'!$L$3:$M$176,2,FALSE),"")</f>
        <v/>
      </c>
      <c r="BD12" s="32" t="str">
        <f>IFERROR(VLOOKUP(Tabela227[[#This Row],[NOME]],'TARDE (N) (6)'!$B$2:$C$73,2,FALSE),"")</f>
        <v/>
      </c>
      <c r="BE12" s="32" t="str">
        <f>IFERROR(VLOOKUP(Tabela227[[#This Row],[NOME]],'TARDE (N) (5)'!$B$2:$C$73,2,FALSE),"")</f>
        <v/>
      </c>
      <c r="BF12" s="32" t="str">
        <f>IFERROR(VLOOKUP(Tabela227[[#This Row],[NOME]],'TARDE (N) (4)'!$B$2:$C$73,2,FALSE),"")</f>
        <v/>
      </c>
      <c r="BG12" s="32" t="str">
        <f>IFERROR(VLOOKUP(Tabela227[[#This Row],[NOME]],'TARDE (N) (3)'!$B$2:$C$73,2,FALSE),"")</f>
        <v/>
      </c>
      <c r="BH12" s="32" t="str">
        <f>IFERROR(VLOOKUP(Tabela227[[#This Row],[NOME]],'TARDE (N) (2)'!$B$2:$C$73,2,FALSE),"")</f>
        <v/>
      </c>
      <c r="BI12" s="32" t="str">
        <f>IFERROR(VLOOKUP(Tabela227[[#This Row],[NOME]],'TARDE (N) (1)'!$B$2:$C$73,2,FALSE),"")</f>
        <v/>
      </c>
      <c r="BJ12" s="32" t="str">
        <f>IFERROR(VLOOKUP(Tabela227[[#This Row],[NOME]],'TARDE (N) (6)'!$D$2:$E$73,2,FALSE),"")</f>
        <v/>
      </c>
      <c r="BK12" s="32" t="str">
        <f>IFERROR(VLOOKUP(Tabela227[[#This Row],[NOME]],'TARDE (N) (5)'!$D$2:$E$73,2,FALSE),"")</f>
        <v/>
      </c>
      <c r="BL12" s="32" t="str">
        <f>IFERROR(VLOOKUP(Tabela227[[#This Row],[NOME]],'TARDE (N) (4)'!$D$2:$E$73,2,FALSE),"")</f>
        <v/>
      </c>
      <c r="BM12" s="32" t="str">
        <f>IFERROR(VLOOKUP(Tabela227[[#This Row],[NOME]],'TARDE (N) (3)'!$D$2:$E$73,2,FALSE),"")</f>
        <v/>
      </c>
      <c r="BN12" s="32" t="str">
        <f>IFERROR(VLOOKUP(Tabela227[[#This Row],[NOME]],'TARDE (N) (2)'!$D$2:$E$73,2,FALSE),"")</f>
        <v/>
      </c>
      <c r="BO12" s="32" t="str">
        <f>IFERROR(VLOOKUP(Tabela227[[#This Row],[NOME]],'TARDE (N) (1)'!$D$2:$E$73,2,FALSE),"")</f>
        <v/>
      </c>
      <c r="BP12" s="32" t="str">
        <f>IFERROR(VLOOKUP(Tabela227[[#This Row],[NOME]],'TARDE (N) (6)'!$F$2:$G$73,2,FALSE),"")</f>
        <v/>
      </c>
      <c r="BQ12" s="32" t="str">
        <f>IFERROR(VLOOKUP(Tabela227[[#This Row],[NOME]],'TARDE (N) (5)'!$F$2:$G$73,2,FALSE),"")</f>
        <v/>
      </c>
      <c r="BR12" s="32" t="str">
        <f>IFERROR(VLOOKUP(Tabela227[[#This Row],[NOME]],'TARDE (N) (4)'!$F$2:$G$73,2,FALSE),"")</f>
        <v/>
      </c>
      <c r="BS12" s="32" t="str">
        <f>IFERROR(VLOOKUP(Tabela227[[#This Row],[NOME]],'TARDE (N) (3)'!$F$2:$G$73,2,FALSE),"")</f>
        <v/>
      </c>
      <c r="BT12" s="32" t="str">
        <f>IFERROR(VLOOKUP(Tabela227[[#This Row],[NOME]],'TARDE (N) (2)'!$F$2:$G$73,2,FALSE),"")</f>
        <v/>
      </c>
      <c r="BU12" s="32" t="str">
        <f>IFERROR(VLOOKUP(Tabela227[[#This Row],[NOME]],'TARDE (N) (1)'!$F$2:$G$73,2,FALSE),"")</f>
        <v/>
      </c>
      <c r="BV12" s="32" t="str">
        <f>IFERROR(VLOOKUP(Tabela227[[#This Row],[NOME]],'TARDE (N) (6)'!$H$2:$I$73,2,FALSE),"")</f>
        <v/>
      </c>
      <c r="BW12" s="32" t="str">
        <f>IFERROR(VLOOKUP(Tabela227[[#This Row],[NOME]],'TARDE (N) (5)'!$H$2:$I$73,2,FALSE),"")</f>
        <v/>
      </c>
      <c r="BX12" s="32" t="str">
        <f>IFERROR(VLOOKUP(Tabela227[[#This Row],[NOME]],'TARDE (N) (4)'!$H$2:$I$73,2,FALSE),"")</f>
        <v/>
      </c>
      <c r="BY12" s="32" t="str">
        <f>IFERROR(VLOOKUP(Tabela227[[#This Row],[NOME]],'TARDE (N) (3)'!$H$2:$I$73,2,FALSE),"")</f>
        <v/>
      </c>
      <c r="BZ12" s="32" t="str">
        <f>IFERROR(VLOOKUP(Tabela227[[#This Row],[NOME]],'TARDE (N) (2)'!$H$2:$I$73,2,FALSE),"")</f>
        <v/>
      </c>
      <c r="CA12" s="32" t="str">
        <f>IFERROR(VLOOKUP(Tabela227[[#This Row],[NOME]],'TARDE (N) (1)'!$H$2:$I$73,2,FALSE),"")</f>
        <v/>
      </c>
      <c r="CB12" s="32" t="str">
        <f>IFERROR(VLOOKUP(Tabela227[[#This Row],[NOME]],'TARDE (N) (6)'!$J$2:$K$73,2,FALSE),"")</f>
        <v/>
      </c>
      <c r="CC12" s="32" t="str">
        <f>IFERROR(VLOOKUP(Tabela227[[#This Row],[NOME]],'TARDE (N) (5)'!$J$2:$K$73,2,FALSE),"")</f>
        <v/>
      </c>
      <c r="CD12" s="32" t="str">
        <f>IFERROR(VLOOKUP(Tabela227[[#This Row],[NOME]],'TARDE (N) (4)'!$J$2:$K$73,2,FALSE),"")</f>
        <v/>
      </c>
      <c r="CE12" s="32" t="str">
        <f>IFERROR(VLOOKUP(Tabela227[[#This Row],[NOME]],'TARDE (N) (3)'!$J$2:$K$73,2,FALSE),"")</f>
        <v/>
      </c>
      <c r="CF12" s="32" t="str">
        <f>IFERROR(VLOOKUP(Tabela227[[#This Row],[NOME]],'TARDE (N) (2)'!$J$2:$K$73,2,FALSE),"")</f>
        <v/>
      </c>
      <c r="CG12" s="32" t="str">
        <f>IFERROR(VLOOKUP(Tabela227[[#This Row],[NOME]],'TARDE (N) (1)'!$J$2:$K$73,2,FALSE),"")</f>
        <v/>
      </c>
      <c r="CH12" s="32" t="str">
        <f>IFERROR(VLOOKUP(Tabela227[[#This Row],[NOME]],'TARDE (N) (6)'!$L$2:$M$73,2,FALSE),"")</f>
        <v/>
      </c>
      <c r="CI12" s="32" t="str">
        <f>IFERROR(VLOOKUP(Tabela227[[#This Row],[NOME]],'TARDE (N) (5)'!$L$2:$M$73,2,FALSE),"")</f>
        <v/>
      </c>
      <c r="CJ12" s="32" t="str">
        <f>IFERROR(VLOOKUP(Tabela227[[#This Row],[NOME]],'TARDE (N) (4)'!$L$2:$M$73,2,FALSE),"")</f>
        <v/>
      </c>
      <c r="CK12" s="32" t="str">
        <f>IFERROR(VLOOKUP(Tabela227[[#This Row],[NOME]],'TARDE (N) (3)'!$L$2:$M$73,2,FALSE),"")</f>
        <v/>
      </c>
      <c r="CL12" s="32" t="str">
        <f>IFERROR(VLOOKUP(Tabela227[[#This Row],[NOME]],'TARDE (N) (2)'!$L$2:$M$73,2,FALSE),"")</f>
        <v/>
      </c>
      <c r="CM12" s="32" t="str">
        <f>IFERROR(VLOOKUP(Tabela227[[#This Row],[NOME]],'TARDE (N) (1)'!$L$2:$M$73,2,FALSE),"")</f>
        <v/>
      </c>
      <c r="CN12" s="32" t="str">
        <f>IFERROR(VLOOKUP(Tabela227[[#This Row],[NOME]],'MANHÃ (N) (7)'!$B$2:$C$127,2,FALSE),"")</f>
        <v/>
      </c>
      <c r="CO12" s="32" t="str">
        <f>IFERROR(VLOOKUP(Tabela227[[#This Row],[NOME]],'MANHÃ (N) (6)'!$B$2:$C$127,2,FALSE),"")</f>
        <v/>
      </c>
      <c r="CP12" s="32" t="str">
        <f>IFERROR(VLOOKUP(Tabela227[[#This Row],[NOME]],'MANHÃ (N) (5)'!$B$2:$C$127,2,FALSE),"")</f>
        <v/>
      </c>
      <c r="CQ12" s="32" t="str">
        <f>IFERROR(VLOOKUP(Tabela227[[#This Row],[NOME]],'MANHÃ (N) (4)'!$B$2:$C$127,2,FALSE),"")</f>
        <v/>
      </c>
      <c r="CR12" s="32" t="str">
        <f>IFERROR(VLOOKUP(Tabela227[[#This Row],[NOME]],'MANHÃ (N) (3)'!$B$2:$C$127,2,FALSE),"")</f>
        <v/>
      </c>
      <c r="CS12" s="32" t="str">
        <f>IFERROR(VLOOKUP(Tabela227[[#This Row],[NOME]],'MANHÃ (N) (2)'!$B$2:$C$127,2,FALSE),"")</f>
        <v/>
      </c>
      <c r="CT12" s="32" t="str">
        <f>IFERROR(VLOOKUP(Tabela227[[#This Row],[NOME]],'MANHÃ (N) (1)'!$B$2:$C$127,2,FALSE),"")</f>
        <v/>
      </c>
      <c r="CU12" s="32" t="str">
        <f>IFERROR(VLOOKUP(Tabela227[[#This Row],[NOME]],'MANHÃ (N) (7)'!$D$2:$E$127,2,FALSE),"")</f>
        <v/>
      </c>
      <c r="CV12" s="32" t="str">
        <f>IFERROR(VLOOKUP(Tabela227[[#This Row],[NOME]],'MANHÃ (N) (6)'!$D$2:$E$127,2,FALSE),"")</f>
        <v/>
      </c>
      <c r="CW12" s="32" t="str">
        <f>IFERROR(VLOOKUP(Tabela227[[#This Row],[NOME]],'MANHÃ (N) (5)'!$D$2:$E$127,2,FALSE),"")</f>
        <v/>
      </c>
      <c r="CX12" s="32" t="str">
        <f>IFERROR(VLOOKUP(Tabela227[[#This Row],[NOME]],'MANHÃ (N) (4)'!$D$2:$E$127,2,FALSE),"")</f>
        <v/>
      </c>
      <c r="CY12" s="32" t="str">
        <f>IFERROR(VLOOKUP(Tabela227[[#This Row],[NOME]],'MANHÃ (N) (3)'!$D$2:$E$127,2,FALSE),"")</f>
        <v/>
      </c>
      <c r="CZ12" s="32" t="str">
        <f>IFERROR(VLOOKUP(Tabela227[[#This Row],[NOME]],'MANHÃ (N) (2)'!$D$2:$E$127,2,FALSE),"")</f>
        <v/>
      </c>
      <c r="DA12" s="32" t="str">
        <f>IFERROR(VLOOKUP(Tabela227[[#This Row],[NOME]],'MANHÃ (N) (1)'!$D$2:$E$127,2,FALSE),"")</f>
        <v/>
      </c>
      <c r="DB12" s="32" t="str">
        <f>IFERROR(VLOOKUP(Tabela227[[#This Row],[NOME]],'MANHÃ (N) (7)'!$F$2:$G$127,2,FALSE),"")</f>
        <v/>
      </c>
      <c r="DC12" s="32" t="str">
        <f>IFERROR(VLOOKUP(Tabela227[[#This Row],[NOME]],'MANHÃ (N) (7)'!$F$2:$G$127,2,FALSE),"")</f>
        <v/>
      </c>
      <c r="DD12" s="32" t="str">
        <f>IFERROR(VLOOKUP(Tabela227[[#This Row],[NOME]],'MANHÃ (N) (6)'!$F$2:$G$127,2,FALSE),"")</f>
        <v/>
      </c>
      <c r="DE12" s="32" t="str">
        <f>IFERROR(VLOOKUP(Tabela227[[#This Row],[NOME]],'MANHÃ (N) (5)'!$F$2:$G$127,2,FALSE),"")</f>
        <v/>
      </c>
      <c r="DF12" s="32" t="str">
        <f>IFERROR(VLOOKUP(Tabela227[[#This Row],[NOME]],'MANHÃ (N) (3)'!$F$2:$G$127,2,FALSE),"")</f>
        <v/>
      </c>
      <c r="DG12" s="32" t="str">
        <f>IFERROR(VLOOKUP(Tabela227[[#This Row],[NOME]],'MANHÃ (N) (2)'!$F$2:$G$127,2,FALSE),"")</f>
        <v/>
      </c>
      <c r="DH12" s="32" t="str">
        <f>IFERROR(VLOOKUP(Tabela227[[#This Row],[NOME]],'MANHÃ (N) (1)'!$F$2:$G$127,2,FALSE),"")</f>
        <v/>
      </c>
      <c r="DI12" s="32" t="str">
        <f>IFERROR(VLOOKUP(Tabela227[[#This Row],[NOME]],'MANHÃ (N) (7)'!$H$2:$I$127,2,FALSE),"")</f>
        <v/>
      </c>
      <c r="DJ12" s="32" t="str">
        <f>IFERROR(VLOOKUP(Tabela227[[#This Row],[NOME]],'MANHÃ (N) (6)'!$H$2:$I$127,2,FALSE),"")</f>
        <v/>
      </c>
      <c r="DK12" s="32" t="str">
        <f>IFERROR(VLOOKUP(Tabela227[[#This Row],[NOME]],'MANHÃ (N) (5)'!$H$2:$I$127,2,FALSE),"")</f>
        <v/>
      </c>
      <c r="DL12" s="32" t="str">
        <f>IFERROR(VLOOKUP(Tabela227[[#This Row],[NOME]],'MANHÃ (N) (4)'!$H$2:$I$127,2,FALSE),"")</f>
        <v/>
      </c>
      <c r="DM12" s="32" t="str">
        <f>IFERROR(VLOOKUP(Tabela227[[#This Row],[NOME]],'MANHÃ (N) (3)'!$H$2:$I$127,2,FALSE),"")</f>
        <v/>
      </c>
      <c r="DN12" s="32" t="str">
        <f>IFERROR(VLOOKUP(Tabela227[[#This Row],[NOME]],'MANHÃ (N) (2)'!$H$2:$I$127,2,FALSE),"")</f>
        <v/>
      </c>
      <c r="DO12" s="32" t="str">
        <f>IFERROR(VLOOKUP(Tabela227[[#This Row],[NOME]],'MANHÃ (N) (1)'!$H$2:$I$127,2,FALSE),"")</f>
        <v/>
      </c>
      <c r="DP12" s="32" t="str">
        <f>IFERROR(VLOOKUP(Tabela227[[#This Row],[NOME]],'MANHÃ (N) (7)'!$J$2:$K$127,2,FALSE),"")</f>
        <v/>
      </c>
      <c r="DQ12" s="32" t="str">
        <f>IFERROR(VLOOKUP(Tabela227[[#This Row],[NOME]],'MANHÃ (N) (6)'!$J$2:$K$127,2,FALSE),"")</f>
        <v/>
      </c>
      <c r="DR12" s="32" t="str">
        <f>IFERROR(VLOOKUP(Tabela227[[#This Row],[NOME]],'MANHÃ (N) (5)'!$J$2:$K$127,2,FALSE),"")</f>
        <v/>
      </c>
      <c r="DS12" s="32" t="str">
        <f>IFERROR(VLOOKUP(Tabela227[[#This Row],[NOME]],'MANHÃ (N) (4)'!$J$2:$K$127,2,FALSE),"")</f>
        <v/>
      </c>
      <c r="DT12" s="32" t="str">
        <f>IFERROR(VLOOKUP(Tabela227[[#This Row],[NOME]],'MANHÃ (N) (3)'!$J$2:$K$127,2,FALSE),"")</f>
        <v/>
      </c>
      <c r="DU12" s="32" t="str">
        <f>IFERROR(VLOOKUP(Tabela227[[#This Row],[NOME]],'MANHÃ (N) (2)'!$J$2:$K$127,2,FALSE),"")</f>
        <v/>
      </c>
      <c r="DV12" s="32" t="str">
        <f>IFERROR(VLOOKUP(Tabela227[[#This Row],[NOME]],'MANHÃ (N) (1)'!$J$2:$K$127,2,FALSE),"")</f>
        <v/>
      </c>
      <c r="DW12" s="32" t="str">
        <f>IFERROR(VLOOKUP(Tabela227[[#This Row],[NOME]],'MANHÃ (N) (7)'!$L$2:$M$127,2,FALSE),"")</f>
        <v/>
      </c>
      <c r="DX12" s="32" t="str">
        <f>IFERROR(VLOOKUP(Tabela227[[#This Row],[NOME]],'MANHÃ (N) (6)'!$L$2:$M$127,2,FALSE),"")</f>
        <v/>
      </c>
      <c r="DY12" s="32" t="str">
        <f>IFERROR(VLOOKUP(Tabela227[[#This Row],[NOME]],'MANHÃ (N) (5)'!$L$2:$M$127,2,FALSE),"")</f>
        <v/>
      </c>
      <c r="DZ12" s="32" t="str">
        <f>IFERROR(VLOOKUP(Tabela227[[#This Row],[NOME]],'MANHÃ (N) (4)'!$L$2:$M$127,2,FALSE),"")</f>
        <v/>
      </c>
      <c r="EA12" s="32" t="str">
        <f>IFERROR(VLOOKUP(Tabela227[[#This Row],[NOME]],'MANHÃ (N) (3)'!$L$2:$M$127,2,FALSE),"")</f>
        <v/>
      </c>
      <c r="EB12" s="32" t="str">
        <f>IFERROR(VLOOKUP(Tabela227[[#This Row],[NOME]],'MANHÃ (N) (2)'!$L$2:$M$127,2,FALSE),"")</f>
        <v/>
      </c>
      <c r="EC12" s="32" t="str">
        <f>IFERROR(VLOOKUP(Tabela227[[#This Row],[NOME]],'MANHÃ (N) (1)'!$L$2:$M$127,2,FALSE),"")</f>
        <v/>
      </c>
      <c r="ED12" s="33">
        <v>45323</v>
      </c>
      <c r="EE12" s="31">
        <f>PROFESSORES!$D$3</f>
        <v>2024</v>
      </c>
      <c r="EF12" s="31" t="str">
        <f>PROFESSORES!$C$3</f>
        <v>MAIO</v>
      </c>
      <c r="EG12" s="35">
        <f>'MÊS (WORD)'!$C$4</f>
        <v>5</v>
      </c>
      <c r="EH12" s="42">
        <f>'MÊS (WORD)'!$I$5</f>
        <v>45413</v>
      </c>
      <c r="EI12" s="31" t="str">
        <f>'MÊS (WORD)'!$J$5</f>
        <v>*
***************************DIA DO TRABALHO**************************</v>
      </c>
      <c r="EJ12" s="42">
        <f>'MÊS (WORD)'!$I$6</f>
        <v>45414</v>
      </c>
      <c r="EK12" s="37" t="str">
        <f>'MÊS (WORD)'!$J$6</f>
        <v/>
      </c>
      <c r="EL12" s="42">
        <f>'MÊS (WORD)'!$I$7</f>
        <v>45415</v>
      </c>
      <c r="EM12" s="37" t="str">
        <f>'MÊS (WORD)'!$J$7</f>
        <v/>
      </c>
      <c r="EN12" s="42">
        <f>'MÊS (WORD)'!$I$8</f>
        <v>45416</v>
      </c>
      <c r="EO12" s="37" t="str">
        <f>'MÊS (WORD)'!$J$8</f>
        <v/>
      </c>
      <c r="EP12" s="42">
        <f>'MÊS (WORD)'!$I$9</f>
        <v>45417</v>
      </c>
      <c r="EQ12" s="37" t="str">
        <f>'MÊS (WORD)'!$J$9</f>
        <v>********************************************************************</v>
      </c>
      <c r="ER12" s="42">
        <f>'MÊS (WORD)'!$I$10</f>
        <v>45418</v>
      </c>
      <c r="ES12" s="37" t="str">
        <f>'MÊS (WORD)'!$J$10</f>
        <v/>
      </c>
      <c r="ET12" s="42">
        <f>'MÊS (WORD)'!$I$11</f>
        <v>45419</v>
      </c>
      <c r="EU12" s="37" t="str">
        <f>'MÊS (WORD)'!$J$11</f>
        <v/>
      </c>
      <c r="EV12" s="42">
        <f>'MÊS (WORD)'!$I$12</f>
        <v>45420</v>
      </c>
      <c r="EW12" s="37" t="str">
        <f>'MÊS (WORD)'!$J$12</f>
        <v/>
      </c>
      <c r="EX12" s="42">
        <f>'MÊS (WORD)'!$I$13</f>
        <v>45421</v>
      </c>
      <c r="EY12" s="37" t="str">
        <f>'MÊS (WORD)'!$J$13</f>
        <v/>
      </c>
      <c r="EZ12" s="37">
        <f>'MÊS (WORD)'!$I$14</f>
        <v>45422</v>
      </c>
      <c r="FA12" s="37" t="str">
        <f>'MÊS (WORD)'!$J$14</f>
        <v/>
      </c>
      <c r="FB12" s="37">
        <f>'MÊS (WORD)'!$I$15</f>
        <v>45423</v>
      </c>
      <c r="FC12" s="37" t="str">
        <f>'MÊS (WORD)'!$J$15</f>
        <v/>
      </c>
      <c r="FD12" s="37">
        <f>'MÊS (WORD)'!$I$16</f>
        <v>45424</v>
      </c>
      <c r="FE12" s="37" t="str">
        <f>'MÊS (WORD)'!$J$16</f>
        <v>********************************************************************</v>
      </c>
      <c r="FF12" s="37">
        <f>'MÊS (WORD)'!$I$17</f>
        <v>45425</v>
      </c>
      <c r="FG12" s="37" t="str">
        <f>'MÊS (WORD)'!$J$17</f>
        <v/>
      </c>
      <c r="FH12" s="37">
        <f>'MÊS (WORD)'!$I$18</f>
        <v>45426</v>
      </c>
      <c r="FI12" s="37" t="str">
        <f>'MÊS (WORD)'!$J$18</f>
        <v/>
      </c>
      <c r="FJ12" s="37">
        <f>'MÊS (WORD)'!$I$19</f>
        <v>45427</v>
      </c>
      <c r="FK12" s="37" t="str">
        <f>'MÊS (WORD)'!$J$19</f>
        <v/>
      </c>
      <c r="FL12" s="37">
        <f>'MÊS (WORD)'!$I$20</f>
        <v>45428</v>
      </c>
      <c r="FM12" s="37" t="str">
        <f>'MÊS (WORD)'!$J$20</f>
        <v/>
      </c>
      <c r="FN12" s="37">
        <f>'MÊS (WORD)'!$I$21</f>
        <v>45429</v>
      </c>
      <c r="FO12" s="37" t="str">
        <f>'MÊS (WORD)'!$J$21</f>
        <v/>
      </c>
      <c r="FP12" s="37">
        <f>'MÊS (WORD)'!$I$22</f>
        <v>45430</v>
      </c>
      <c r="FQ12" s="37" t="str">
        <f>'MÊS (WORD)'!$J$22</f>
        <v/>
      </c>
      <c r="FR12" s="37">
        <f>'MÊS (WORD)'!$I$23</f>
        <v>45431</v>
      </c>
      <c r="FS12" s="37" t="str">
        <f>'MÊS (WORD)'!$J$23</f>
        <v>********************************************************************</v>
      </c>
      <c r="FT12" s="37">
        <f>'MÊS (WORD)'!$I$24</f>
        <v>45432</v>
      </c>
      <c r="FU12" s="37" t="str">
        <f>'MÊS (WORD)'!$J$24</f>
        <v/>
      </c>
      <c r="FV12" s="37">
        <f>'MÊS (WORD)'!$I$25</f>
        <v>45433</v>
      </c>
      <c r="FW12" s="37" t="str">
        <f>'MÊS (WORD)'!$J$25</f>
        <v/>
      </c>
      <c r="FX12" s="37">
        <f>'MÊS (WORD)'!$I$26</f>
        <v>45434</v>
      </c>
      <c r="FY12" s="37" t="str">
        <f>'MÊS (WORD)'!$J$26</f>
        <v/>
      </c>
      <c r="FZ12" s="37">
        <f>'MÊS (WORD)'!$I$27</f>
        <v>45435</v>
      </c>
      <c r="GA12" s="37" t="str">
        <f>'MÊS (WORD)'!$J$27</f>
        <v/>
      </c>
      <c r="GB12" s="37">
        <f>'MÊS (WORD)'!$I$28</f>
        <v>45436</v>
      </c>
      <c r="GC12" s="37" t="str">
        <f>'MÊS (WORD)'!$J$28</f>
        <v/>
      </c>
      <c r="GD12" s="37">
        <f>'MÊS (WORD)'!$I$29</f>
        <v>45437</v>
      </c>
      <c r="GE12" s="37" t="str">
        <f>'MÊS (WORD)'!$J$29</f>
        <v/>
      </c>
      <c r="GF12" s="37">
        <f>'MÊS (WORD)'!$I$30</f>
        <v>45438</v>
      </c>
      <c r="GG12" s="37" t="str">
        <f>'MÊS (WORD)'!$J$30</f>
        <v>********************************************************************</v>
      </c>
      <c r="GH12" s="37">
        <f>'MÊS (WORD)'!$I$31</f>
        <v>45439</v>
      </c>
      <c r="GI12" s="37" t="str">
        <f>'MÊS (WORD)'!$J$31</f>
        <v/>
      </c>
      <c r="GJ12" s="37">
        <f>'MÊS (WORD)'!$I$32</f>
        <v>45440</v>
      </c>
      <c r="GK12" s="37" t="str">
        <f>'MÊS (WORD)'!$J$32</f>
        <v/>
      </c>
      <c r="GL12" s="37">
        <f>'MÊS (WORD)'!$I$33</f>
        <v>45441</v>
      </c>
      <c r="GM12" s="37" t="str">
        <f>'MÊS (WORD)'!$J$33</f>
        <v/>
      </c>
      <c r="GN12" s="37">
        <f>'MÊS (WORD)'!$I$34</f>
        <v>45442</v>
      </c>
      <c r="GO12" s="37" t="str">
        <f>'MÊS (WORD)'!$J$34</f>
        <v/>
      </c>
      <c r="GP12" s="37">
        <f>'MÊS (WORD)'!$I$35</f>
        <v>45443</v>
      </c>
      <c r="GQ12" s="31" t="str">
        <f>'MÊS (WORD)'!$J$35</f>
        <v/>
      </c>
    </row>
    <row r="13" spans="1:199" ht="17.100000000000001" customHeight="1" x14ac:dyDescent="0.25">
      <c r="A13" s="31">
        <v>58526</v>
      </c>
      <c r="B13" s="33">
        <v>41743</v>
      </c>
      <c r="C13" s="31">
        <v>216</v>
      </c>
      <c r="D13" s="39" t="s">
        <v>397</v>
      </c>
      <c r="E13" s="34" t="s">
        <v>219</v>
      </c>
      <c r="F13" s="39" t="s">
        <v>396</v>
      </c>
      <c r="G13" s="39" t="s">
        <v>398</v>
      </c>
      <c r="H13" s="31">
        <v>10</v>
      </c>
      <c r="I13" s="31">
        <f>IF(Tabela227[[#This Row],[HORA AULA]]&lt;&gt;0,Tabela227[[#This Row],[HORA AULA]]/2,"-")</f>
        <v>5</v>
      </c>
      <c r="J13" s="31">
        <v>1</v>
      </c>
      <c r="K13" s="31" t="s">
        <v>100</v>
      </c>
      <c r="L13" s="31" t="s">
        <v>100</v>
      </c>
      <c r="M13" s="31" t="s">
        <v>100</v>
      </c>
      <c r="N13" s="32" t="str">
        <f>IFERROR(VLOOKUP(Tabela227[[#This Row],[NOME]],'NOITE (N) (7)'!$B$3:$C$176,2,FALSE),"")</f>
        <v/>
      </c>
      <c r="O13" s="32" t="str">
        <f>IFERROR(VLOOKUP(Tabela227[[#This Row],[NOME]],'NOITE (N) (6)'!$B$3:$C$176,2,FALSE),"")</f>
        <v/>
      </c>
      <c r="P13" s="32" t="str">
        <f>IFERROR(VLOOKUP(Tabela227[[#This Row],[NOME]],'NOITE (N) (5)'!$B$3:$C$176,2,FALSE),"")</f>
        <v/>
      </c>
      <c r="Q13" s="32" t="str">
        <f>IFERROR(VLOOKUP(Tabela227[[#This Row],[NOME]],'NOITE (N) (4)'!$B$3:$C$176,2,FALSE),"")</f>
        <v/>
      </c>
      <c r="R13" s="32" t="str">
        <f>IFERROR(VLOOKUP(Tabela227[[#This Row],[NOME]],'NOITE (N) (3)'!$B$3:$C$176,2,FALSE),"")</f>
        <v/>
      </c>
      <c r="S13" s="32" t="str">
        <f>IFERROR(VLOOKUP(Tabela227[[#This Row],[NOME]],'NOITE (N) (2)'!$B$3:$C$176,2,FALSE),"")</f>
        <v/>
      </c>
      <c r="T13" s="32" t="str">
        <f>IFERROR(VLOOKUP(Tabela227[[#This Row],[NOME]],'NOITE (N) (1)'!$B$3:$C$176,2,FALSE),"")</f>
        <v/>
      </c>
      <c r="U13" s="32" t="str">
        <f>IFERROR(VLOOKUP(Tabela227[[#This Row],[NOME]],'NOITE (N) (7)'!$D$3:$E$176,2,FALSE),"")</f>
        <v/>
      </c>
      <c r="V13" s="32" t="str">
        <f>IFERROR(VLOOKUP(Tabela227[[#This Row],[NOME]],'NOITE (N) (6)'!$D$3:$E$176,2,FALSE),"")</f>
        <v/>
      </c>
      <c r="W13" s="32" t="str">
        <f>IFERROR(VLOOKUP(Tabela227[[#This Row],[NOME]],'NOITE (N) (5)'!$D$3:$E$176,2,FALSE),"")</f>
        <v/>
      </c>
      <c r="X13" s="32" t="str">
        <f>IFERROR(VLOOKUP(Tabela227[[#This Row],[NOME]],'NOITE (N) (4)'!$D$3:$E$176,2,FALSE),"")</f>
        <v/>
      </c>
      <c r="Y13" s="32" t="str">
        <f>IFERROR(VLOOKUP(Tabela227[[#This Row],[NOME]],'NOITE (N) (3)'!$D$3:$E$176,2,FALSE),"")</f>
        <v/>
      </c>
      <c r="Z13" s="32" t="str">
        <f>IFERROR(VLOOKUP(Tabela227[[#This Row],[NOME]],'NOITE (N) (2)'!$D$3:$E$176,2,FALSE),"")</f>
        <v/>
      </c>
      <c r="AA13" s="32" t="str">
        <f>IFERROR(VLOOKUP(Tabela227[[#This Row],[NOME]],'NOITE (N) (1)'!$D$3:$E$176,2,FALSE),"")</f>
        <v/>
      </c>
      <c r="AB13" s="32" t="str">
        <f>IFERROR(VLOOKUP(Tabela227[[#This Row],[NOME]],'NOITE (N) (7)'!$F$3:$G$176,2,FALSE),"")</f>
        <v/>
      </c>
      <c r="AC13" s="32" t="str">
        <f>IFERROR(VLOOKUP(Tabela227[[#This Row],[NOME]],'NOITE (N) (6)'!$F$3:$G$176,2,FALSE),"")</f>
        <v/>
      </c>
      <c r="AD13" s="32" t="str">
        <f>IFERROR(VLOOKUP(Tabela227[[#This Row],[NOME]],'NOITE (N) (5)'!$F$3:$G$176,2,FALSE),"")</f>
        <v/>
      </c>
      <c r="AE13" s="32" t="str">
        <f>IFERROR(VLOOKUP(Tabela227[[#This Row],[NOME]],'NOITE (N) (4)'!$F$3:$G$176,2,FALSE),"")</f>
        <v/>
      </c>
      <c r="AF13" s="32" t="str">
        <f>IFERROR(VLOOKUP(Tabela227[[#This Row],[NOME]],'NOITE (N) (3)'!$F$3:$G$176,2,FALSE),"")</f>
        <v/>
      </c>
      <c r="AG13" s="32" t="str">
        <f>IFERROR(VLOOKUP(Tabela227[[#This Row],[NOME]],'NOITE (N) (2)'!$F$3:$G$176,2,FALSE),"")</f>
        <v/>
      </c>
      <c r="AH13" s="32" t="str">
        <f>IFERROR(VLOOKUP(Tabela227[[#This Row],[NOME]],'NOITE (N) (1)'!$F$3:$G$176,2,FALSE),"")</f>
        <v/>
      </c>
      <c r="AI13" s="32" t="str">
        <f>IFERROR(VLOOKUP(Tabela227[[#This Row],[NOME]],'NOITE (N) (7)'!$H$3:$I$176,2,FALSE),"")</f>
        <v/>
      </c>
      <c r="AJ13" s="32" t="str">
        <f>IFERROR(VLOOKUP(Tabela227[[#This Row],[NOME]],'NOITE (N) (6)'!$H$3:$I$176,2,FALSE),"")</f>
        <v/>
      </c>
      <c r="AK13" s="32" t="str">
        <f>IFERROR(VLOOKUP(Tabela227[[#This Row],[NOME]],'NOITE (N) (5)'!$H$3:$I$176,2,FALSE),"")</f>
        <v/>
      </c>
      <c r="AL13" s="32" t="str">
        <f>IFERROR(VLOOKUP(Tabela227[[#This Row],[NOME]],'NOITE (N) (4)'!$H$3:$I$176,2,FALSE),"")</f>
        <v/>
      </c>
      <c r="AM13" s="32" t="str">
        <f>IFERROR(VLOOKUP(Tabela227[[#This Row],[NOME]],'NOITE (N) (3)'!$H$3:$I$176,2,FALSE),"")</f>
        <v/>
      </c>
      <c r="AN13" s="32" t="str">
        <f>IFERROR(VLOOKUP(Tabela227[[#This Row],[NOME]],'NOITE (N) (2)'!$H$3:$I$176,2,FALSE),"")</f>
        <v/>
      </c>
      <c r="AO13" s="32" t="str">
        <f>IFERROR(VLOOKUP(Tabela227[[#This Row],[NOME]],'NOITE (N) (1)'!$H$3:$I$176,2,FALSE),"")</f>
        <v/>
      </c>
      <c r="AP13" s="32" t="str">
        <f>IFERROR(VLOOKUP(Tabela227[[#This Row],[NOME]],'NOITE (N) (7)'!$J$3:$K$176,2,FALSE),"")</f>
        <v/>
      </c>
      <c r="AQ13" s="32" t="str">
        <f>IFERROR(VLOOKUP(Tabela227[[#This Row],[NOME]],'NOITE (N) (6)'!$J$3:$K$176,2,FALSE),"")</f>
        <v/>
      </c>
      <c r="AR13" s="32" t="str">
        <f>IFERROR(VLOOKUP(Tabela227[[#This Row],[NOME]],'NOITE (N) (5)'!$J$3:$K$176,2,FALSE),"")</f>
        <v/>
      </c>
      <c r="AS13" s="32" t="str">
        <f>IFERROR(VLOOKUP(Tabela227[[#This Row],[NOME]],'NOITE (N) (4)'!$J$3:$K$176,2,FALSE),"")</f>
        <v/>
      </c>
      <c r="AT13" s="32" t="str">
        <f>IFERROR(VLOOKUP(Tabela227[[#This Row],[NOME]],'NOITE (N) (3)'!$J$3:$K$176,2,FALSE),"")</f>
        <v/>
      </c>
      <c r="AU13" s="32" t="str">
        <f>IFERROR(VLOOKUP(Tabela227[[#This Row],[NOME]],'NOITE (N) (2)'!$J$3:$K$176,2,FALSE),"")</f>
        <v/>
      </c>
      <c r="AV13" s="32" t="str">
        <f>IFERROR(VLOOKUP(Tabela227[[#This Row],[NOME]],'NOITE (N) (1)'!$J$3:$K$176,2,FALSE),"")</f>
        <v/>
      </c>
      <c r="AW13" s="32" t="str">
        <f>IFERROR(VLOOKUP(Tabela227[[#This Row],[NOME]],'NOITE (N) (7)'!$L$3:$M$176,2,FALSE),"")</f>
        <v/>
      </c>
      <c r="AX13" s="32" t="str">
        <f>IFERROR(VLOOKUP(Tabela227[[#This Row],[NOME]],'NOITE (N) (6)'!$L$3:$M$176,2,FALSE),"")</f>
        <v/>
      </c>
      <c r="AY13" s="32" t="str">
        <f>IFERROR(VLOOKUP(Tabela227[[#This Row],[NOME]],'NOITE (N) (5)'!$L$3:$M$176,2,FALSE),"")</f>
        <v/>
      </c>
      <c r="AZ13" s="32" t="str">
        <f>IFERROR(VLOOKUP(Tabela227[[#This Row],[NOME]],'NOITE (N) (4)'!$L$3:$M$176,2,FALSE),"")</f>
        <v/>
      </c>
      <c r="BA13" s="32" t="str">
        <f>IFERROR(VLOOKUP(Tabela227[[#This Row],[NOME]],'NOITE (N) (3)'!$L$3:$M$176,2,FALSE),"")</f>
        <v/>
      </c>
      <c r="BB13" s="32" t="str">
        <f>IFERROR(VLOOKUP(Tabela227[[#This Row],[NOME]],'NOITE (N) (2)'!$L$3:$M$176,2,FALSE),"")</f>
        <v/>
      </c>
      <c r="BC13" s="32" t="str">
        <f>IFERROR(VLOOKUP(Tabela227[[#This Row],[NOME]],'NOITE (N) (1)'!$L$3:$M$176,2,FALSE),"")</f>
        <v/>
      </c>
      <c r="BD13" s="32" t="str">
        <f>IFERROR(VLOOKUP(Tabela227[[#This Row],[NOME]],'TARDE (N) (6)'!$B$2:$C$73,2,FALSE),"")</f>
        <v/>
      </c>
      <c r="BE13" s="32" t="str">
        <f>IFERROR(VLOOKUP(Tabela227[[#This Row],[NOME]],'TARDE (N) (5)'!$B$2:$C$73,2,FALSE),"")</f>
        <v/>
      </c>
      <c r="BF13" s="32" t="str">
        <f>IFERROR(VLOOKUP(Tabela227[[#This Row],[NOME]],'TARDE (N) (4)'!$B$2:$C$73,2,FALSE),"")</f>
        <v/>
      </c>
      <c r="BG13" s="32" t="str">
        <f>IFERROR(VLOOKUP(Tabela227[[#This Row],[NOME]],'TARDE (N) (3)'!$B$2:$C$73,2,FALSE),"")</f>
        <v/>
      </c>
      <c r="BH13" s="32" t="str">
        <f>IFERROR(VLOOKUP(Tabela227[[#This Row],[NOME]],'TARDE (N) (2)'!$B$2:$C$73,2,FALSE),"")</f>
        <v/>
      </c>
      <c r="BI13" s="32" t="str">
        <f>IFERROR(VLOOKUP(Tabela227[[#This Row],[NOME]],'TARDE (N) (1)'!$B$2:$C$73,2,FALSE),"")</f>
        <v/>
      </c>
      <c r="BJ13" s="32" t="str">
        <f>IFERROR(VLOOKUP(Tabela227[[#This Row],[NOME]],'TARDE (N) (6)'!$D$2:$E$73,2,FALSE),"")</f>
        <v/>
      </c>
      <c r="BK13" s="32" t="str">
        <f>IFERROR(VLOOKUP(Tabela227[[#This Row],[NOME]],'TARDE (N) (5)'!$D$2:$E$73,2,FALSE),"")</f>
        <v/>
      </c>
      <c r="BL13" s="32" t="str">
        <f>IFERROR(VLOOKUP(Tabela227[[#This Row],[NOME]],'TARDE (N) (4)'!$D$2:$E$73,2,FALSE),"")</f>
        <v/>
      </c>
      <c r="BM13" s="32" t="str">
        <f>IFERROR(VLOOKUP(Tabela227[[#This Row],[NOME]],'TARDE (N) (3)'!$D$2:$E$73,2,FALSE),"")</f>
        <v/>
      </c>
      <c r="BN13" s="32" t="str">
        <f>IFERROR(VLOOKUP(Tabela227[[#This Row],[NOME]],'TARDE (N) (2)'!$D$2:$E$73,2,FALSE),"")</f>
        <v/>
      </c>
      <c r="BO13" s="32" t="str">
        <f>IFERROR(VLOOKUP(Tabela227[[#This Row],[NOME]],'TARDE (N) (1)'!$D$2:$E$73,2,FALSE),"")</f>
        <v/>
      </c>
      <c r="BP13" s="32" t="str">
        <f>IFERROR(VLOOKUP(Tabela227[[#This Row],[NOME]],'TARDE (N) (6)'!$F$2:$G$73,2,FALSE),"")</f>
        <v/>
      </c>
      <c r="BQ13" s="32" t="str">
        <f>IFERROR(VLOOKUP(Tabela227[[#This Row],[NOME]],'TARDE (N) (5)'!$F$2:$G$73,2,FALSE),"")</f>
        <v/>
      </c>
      <c r="BR13" s="32" t="str">
        <f>IFERROR(VLOOKUP(Tabela227[[#This Row],[NOME]],'TARDE (N) (4)'!$F$2:$G$73,2,FALSE),"")</f>
        <v/>
      </c>
      <c r="BS13" s="32" t="str">
        <f>IFERROR(VLOOKUP(Tabela227[[#This Row],[NOME]],'TARDE (N) (3)'!$F$2:$G$73,2,FALSE),"")</f>
        <v/>
      </c>
      <c r="BT13" s="32" t="str">
        <f>IFERROR(VLOOKUP(Tabela227[[#This Row],[NOME]],'TARDE (N) (2)'!$F$2:$G$73,2,FALSE),"")</f>
        <v/>
      </c>
      <c r="BU13" s="32" t="str">
        <f>IFERROR(VLOOKUP(Tabela227[[#This Row],[NOME]],'TARDE (N) (1)'!$F$2:$G$73,2,FALSE),"")</f>
        <v/>
      </c>
      <c r="BV13" s="32" t="str">
        <f>IFERROR(VLOOKUP(Tabela227[[#This Row],[NOME]],'TARDE (N) (6)'!$H$2:$I$73,2,FALSE),"")</f>
        <v/>
      </c>
      <c r="BW13" s="32" t="str">
        <f>IFERROR(VLOOKUP(Tabela227[[#This Row],[NOME]],'TARDE (N) (5)'!$H$2:$I$73,2,FALSE),"")</f>
        <v/>
      </c>
      <c r="BX13" s="32" t="str">
        <f>IFERROR(VLOOKUP(Tabela227[[#This Row],[NOME]],'TARDE (N) (4)'!$H$2:$I$73,2,FALSE),"")</f>
        <v/>
      </c>
      <c r="BY13" s="32" t="str">
        <f>IFERROR(VLOOKUP(Tabela227[[#This Row],[NOME]],'TARDE (N) (3)'!$H$2:$I$73,2,FALSE),"")</f>
        <v/>
      </c>
      <c r="BZ13" s="32" t="str">
        <f>IFERROR(VLOOKUP(Tabela227[[#This Row],[NOME]],'TARDE (N) (2)'!$H$2:$I$73,2,FALSE),"")</f>
        <v/>
      </c>
      <c r="CA13" s="32" t="str">
        <f>IFERROR(VLOOKUP(Tabela227[[#This Row],[NOME]],'TARDE (N) (1)'!$H$2:$I$73,2,FALSE),"")</f>
        <v/>
      </c>
      <c r="CB13" s="32" t="str">
        <f>IFERROR(VLOOKUP(Tabela227[[#This Row],[NOME]],'TARDE (N) (6)'!$J$2:$K$73,2,FALSE),"")</f>
        <v/>
      </c>
      <c r="CC13" s="32" t="str">
        <f>IFERROR(VLOOKUP(Tabela227[[#This Row],[NOME]],'TARDE (N) (5)'!$J$2:$K$73,2,FALSE),"")</f>
        <v/>
      </c>
      <c r="CD13" s="32" t="str">
        <f>IFERROR(VLOOKUP(Tabela227[[#This Row],[NOME]],'TARDE (N) (4)'!$J$2:$K$73,2,FALSE),"")</f>
        <v/>
      </c>
      <c r="CE13" s="32" t="str">
        <f>IFERROR(VLOOKUP(Tabela227[[#This Row],[NOME]],'TARDE (N) (3)'!$J$2:$K$73,2,FALSE),"")</f>
        <v/>
      </c>
      <c r="CF13" s="32" t="str">
        <f>IFERROR(VLOOKUP(Tabela227[[#This Row],[NOME]],'TARDE (N) (2)'!$J$2:$K$73,2,FALSE),"")</f>
        <v/>
      </c>
      <c r="CG13" s="32" t="str">
        <f>IFERROR(VLOOKUP(Tabela227[[#This Row],[NOME]],'TARDE (N) (1)'!$J$2:$K$73,2,FALSE),"")</f>
        <v/>
      </c>
      <c r="CH13" s="32" t="str">
        <f>IFERROR(VLOOKUP(Tabela227[[#This Row],[NOME]],'TARDE (N) (6)'!$L$2:$M$73,2,FALSE),"")</f>
        <v/>
      </c>
      <c r="CI13" s="32" t="str">
        <f>IFERROR(VLOOKUP(Tabela227[[#This Row],[NOME]],'TARDE (N) (5)'!$L$2:$M$73,2,FALSE),"")</f>
        <v/>
      </c>
      <c r="CJ13" s="32" t="str">
        <f>IFERROR(VLOOKUP(Tabela227[[#This Row],[NOME]],'TARDE (N) (4)'!$L$2:$M$73,2,FALSE),"")</f>
        <v/>
      </c>
      <c r="CK13" s="32" t="str">
        <f>IFERROR(VLOOKUP(Tabela227[[#This Row],[NOME]],'TARDE (N) (3)'!$L$2:$M$73,2,FALSE),"")</f>
        <v/>
      </c>
      <c r="CL13" s="32" t="str">
        <f>IFERROR(VLOOKUP(Tabela227[[#This Row],[NOME]],'TARDE (N) (2)'!$L$2:$M$73,2,FALSE),"")</f>
        <v/>
      </c>
      <c r="CM13" s="32" t="str">
        <f>IFERROR(VLOOKUP(Tabela227[[#This Row],[NOME]],'TARDE (N) (1)'!$L$2:$M$73,2,FALSE),"")</f>
        <v/>
      </c>
      <c r="CN13" s="32" t="str">
        <f>IFERROR(VLOOKUP(Tabela227[[#This Row],[NOME]],'MANHÃ (N) (7)'!$B$2:$C$127,2,FALSE),"")</f>
        <v/>
      </c>
      <c r="CO13" s="32" t="str">
        <f>IFERROR(VLOOKUP(Tabela227[[#This Row],[NOME]],'MANHÃ (N) (6)'!$B$2:$C$127,2,FALSE),"")</f>
        <v/>
      </c>
      <c r="CP13" s="32" t="str">
        <f>IFERROR(VLOOKUP(Tabela227[[#This Row],[NOME]],'MANHÃ (N) (5)'!$B$2:$C$127,2,FALSE),"")</f>
        <v/>
      </c>
      <c r="CQ13" s="32" t="str">
        <f>IFERROR(VLOOKUP(Tabela227[[#This Row],[NOME]],'MANHÃ (N) (4)'!$B$2:$C$127,2,FALSE),"")</f>
        <v/>
      </c>
      <c r="CR13" s="32" t="str">
        <f>IFERROR(VLOOKUP(Tabela227[[#This Row],[NOME]],'MANHÃ (N) (3)'!$B$2:$C$127,2,FALSE),"")</f>
        <v/>
      </c>
      <c r="CS13" s="32" t="str">
        <f>IFERROR(VLOOKUP(Tabela227[[#This Row],[NOME]],'MANHÃ (N) (2)'!$B$2:$C$127,2,FALSE),"")</f>
        <v/>
      </c>
      <c r="CT13" s="32" t="str">
        <f>IFERROR(VLOOKUP(Tabela227[[#This Row],[NOME]],'MANHÃ (N) (1)'!$B$2:$C$127,2,FALSE),"")</f>
        <v/>
      </c>
      <c r="CU13" s="32" t="str">
        <f>IFERROR(VLOOKUP(Tabela227[[#This Row],[NOME]],'MANHÃ (N) (7)'!$D$2:$E$127,2,FALSE),"")</f>
        <v/>
      </c>
      <c r="CV13" s="32" t="str">
        <f>IFERROR(VLOOKUP(Tabela227[[#This Row],[NOME]],'MANHÃ (N) (6)'!$D$2:$E$127,2,FALSE),"")</f>
        <v/>
      </c>
      <c r="CW13" s="32" t="str">
        <f>IFERROR(VLOOKUP(Tabela227[[#This Row],[NOME]],'MANHÃ (N) (5)'!$D$2:$E$127,2,FALSE),"")</f>
        <v/>
      </c>
      <c r="CX13" s="32" t="str">
        <f>IFERROR(VLOOKUP(Tabela227[[#This Row],[NOME]],'MANHÃ (N) (4)'!$D$2:$E$127,2,FALSE),"")</f>
        <v/>
      </c>
      <c r="CY13" s="32" t="str">
        <f>IFERROR(VLOOKUP(Tabela227[[#This Row],[NOME]],'MANHÃ (N) (3)'!$D$2:$E$127,2,FALSE),"")</f>
        <v/>
      </c>
      <c r="CZ13" s="32" t="str">
        <f>IFERROR(VLOOKUP(Tabela227[[#This Row],[NOME]],'MANHÃ (N) (2)'!$D$2:$E$127,2,FALSE),"")</f>
        <v/>
      </c>
      <c r="DA13" s="32" t="str">
        <f>IFERROR(VLOOKUP(Tabela227[[#This Row],[NOME]],'MANHÃ (N) (1)'!$D$2:$E$127,2,FALSE),"")</f>
        <v/>
      </c>
      <c r="DB13" s="32" t="str">
        <f>IFERROR(VLOOKUP(Tabela227[[#This Row],[NOME]],'MANHÃ (N) (7)'!$F$2:$G$127,2,FALSE),"")</f>
        <v/>
      </c>
      <c r="DC13" s="32" t="str">
        <f>IFERROR(VLOOKUP(Tabela227[[#This Row],[NOME]],'MANHÃ (N) (7)'!$F$2:$G$127,2,FALSE),"")</f>
        <v/>
      </c>
      <c r="DD13" s="32" t="str">
        <f>IFERROR(VLOOKUP(Tabela227[[#This Row],[NOME]],'MANHÃ (N) (6)'!$F$2:$G$127,2,FALSE),"")</f>
        <v/>
      </c>
      <c r="DE13" s="32" t="str">
        <f>IFERROR(VLOOKUP(Tabela227[[#This Row],[NOME]],'MANHÃ (N) (5)'!$F$2:$G$127,2,FALSE),"")</f>
        <v/>
      </c>
      <c r="DF13" s="32" t="str">
        <f>IFERROR(VLOOKUP(Tabela227[[#This Row],[NOME]],'MANHÃ (N) (3)'!$F$2:$G$127,2,FALSE),"")</f>
        <v/>
      </c>
      <c r="DG13" s="32" t="str">
        <f>IFERROR(VLOOKUP(Tabela227[[#This Row],[NOME]],'MANHÃ (N) (2)'!$F$2:$G$127,2,FALSE),"")</f>
        <v/>
      </c>
      <c r="DH13" s="32" t="str">
        <f>IFERROR(VLOOKUP(Tabela227[[#This Row],[NOME]],'MANHÃ (N) (1)'!$F$2:$G$127,2,FALSE),"")</f>
        <v/>
      </c>
      <c r="DI13" s="32" t="str">
        <f>IFERROR(VLOOKUP(Tabela227[[#This Row],[NOME]],'MANHÃ (N) (7)'!$H$2:$I$127,2,FALSE),"")</f>
        <v/>
      </c>
      <c r="DJ13" s="32" t="str">
        <f>IFERROR(VLOOKUP(Tabela227[[#This Row],[NOME]],'MANHÃ (N) (6)'!$H$2:$I$127,2,FALSE),"")</f>
        <v/>
      </c>
      <c r="DK13" s="32" t="str">
        <f>IFERROR(VLOOKUP(Tabela227[[#This Row],[NOME]],'MANHÃ (N) (5)'!$H$2:$I$127,2,FALSE),"")</f>
        <v/>
      </c>
      <c r="DL13" s="32" t="str">
        <f>IFERROR(VLOOKUP(Tabela227[[#This Row],[NOME]],'MANHÃ (N) (4)'!$H$2:$I$127,2,FALSE),"")</f>
        <v/>
      </c>
      <c r="DM13" s="32" t="str">
        <f>IFERROR(VLOOKUP(Tabela227[[#This Row],[NOME]],'MANHÃ (N) (3)'!$H$2:$I$127,2,FALSE),"")</f>
        <v/>
      </c>
      <c r="DN13" s="32" t="str">
        <f>IFERROR(VLOOKUP(Tabela227[[#This Row],[NOME]],'MANHÃ (N) (2)'!$H$2:$I$127,2,FALSE),"")</f>
        <v/>
      </c>
      <c r="DO13" s="32" t="str">
        <f>IFERROR(VLOOKUP(Tabela227[[#This Row],[NOME]],'MANHÃ (N) (1)'!$H$2:$I$127,2,FALSE),"")</f>
        <v/>
      </c>
      <c r="DP13" s="32" t="str">
        <f>IFERROR(VLOOKUP(Tabela227[[#This Row],[NOME]],'MANHÃ (N) (7)'!$J$2:$K$127,2,FALSE),"")</f>
        <v/>
      </c>
      <c r="DQ13" s="32" t="str">
        <f>IFERROR(VLOOKUP(Tabela227[[#This Row],[NOME]],'MANHÃ (N) (6)'!$J$2:$K$127,2,FALSE),"")</f>
        <v/>
      </c>
      <c r="DR13" s="32" t="str">
        <f>IFERROR(VLOOKUP(Tabela227[[#This Row],[NOME]],'MANHÃ (N) (5)'!$J$2:$K$127,2,FALSE),"")</f>
        <v/>
      </c>
      <c r="DS13" s="32" t="str">
        <f>IFERROR(VLOOKUP(Tabela227[[#This Row],[NOME]],'MANHÃ (N) (4)'!$J$2:$K$127,2,FALSE),"")</f>
        <v/>
      </c>
      <c r="DT13" s="32" t="str">
        <f>IFERROR(VLOOKUP(Tabela227[[#This Row],[NOME]],'MANHÃ (N) (3)'!$J$2:$K$127,2,FALSE),"")</f>
        <v/>
      </c>
      <c r="DU13" s="32" t="str">
        <f>IFERROR(VLOOKUP(Tabela227[[#This Row],[NOME]],'MANHÃ (N) (2)'!$J$2:$K$127,2,FALSE),"")</f>
        <v/>
      </c>
      <c r="DV13" s="32" t="str">
        <f>IFERROR(VLOOKUP(Tabela227[[#This Row],[NOME]],'MANHÃ (N) (1)'!$J$2:$K$127,2,FALSE),"")</f>
        <v/>
      </c>
      <c r="DW13" s="32" t="str">
        <f>IFERROR(VLOOKUP(Tabela227[[#This Row],[NOME]],'MANHÃ (N) (7)'!$L$2:$M$127,2,FALSE),"")</f>
        <v/>
      </c>
      <c r="DX13" s="32" t="str">
        <f>IFERROR(VLOOKUP(Tabela227[[#This Row],[NOME]],'MANHÃ (N) (6)'!$L$2:$M$127,2,FALSE),"")</f>
        <v/>
      </c>
      <c r="DY13" s="32" t="str">
        <f>IFERROR(VLOOKUP(Tabela227[[#This Row],[NOME]],'MANHÃ (N) (5)'!$L$2:$M$127,2,FALSE),"")</f>
        <v/>
      </c>
      <c r="DZ13" s="32" t="str">
        <f>IFERROR(VLOOKUP(Tabela227[[#This Row],[NOME]],'MANHÃ (N) (4)'!$L$2:$M$127,2,FALSE),"")</f>
        <v/>
      </c>
      <c r="EA13" s="32" t="str">
        <f>IFERROR(VLOOKUP(Tabela227[[#This Row],[NOME]],'MANHÃ (N) (3)'!$L$2:$M$127,2,FALSE),"")</f>
        <v/>
      </c>
      <c r="EB13" s="32" t="str">
        <f>IFERROR(VLOOKUP(Tabela227[[#This Row],[NOME]],'MANHÃ (N) (2)'!$L$2:$M$127,2,FALSE),"")</f>
        <v/>
      </c>
      <c r="EC13" s="32" t="str">
        <f>IFERROR(VLOOKUP(Tabela227[[#This Row],[NOME]],'MANHÃ (N) (1)'!$L$2:$M$127,2,FALSE),"")</f>
        <v/>
      </c>
      <c r="ED13" s="33">
        <v>45323</v>
      </c>
      <c r="EE13" s="31">
        <f>PROFESSORES!$D$3</f>
        <v>2024</v>
      </c>
      <c r="EF13" s="31" t="str">
        <f>PROFESSORES!$C$3</f>
        <v>MAIO</v>
      </c>
      <c r="EG13" s="35">
        <f>'MÊS (WORD)'!$C$4</f>
        <v>5</v>
      </c>
      <c r="EH13" s="42">
        <f>'MÊS (WORD)'!$I$5</f>
        <v>45413</v>
      </c>
      <c r="EI13" s="31" t="str">
        <f>'MÊS (WORD)'!$J$5</f>
        <v>*
***************************DIA DO TRABALHO**************************</v>
      </c>
      <c r="EJ13" s="42">
        <f>'MÊS (WORD)'!$I$6</f>
        <v>45414</v>
      </c>
      <c r="EK13" s="37" t="str">
        <f>'MÊS (WORD)'!$J$6</f>
        <v/>
      </c>
      <c r="EL13" s="42">
        <f>'MÊS (WORD)'!$I$7</f>
        <v>45415</v>
      </c>
      <c r="EM13" s="37" t="str">
        <f>'MÊS (WORD)'!$J$7</f>
        <v/>
      </c>
      <c r="EN13" s="42">
        <f>'MÊS (WORD)'!$I$8</f>
        <v>45416</v>
      </c>
      <c r="EO13" s="37" t="str">
        <f>'MÊS (WORD)'!$J$8</f>
        <v/>
      </c>
      <c r="EP13" s="42">
        <f>'MÊS (WORD)'!$I$9</f>
        <v>45417</v>
      </c>
      <c r="EQ13" s="37" t="str">
        <f>'MÊS (WORD)'!$J$9</f>
        <v>********************************************************************</v>
      </c>
      <c r="ER13" s="42">
        <f>'MÊS (WORD)'!$I$10</f>
        <v>45418</v>
      </c>
      <c r="ES13" s="37" t="str">
        <f>'MÊS (WORD)'!$J$10</f>
        <v/>
      </c>
      <c r="ET13" s="42">
        <f>'MÊS (WORD)'!$I$11</f>
        <v>45419</v>
      </c>
      <c r="EU13" s="37" t="str">
        <f>'MÊS (WORD)'!$J$11</f>
        <v/>
      </c>
      <c r="EV13" s="42">
        <f>'MÊS (WORD)'!$I$12</f>
        <v>45420</v>
      </c>
      <c r="EW13" s="37" t="str">
        <f>'MÊS (WORD)'!$J$12</f>
        <v/>
      </c>
      <c r="EX13" s="42">
        <f>'MÊS (WORD)'!$I$13</f>
        <v>45421</v>
      </c>
      <c r="EY13" s="37" t="str">
        <f>'MÊS (WORD)'!$J$13</f>
        <v/>
      </c>
      <c r="EZ13" s="37">
        <f>'MÊS (WORD)'!$I$14</f>
        <v>45422</v>
      </c>
      <c r="FA13" s="37" t="str">
        <f>'MÊS (WORD)'!$J$14</f>
        <v/>
      </c>
      <c r="FB13" s="37">
        <f>'MÊS (WORD)'!$I$15</f>
        <v>45423</v>
      </c>
      <c r="FC13" s="37" t="str">
        <f>'MÊS (WORD)'!$J$15</f>
        <v/>
      </c>
      <c r="FD13" s="37">
        <f>'MÊS (WORD)'!$I$16</f>
        <v>45424</v>
      </c>
      <c r="FE13" s="37" t="str">
        <f>'MÊS (WORD)'!$J$16</f>
        <v>********************************************************************</v>
      </c>
      <c r="FF13" s="37">
        <f>'MÊS (WORD)'!$I$17</f>
        <v>45425</v>
      </c>
      <c r="FG13" s="37" t="str">
        <f>'MÊS (WORD)'!$J$17</f>
        <v/>
      </c>
      <c r="FH13" s="37">
        <f>'MÊS (WORD)'!$I$18</f>
        <v>45426</v>
      </c>
      <c r="FI13" s="37" t="str">
        <f>'MÊS (WORD)'!$J$18</f>
        <v/>
      </c>
      <c r="FJ13" s="37">
        <f>'MÊS (WORD)'!$I$19</f>
        <v>45427</v>
      </c>
      <c r="FK13" s="37" t="str">
        <f>'MÊS (WORD)'!$J$19</f>
        <v/>
      </c>
      <c r="FL13" s="37">
        <f>'MÊS (WORD)'!$I$20</f>
        <v>45428</v>
      </c>
      <c r="FM13" s="37" t="str">
        <f>'MÊS (WORD)'!$J$20</f>
        <v/>
      </c>
      <c r="FN13" s="37">
        <f>'MÊS (WORD)'!$I$21</f>
        <v>45429</v>
      </c>
      <c r="FO13" s="37" t="str">
        <f>'MÊS (WORD)'!$J$21</f>
        <v/>
      </c>
      <c r="FP13" s="37">
        <f>'MÊS (WORD)'!$I$22</f>
        <v>45430</v>
      </c>
      <c r="FQ13" s="37" t="str">
        <f>'MÊS (WORD)'!$J$22</f>
        <v/>
      </c>
      <c r="FR13" s="37">
        <f>'MÊS (WORD)'!$I$23</f>
        <v>45431</v>
      </c>
      <c r="FS13" s="37" t="str">
        <f>'MÊS (WORD)'!$J$23</f>
        <v>********************************************************************</v>
      </c>
      <c r="FT13" s="37">
        <f>'MÊS (WORD)'!$I$24</f>
        <v>45432</v>
      </c>
      <c r="FU13" s="37" t="str">
        <f>'MÊS (WORD)'!$J$24</f>
        <v/>
      </c>
      <c r="FV13" s="37">
        <f>'MÊS (WORD)'!$I$25</f>
        <v>45433</v>
      </c>
      <c r="FW13" s="37" t="str">
        <f>'MÊS (WORD)'!$J$25</f>
        <v/>
      </c>
      <c r="FX13" s="37">
        <f>'MÊS (WORD)'!$I$26</f>
        <v>45434</v>
      </c>
      <c r="FY13" s="37" t="str">
        <f>'MÊS (WORD)'!$J$26</f>
        <v/>
      </c>
      <c r="FZ13" s="37">
        <f>'MÊS (WORD)'!$I$27</f>
        <v>45435</v>
      </c>
      <c r="GA13" s="37" t="str">
        <f>'MÊS (WORD)'!$J$27</f>
        <v/>
      </c>
      <c r="GB13" s="37">
        <f>'MÊS (WORD)'!$I$28</f>
        <v>45436</v>
      </c>
      <c r="GC13" s="37" t="str">
        <f>'MÊS (WORD)'!$J$28</f>
        <v/>
      </c>
      <c r="GD13" s="37">
        <f>'MÊS (WORD)'!$I$29</f>
        <v>45437</v>
      </c>
      <c r="GE13" s="37" t="str">
        <f>'MÊS (WORD)'!$J$29</f>
        <v/>
      </c>
      <c r="GF13" s="37">
        <f>'MÊS (WORD)'!$I$30</f>
        <v>45438</v>
      </c>
      <c r="GG13" s="37" t="str">
        <f>'MÊS (WORD)'!$J$30</f>
        <v>********************************************************************</v>
      </c>
      <c r="GH13" s="37">
        <f>'MÊS (WORD)'!$I$31</f>
        <v>45439</v>
      </c>
      <c r="GI13" s="37" t="str">
        <f>'MÊS (WORD)'!$J$31</f>
        <v/>
      </c>
      <c r="GJ13" s="37">
        <f>'MÊS (WORD)'!$I$32</f>
        <v>45440</v>
      </c>
      <c r="GK13" s="37" t="str">
        <f>'MÊS (WORD)'!$J$32</f>
        <v/>
      </c>
      <c r="GL13" s="37">
        <f>'MÊS (WORD)'!$I$33</f>
        <v>45441</v>
      </c>
      <c r="GM13" s="37" t="str">
        <f>'MÊS (WORD)'!$J$33</f>
        <v/>
      </c>
      <c r="GN13" s="37">
        <f>'MÊS (WORD)'!$I$34</f>
        <v>45442</v>
      </c>
      <c r="GO13" s="37" t="str">
        <f>'MÊS (WORD)'!$J$34</f>
        <v/>
      </c>
      <c r="GP13" s="37">
        <f>'MÊS (WORD)'!$I$35</f>
        <v>45443</v>
      </c>
      <c r="GQ13" s="31" t="str">
        <f>'MÊS (WORD)'!$J$35</f>
        <v/>
      </c>
    </row>
    <row r="14" spans="1:199" ht="17.100000000000001" customHeight="1" x14ac:dyDescent="0.25">
      <c r="A14" s="31">
        <v>62825</v>
      </c>
      <c r="B14" s="33">
        <v>42772</v>
      </c>
      <c r="C14" s="31">
        <v>216</v>
      </c>
      <c r="D14" s="39" t="s">
        <v>397</v>
      </c>
      <c r="E14" s="34" t="s">
        <v>207</v>
      </c>
      <c r="F14" s="39" t="s">
        <v>396</v>
      </c>
      <c r="G14" s="39" t="s">
        <v>398</v>
      </c>
      <c r="H14" s="31">
        <v>28</v>
      </c>
      <c r="I14" s="31">
        <f>IF(Tabela227[[#This Row],[HORA AULA]]&lt;&gt;0,Tabela227[[#This Row],[HORA AULA]]/2,"-")</f>
        <v>14</v>
      </c>
      <c r="J14" s="31">
        <v>2</v>
      </c>
      <c r="K14" s="31" t="s">
        <v>100</v>
      </c>
      <c r="L14" s="31" t="s">
        <v>100</v>
      </c>
      <c r="M14" s="31" t="s">
        <v>100</v>
      </c>
      <c r="N14" s="32" t="str">
        <f>IFERROR(VLOOKUP(Tabela227[[#This Row],[NOME]],'NOITE (N) (7)'!$B$3:$C$176,2,FALSE),"")</f>
        <v/>
      </c>
      <c r="O14" s="32" t="str">
        <f>IFERROR(VLOOKUP(Tabela227[[#This Row],[NOME]],'NOITE (N) (6)'!$B$3:$C$176,2,FALSE),"")</f>
        <v/>
      </c>
      <c r="P14" s="32" t="str">
        <f>IFERROR(VLOOKUP(Tabela227[[#This Row],[NOME]],'NOITE (N) (5)'!$B$3:$C$176,2,FALSE),"")</f>
        <v/>
      </c>
      <c r="Q14" s="32" t="str">
        <f>IFERROR(VLOOKUP(Tabela227[[#This Row],[NOME]],'NOITE (N) (4)'!$B$3:$C$176,2,FALSE),"")</f>
        <v/>
      </c>
      <c r="R14" s="32" t="str">
        <f>IFERROR(VLOOKUP(Tabela227[[#This Row],[NOME]],'NOITE (N) (3)'!$B$3:$C$176,2,FALSE),"")</f>
        <v/>
      </c>
      <c r="S14" s="32" t="str">
        <f>IFERROR(VLOOKUP(Tabela227[[#This Row],[NOME]],'NOITE (N) (2)'!$B$3:$C$176,2,FALSE),"")</f>
        <v/>
      </c>
      <c r="T14" s="32" t="str">
        <f>IFERROR(VLOOKUP(Tabela227[[#This Row],[NOME]],'NOITE (N) (1)'!$B$3:$C$176,2,FALSE),"")</f>
        <v/>
      </c>
      <c r="U14" s="32" t="str">
        <f>IFERROR(VLOOKUP(Tabela227[[#This Row],[NOME]],'NOITE (N) (7)'!$D$3:$E$176,2,FALSE),"")</f>
        <v/>
      </c>
      <c r="V14" s="32" t="str">
        <f>IFERROR(VLOOKUP(Tabela227[[#This Row],[NOME]],'NOITE (N) (6)'!$D$3:$E$176,2,FALSE),"")</f>
        <v/>
      </c>
      <c r="W14" s="32" t="str">
        <f>IFERROR(VLOOKUP(Tabela227[[#This Row],[NOME]],'NOITE (N) (5)'!$D$3:$E$176,2,FALSE),"")</f>
        <v/>
      </c>
      <c r="X14" s="32" t="str">
        <f>IFERROR(VLOOKUP(Tabela227[[#This Row],[NOME]],'NOITE (N) (4)'!$D$3:$E$176,2,FALSE),"")</f>
        <v/>
      </c>
      <c r="Y14" s="32" t="str">
        <f>IFERROR(VLOOKUP(Tabela227[[#This Row],[NOME]],'NOITE (N) (3)'!$D$3:$E$176,2,FALSE),"")</f>
        <v/>
      </c>
      <c r="Z14" s="32" t="str">
        <f>IFERROR(VLOOKUP(Tabela227[[#This Row],[NOME]],'NOITE (N) (2)'!$D$3:$E$176,2,FALSE),"")</f>
        <v/>
      </c>
      <c r="AA14" s="32" t="str">
        <f>IFERROR(VLOOKUP(Tabela227[[#This Row],[NOME]],'NOITE (N) (1)'!$D$3:$E$176,2,FALSE),"")</f>
        <v/>
      </c>
      <c r="AB14" s="32" t="str">
        <f>IFERROR(VLOOKUP(Tabela227[[#This Row],[NOME]],'NOITE (N) (7)'!$F$3:$G$176,2,FALSE),"")</f>
        <v/>
      </c>
      <c r="AC14" s="32" t="str">
        <f>IFERROR(VLOOKUP(Tabela227[[#This Row],[NOME]],'NOITE (N) (6)'!$F$3:$G$176,2,FALSE),"")</f>
        <v/>
      </c>
      <c r="AD14" s="32" t="str">
        <f>IFERROR(VLOOKUP(Tabela227[[#This Row],[NOME]],'NOITE (N) (5)'!$F$3:$G$176,2,FALSE),"")</f>
        <v/>
      </c>
      <c r="AE14" s="32" t="str">
        <f>IFERROR(VLOOKUP(Tabela227[[#This Row],[NOME]],'NOITE (N) (4)'!$F$3:$G$176,2,FALSE),"")</f>
        <v/>
      </c>
      <c r="AF14" s="32" t="str">
        <f>IFERROR(VLOOKUP(Tabela227[[#This Row],[NOME]],'NOITE (N) (3)'!$F$3:$G$176,2,FALSE),"")</f>
        <v>EMPREENDEDORISMO</v>
      </c>
      <c r="AG14" s="32" t="str">
        <f>IFERROR(VLOOKUP(Tabela227[[#This Row],[NOME]],'NOITE (N) (2)'!$F$3:$G$176,2,FALSE),"")</f>
        <v/>
      </c>
      <c r="AH14" s="32" t="str">
        <f>IFERROR(VLOOKUP(Tabela227[[#This Row],[NOME]],'NOITE (N) (1)'!$F$3:$G$176,2,FALSE),"")</f>
        <v/>
      </c>
      <c r="AI14" s="32" t="str">
        <f>IFERROR(VLOOKUP(Tabela227[[#This Row],[NOME]],'NOITE (N) (7)'!$H$3:$I$176,2,FALSE),"")</f>
        <v/>
      </c>
      <c r="AJ14" s="32" t="str">
        <f>IFERROR(VLOOKUP(Tabela227[[#This Row],[NOME]],'NOITE (N) (6)'!$H$3:$I$176,2,FALSE),"")</f>
        <v/>
      </c>
      <c r="AK14" s="32" t="str">
        <f>IFERROR(VLOOKUP(Tabela227[[#This Row],[NOME]],'NOITE (N) (5)'!$H$3:$I$176,2,FALSE),"")</f>
        <v/>
      </c>
      <c r="AL14" s="32" t="str">
        <f>IFERROR(VLOOKUP(Tabela227[[#This Row],[NOME]],'NOITE (N) (4)'!$H$3:$I$176,2,FALSE),"")</f>
        <v/>
      </c>
      <c r="AM14" s="32" t="str">
        <f>IFERROR(VLOOKUP(Tabela227[[#This Row],[NOME]],'NOITE (N) (3)'!$H$3:$I$176,2,FALSE),"")</f>
        <v/>
      </c>
      <c r="AN14" s="32" t="str">
        <f>IFERROR(VLOOKUP(Tabela227[[#This Row],[NOME]],'NOITE (N) (2)'!$H$3:$I$176,2,FALSE),"")</f>
        <v/>
      </c>
      <c r="AO14" s="32" t="str">
        <f>IFERROR(VLOOKUP(Tabela227[[#This Row],[NOME]],'NOITE (N) (1)'!$H$3:$I$176,2,FALSE),"")</f>
        <v/>
      </c>
      <c r="AP14" s="32" t="str">
        <f>IFERROR(VLOOKUP(Tabela227[[#This Row],[NOME]],'NOITE (N) (7)'!$J$3:$K$176,2,FALSE),"")</f>
        <v/>
      </c>
      <c r="AQ14" s="32" t="str">
        <f>IFERROR(VLOOKUP(Tabela227[[#This Row],[NOME]],'NOITE (N) (6)'!$J$3:$K$176,2,FALSE),"")</f>
        <v/>
      </c>
      <c r="AR14" s="32" t="str">
        <f>IFERROR(VLOOKUP(Tabela227[[#This Row],[NOME]],'NOITE (N) (5)'!$J$3:$K$176,2,FALSE),"")</f>
        <v/>
      </c>
      <c r="AS14" s="32" t="str">
        <f>IFERROR(VLOOKUP(Tabela227[[#This Row],[NOME]],'NOITE (N) (4)'!$J$3:$K$176,2,FALSE),"")</f>
        <v/>
      </c>
      <c r="AT14" s="32" t="str">
        <f>IFERROR(VLOOKUP(Tabela227[[#This Row],[NOME]],'NOITE (N) (3)'!$J$3:$K$176,2,FALSE),"")</f>
        <v/>
      </c>
      <c r="AU14" s="32" t="str">
        <f>IFERROR(VLOOKUP(Tabela227[[#This Row],[NOME]],'NOITE (N) (2)'!$J$3:$K$176,2,FALSE),"")</f>
        <v/>
      </c>
      <c r="AV14" s="32" t="str">
        <f>IFERROR(VLOOKUP(Tabela227[[#This Row],[NOME]],'NOITE (N) (1)'!$J$3:$K$176,2,FALSE),"")</f>
        <v>FUNDAMENTOS DE GESTÃO DE PESSOAS</v>
      </c>
      <c r="AW14" s="32" t="str">
        <f>IFERROR(VLOOKUP(Tabela227[[#This Row],[NOME]],'NOITE (N) (7)'!$L$3:$M$176,2,FALSE),"")</f>
        <v/>
      </c>
      <c r="AX14" s="32" t="str">
        <f>IFERROR(VLOOKUP(Tabela227[[#This Row],[NOME]],'NOITE (N) (6)'!$L$3:$M$176,2,FALSE),"")</f>
        <v/>
      </c>
      <c r="AY14" s="32" t="str">
        <f>IFERROR(VLOOKUP(Tabela227[[#This Row],[NOME]],'NOITE (N) (5)'!$L$3:$M$176,2,FALSE),"")</f>
        <v/>
      </c>
      <c r="AZ14" s="32" t="str">
        <f>IFERROR(VLOOKUP(Tabela227[[#This Row],[NOME]],'NOITE (N) (4)'!$L$3:$M$176,2,FALSE),"")</f>
        <v/>
      </c>
      <c r="BA14" s="32" t="str">
        <f>IFERROR(VLOOKUP(Tabela227[[#This Row],[NOME]],'NOITE (N) (3)'!$L$3:$M$176,2,FALSE),"")</f>
        <v/>
      </c>
      <c r="BB14" s="32" t="str">
        <f>IFERROR(VLOOKUP(Tabela227[[#This Row],[NOME]],'NOITE (N) (2)'!$L$3:$M$176,2,FALSE),"")</f>
        <v/>
      </c>
      <c r="BC14" s="32" t="str">
        <f>IFERROR(VLOOKUP(Tabela227[[#This Row],[NOME]],'NOITE (N) (1)'!$L$3:$M$176,2,FALSE),"")</f>
        <v/>
      </c>
      <c r="BD14" s="32" t="str">
        <f>IFERROR(VLOOKUP(Tabela227[[#This Row],[NOME]],'TARDE (N) (6)'!$B$2:$C$73,2,FALSE),"")</f>
        <v/>
      </c>
      <c r="BE14" s="32" t="str">
        <f>IFERROR(VLOOKUP(Tabela227[[#This Row],[NOME]],'TARDE (N) (5)'!$B$2:$C$73,2,FALSE),"")</f>
        <v/>
      </c>
      <c r="BF14" s="32" t="str">
        <f>IFERROR(VLOOKUP(Tabela227[[#This Row],[NOME]],'TARDE (N) (4)'!$B$2:$C$73,2,FALSE),"")</f>
        <v/>
      </c>
      <c r="BG14" s="32" t="str">
        <f>IFERROR(VLOOKUP(Tabela227[[#This Row],[NOME]],'TARDE (N) (3)'!$B$2:$C$73,2,FALSE),"")</f>
        <v/>
      </c>
      <c r="BH14" s="32" t="str">
        <f>IFERROR(VLOOKUP(Tabela227[[#This Row],[NOME]],'TARDE (N) (2)'!$B$2:$C$73,2,FALSE),"")</f>
        <v/>
      </c>
      <c r="BI14" s="32" t="str">
        <f>IFERROR(VLOOKUP(Tabela227[[#This Row],[NOME]],'TARDE (N) (1)'!$B$2:$C$73,2,FALSE),"")</f>
        <v/>
      </c>
      <c r="BJ14" s="32" t="str">
        <f>IFERROR(VLOOKUP(Tabela227[[#This Row],[NOME]],'TARDE (N) (6)'!$D$2:$E$73,2,FALSE),"")</f>
        <v/>
      </c>
      <c r="BK14" s="32" t="str">
        <f>IFERROR(VLOOKUP(Tabela227[[#This Row],[NOME]],'TARDE (N) (5)'!$D$2:$E$73,2,FALSE),"")</f>
        <v/>
      </c>
      <c r="BL14" s="32" t="str">
        <f>IFERROR(VLOOKUP(Tabela227[[#This Row],[NOME]],'TARDE (N) (4)'!$D$2:$E$73,2,FALSE),"")</f>
        <v/>
      </c>
      <c r="BM14" s="32" t="str">
        <f>IFERROR(VLOOKUP(Tabela227[[#This Row],[NOME]],'TARDE (N) (3)'!$D$2:$E$73,2,FALSE),"")</f>
        <v/>
      </c>
      <c r="BN14" s="32" t="str">
        <f>IFERROR(VLOOKUP(Tabela227[[#This Row],[NOME]],'TARDE (N) (2)'!$D$2:$E$73,2,FALSE),"")</f>
        <v/>
      </c>
      <c r="BO14" s="32" t="str">
        <f>IFERROR(VLOOKUP(Tabela227[[#This Row],[NOME]],'TARDE (N) (1)'!$D$2:$E$73,2,FALSE),"")</f>
        <v/>
      </c>
      <c r="BP14" s="32" t="str">
        <f>IFERROR(VLOOKUP(Tabela227[[#This Row],[NOME]],'TARDE (N) (6)'!$F$2:$G$73,2,FALSE),"")</f>
        <v/>
      </c>
      <c r="BQ14" s="32" t="str">
        <f>IFERROR(VLOOKUP(Tabela227[[#This Row],[NOME]],'TARDE (N) (5)'!$F$2:$G$73,2,FALSE),"")</f>
        <v/>
      </c>
      <c r="BR14" s="32" t="str">
        <f>IFERROR(VLOOKUP(Tabela227[[#This Row],[NOME]],'TARDE (N) (4)'!$F$2:$G$73,2,FALSE),"")</f>
        <v/>
      </c>
      <c r="BS14" s="32" t="str">
        <f>IFERROR(VLOOKUP(Tabela227[[#This Row],[NOME]],'TARDE (N) (3)'!$F$2:$G$73,2,FALSE),"")</f>
        <v/>
      </c>
      <c r="BT14" s="32" t="str">
        <f>IFERROR(VLOOKUP(Tabela227[[#This Row],[NOME]],'TARDE (N) (2)'!$F$2:$G$73,2,FALSE),"")</f>
        <v>EMPREENDEDORISMO</v>
      </c>
      <c r="BU14" s="32" t="str">
        <f>IFERROR(VLOOKUP(Tabela227[[#This Row],[NOME]],'TARDE (N) (1)'!$F$2:$G$73,2,FALSE),"")</f>
        <v/>
      </c>
      <c r="BV14" s="32" t="str">
        <f>IFERROR(VLOOKUP(Tabela227[[#This Row],[NOME]],'TARDE (N) (6)'!$H$2:$I$73,2,FALSE),"")</f>
        <v/>
      </c>
      <c r="BW14" s="32" t="str">
        <f>IFERROR(VLOOKUP(Tabela227[[#This Row],[NOME]],'TARDE (N) (5)'!$H$2:$I$73,2,FALSE),"")</f>
        <v/>
      </c>
      <c r="BX14" s="32" t="str">
        <f>IFERROR(VLOOKUP(Tabela227[[#This Row],[NOME]],'TARDE (N) (4)'!$H$2:$I$73,2,FALSE),"")</f>
        <v/>
      </c>
      <c r="BY14" s="32" t="str">
        <f>IFERROR(VLOOKUP(Tabela227[[#This Row],[NOME]],'TARDE (N) (3)'!$H$2:$I$73,2,FALSE),"")</f>
        <v/>
      </c>
      <c r="BZ14" s="32" t="str">
        <f>IFERROR(VLOOKUP(Tabela227[[#This Row],[NOME]],'TARDE (N) (2)'!$H$2:$I$73,2,FALSE),"")</f>
        <v/>
      </c>
      <c r="CA14" s="32" t="str">
        <f>IFERROR(VLOOKUP(Tabela227[[#This Row],[NOME]],'TARDE (N) (1)'!$H$2:$I$73,2,FALSE),"")</f>
        <v/>
      </c>
      <c r="CB14" s="32" t="str">
        <f>IFERROR(VLOOKUP(Tabela227[[#This Row],[NOME]],'TARDE (N) (6)'!$J$2:$K$73,2,FALSE),"")</f>
        <v/>
      </c>
      <c r="CC14" s="32" t="str">
        <f>IFERROR(VLOOKUP(Tabela227[[#This Row],[NOME]],'TARDE (N) (5)'!$J$2:$K$73,2,FALSE),"")</f>
        <v/>
      </c>
      <c r="CD14" s="32" t="str">
        <f>IFERROR(VLOOKUP(Tabela227[[#This Row],[NOME]],'TARDE (N) (4)'!$J$2:$K$73,2,FALSE),"")</f>
        <v>FUNDAMENTOS DE GESTÃO DE PESSOAS</v>
      </c>
      <c r="CE14" s="32" t="str">
        <f>IFERROR(VLOOKUP(Tabela227[[#This Row],[NOME]],'TARDE (N) (3)'!$J$2:$K$73,2,FALSE),"")</f>
        <v/>
      </c>
      <c r="CF14" s="32" t="str">
        <f>IFERROR(VLOOKUP(Tabela227[[#This Row],[NOME]],'TARDE (N) (2)'!$J$2:$K$73,2,FALSE),"")</f>
        <v/>
      </c>
      <c r="CG14" s="32" t="str">
        <f>IFERROR(VLOOKUP(Tabela227[[#This Row],[NOME]],'TARDE (N) (1)'!$J$2:$K$73,2,FALSE),"")</f>
        <v/>
      </c>
      <c r="CH14" s="32" t="str">
        <f>IFERROR(VLOOKUP(Tabela227[[#This Row],[NOME]],'TARDE (N) (6)'!$L$2:$M$73,2,FALSE),"")</f>
        <v/>
      </c>
      <c r="CI14" s="32" t="str">
        <f>IFERROR(VLOOKUP(Tabela227[[#This Row],[NOME]],'TARDE (N) (5)'!$L$2:$M$73,2,FALSE),"")</f>
        <v/>
      </c>
      <c r="CJ14" s="32" t="str">
        <f>IFERROR(VLOOKUP(Tabela227[[#This Row],[NOME]],'TARDE (N) (4)'!$L$2:$M$73,2,FALSE),"")</f>
        <v/>
      </c>
      <c r="CK14" s="32" t="str">
        <f>IFERROR(VLOOKUP(Tabela227[[#This Row],[NOME]],'TARDE (N) (3)'!$L$2:$M$73,2,FALSE),"")</f>
        <v/>
      </c>
      <c r="CL14" s="32" t="str">
        <f>IFERROR(VLOOKUP(Tabela227[[#This Row],[NOME]],'TARDE (N) (2)'!$L$2:$M$73,2,FALSE),"")</f>
        <v/>
      </c>
      <c r="CM14" s="32" t="str">
        <f>IFERROR(VLOOKUP(Tabela227[[#This Row],[NOME]],'TARDE (N) (1)'!$L$2:$M$73,2,FALSE),"")</f>
        <v/>
      </c>
      <c r="CN14" s="32" t="str">
        <f>IFERROR(VLOOKUP(Tabela227[[#This Row],[NOME]],'MANHÃ (N) (7)'!$B$2:$C$127,2,FALSE),"")</f>
        <v/>
      </c>
      <c r="CO14" s="32" t="str">
        <f>IFERROR(VLOOKUP(Tabela227[[#This Row],[NOME]],'MANHÃ (N) (6)'!$B$2:$C$127,2,FALSE),"")</f>
        <v/>
      </c>
      <c r="CP14" s="32" t="str">
        <f>IFERROR(VLOOKUP(Tabela227[[#This Row],[NOME]],'MANHÃ (N) (5)'!$B$2:$C$127,2,FALSE),"")</f>
        <v/>
      </c>
      <c r="CQ14" s="32" t="str">
        <f>IFERROR(VLOOKUP(Tabela227[[#This Row],[NOME]],'MANHÃ (N) (4)'!$B$2:$C$127,2,FALSE),"")</f>
        <v/>
      </c>
      <c r="CR14" s="32" t="str">
        <f>IFERROR(VLOOKUP(Tabela227[[#This Row],[NOME]],'MANHÃ (N) (3)'!$B$2:$C$127,2,FALSE),"")</f>
        <v/>
      </c>
      <c r="CS14" s="32" t="str">
        <f>IFERROR(VLOOKUP(Tabela227[[#This Row],[NOME]],'MANHÃ (N) (2)'!$B$2:$C$127,2,FALSE),"")</f>
        <v/>
      </c>
      <c r="CT14" s="32" t="str">
        <f>IFERROR(VLOOKUP(Tabela227[[#This Row],[NOME]],'MANHÃ (N) (1)'!$B$2:$C$127,2,FALSE),"")</f>
        <v/>
      </c>
      <c r="CU14" s="32" t="str">
        <f>IFERROR(VLOOKUP(Tabela227[[#This Row],[NOME]],'MANHÃ (N) (7)'!$D$2:$E$127,2,FALSE),"")</f>
        <v/>
      </c>
      <c r="CV14" s="32" t="str">
        <f>IFERROR(VLOOKUP(Tabela227[[#This Row],[NOME]],'MANHÃ (N) (6)'!$D$2:$E$127,2,FALSE),"")</f>
        <v/>
      </c>
      <c r="CW14" s="32" t="str">
        <f>IFERROR(VLOOKUP(Tabela227[[#This Row],[NOME]],'MANHÃ (N) (5)'!$D$2:$E$127,2,FALSE),"")</f>
        <v/>
      </c>
      <c r="CX14" s="32" t="str">
        <f>IFERROR(VLOOKUP(Tabela227[[#This Row],[NOME]],'MANHÃ (N) (4)'!$D$2:$E$127,2,FALSE),"")</f>
        <v/>
      </c>
      <c r="CY14" s="32" t="str">
        <f>IFERROR(VLOOKUP(Tabela227[[#This Row],[NOME]],'MANHÃ (N) (3)'!$D$2:$E$127,2,FALSE),"")</f>
        <v/>
      </c>
      <c r="CZ14" s="32" t="str">
        <f>IFERROR(VLOOKUP(Tabela227[[#This Row],[NOME]],'MANHÃ (N) (2)'!$D$2:$E$127,2,FALSE),"")</f>
        <v/>
      </c>
      <c r="DA14" s="32" t="str">
        <f>IFERROR(VLOOKUP(Tabela227[[#This Row],[NOME]],'MANHÃ (N) (1)'!$D$2:$E$127,2,FALSE),"")</f>
        <v/>
      </c>
      <c r="DB14" s="32" t="str">
        <f>IFERROR(VLOOKUP(Tabela227[[#This Row],[NOME]],'MANHÃ (N) (7)'!$F$2:$G$127,2,FALSE),"")</f>
        <v/>
      </c>
      <c r="DC14" s="32" t="str">
        <f>IFERROR(VLOOKUP(Tabela227[[#This Row],[NOME]],'MANHÃ (N) (7)'!$F$2:$G$127,2,FALSE),"")</f>
        <v/>
      </c>
      <c r="DD14" s="32" t="str">
        <f>IFERROR(VLOOKUP(Tabela227[[#This Row],[NOME]],'MANHÃ (N) (6)'!$F$2:$G$127,2,FALSE),"")</f>
        <v/>
      </c>
      <c r="DE14" s="32" t="str">
        <f>IFERROR(VLOOKUP(Tabela227[[#This Row],[NOME]],'MANHÃ (N) (5)'!$F$2:$G$127,2,FALSE),"")</f>
        <v/>
      </c>
      <c r="DF14" s="32" t="str">
        <f>IFERROR(VLOOKUP(Tabela227[[#This Row],[NOME]],'MANHÃ (N) (3)'!$F$2:$G$127,2,FALSE),"")</f>
        <v/>
      </c>
      <c r="DG14" s="32" t="str">
        <f>IFERROR(VLOOKUP(Tabela227[[#This Row],[NOME]],'MANHÃ (N) (2)'!$F$2:$G$127,2,FALSE),"")</f>
        <v/>
      </c>
      <c r="DH14" s="32" t="str">
        <f>IFERROR(VLOOKUP(Tabela227[[#This Row],[NOME]],'MANHÃ (N) (1)'!$F$2:$G$127,2,FALSE),"")</f>
        <v/>
      </c>
      <c r="DI14" s="32" t="str">
        <f>IFERROR(VLOOKUP(Tabela227[[#This Row],[NOME]],'MANHÃ (N) (7)'!$H$2:$I$127,2,FALSE),"")</f>
        <v/>
      </c>
      <c r="DJ14" s="32" t="str">
        <f>IFERROR(VLOOKUP(Tabela227[[#This Row],[NOME]],'MANHÃ (N) (6)'!$H$2:$I$127,2,FALSE),"")</f>
        <v/>
      </c>
      <c r="DK14" s="32" t="str">
        <f>IFERROR(VLOOKUP(Tabela227[[#This Row],[NOME]],'MANHÃ (N) (5)'!$H$2:$I$127,2,FALSE),"")</f>
        <v/>
      </c>
      <c r="DL14" s="32" t="str">
        <f>IFERROR(VLOOKUP(Tabela227[[#This Row],[NOME]],'MANHÃ (N) (4)'!$H$2:$I$127,2,FALSE),"")</f>
        <v/>
      </c>
      <c r="DM14" s="32" t="str">
        <f>IFERROR(VLOOKUP(Tabela227[[#This Row],[NOME]],'MANHÃ (N) (3)'!$H$2:$I$127,2,FALSE),"")</f>
        <v/>
      </c>
      <c r="DN14" s="32" t="str">
        <f>IFERROR(VLOOKUP(Tabela227[[#This Row],[NOME]],'MANHÃ (N) (2)'!$H$2:$I$127,2,FALSE),"")</f>
        <v/>
      </c>
      <c r="DO14" s="32" t="str">
        <f>IFERROR(VLOOKUP(Tabela227[[#This Row],[NOME]],'MANHÃ (N) (1)'!$H$2:$I$127,2,FALSE),"")</f>
        <v/>
      </c>
      <c r="DP14" s="32" t="str">
        <f>IFERROR(VLOOKUP(Tabela227[[#This Row],[NOME]],'MANHÃ (N) (7)'!$J$2:$K$127,2,FALSE),"")</f>
        <v/>
      </c>
      <c r="DQ14" s="32" t="str">
        <f>IFERROR(VLOOKUP(Tabela227[[#This Row],[NOME]],'MANHÃ (N) (6)'!$J$2:$K$127,2,FALSE),"")</f>
        <v/>
      </c>
      <c r="DR14" s="32" t="str">
        <f>IFERROR(VLOOKUP(Tabela227[[#This Row],[NOME]],'MANHÃ (N) (5)'!$J$2:$K$127,2,FALSE),"")</f>
        <v/>
      </c>
      <c r="DS14" s="32" t="str">
        <f>IFERROR(VLOOKUP(Tabela227[[#This Row],[NOME]],'MANHÃ (N) (4)'!$J$2:$K$127,2,FALSE),"")</f>
        <v/>
      </c>
      <c r="DT14" s="32" t="str">
        <f>IFERROR(VLOOKUP(Tabela227[[#This Row],[NOME]],'MANHÃ (N) (3)'!$J$2:$K$127,2,FALSE),"")</f>
        <v/>
      </c>
      <c r="DU14" s="32" t="str">
        <f>IFERROR(VLOOKUP(Tabela227[[#This Row],[NOME]],'MANHÃ (N) (2)'!$J$2:$K$127,2,FALSE),"")</f>
        <v/>
      </c>
      <c r="DV14" s="32" t="str">
        <f>IFERROR(VLOOKUP(Tabela227[[#This Row],[NOME]],'MANHÃ (N) (1)'!$J$2:$K$127,2,FALSE),"")</f>
        <v/>
      </c>
      <c r="DW14" s="32" t="str">
        <f>IFERROR(VLOOKUP(Tabela227[[#This Row],[NOME]],'MANHÃ (N) (7)'!$L$2:$M$127,2,FALSE),"")</f>
        <v/>
      </c>
      <c r="DX14" s="32" t="str">
        <f>IFERROR(VLOOKUP(Tabela227[[#This Row],[NOME]],'MANHÃ (N) (6)'!$L$2:$M$127,2,FALSE),"")</f>
        <v/>
      </c>
      <c r="DY14" s="32" t="str">
        <f>IFERROR(VLOOKUP(Tabela227[[#This Row],[NOME]],'MANHÃ (N) (5)'!$L$2:$M$127,2,FALSE),"")</f>
        <v/>
      </c>
      <c r="DZ14" s="32" t="str">
        <f>IFERROR(VLOOKUP(Tabela227[[#This Row],[NOME]],'MANHÃ (N) (4)'!$L$2:$M$127,2,FALSE),"")</f>
        <v/>
      </c>
      <c r="EA14" s="32" t="str">
        <f>IFERROR(VLOOKUP(Tabela227[[#This Row],[NOME]],'MANHÃ (N) (3)'!$L$2:$M$127,2,FALSE),"")</f>
        <v/>
      </c>
      <c r="EB14" s="32" t="str">
        <f>IFERROR(VLOOKUP(Tabela227[[#This Row],[NOME]],'MANHÃ (N) (2)'!$L$2:$M$127,2,FALSE),"")</f>
        <v/>
      </c>
      <c r="EC14" s="32" t="str">
        <f>IFERROR(VLOOKUP(Tabela227[[#This Row],[NOME]],'MANHÃ (N) (1)'!$L$2:$M$127,2,FALSE),"")</f>
        <v/>
      </c>
      <c r="ED14" s="33">
        <v>45323</v>
      </c>
      <c r="EE14" s="31">
        <f>PROFESSORES!$D$3</f>
        <v>2024</v>
      </c>
      <c r="EF14" s="31" t="str">
        <f>PROFESSORES!$C$3</f>
        <v>MAIO</v>
      </c>
      <c r="EG14" s="35">
        <f>'MÊS (WORD)'!$C$4</f>
        <v>5</v>
      </c>
      <c r="EH14" s="42">
        <f>'MÊS (WORD)'!$I$5</f>
        <v>45413</v>
      </c>
      <c r="EI14" s="31" t="str">
        <f>'MÊS (WORD)'!$J$5</f>
        <v>*
***************************DIA DO TRABALHO**************************</v>
      </c>
      <c r="EJ14" s="42">
        <f>'MÊS (WORD)'!$I$6</f>
        <v>45414</v>
      </c>
      <c r="EK14" s="37" t="str">
        <f>'MÊS (WORD)'!$J$6</f>
        <v/>
      </c>
      <c r="EL14" s="42">
        <f>'MÊS (WORD)'!$I$7</f>
        <v>45415</v>
      </c>
      <c r="EM14" s="37" t="str">
        <f>'MÊS (WORD)'!$J$7</f>
        <v/>
      </c>
      <c r="EN14" s="42">
        <f>'MÊS (WORD)'!$I$8</f>
        <v>45416</v>
      </c>
      <c r="EO14" s="37" t="str">
        <f>'MÊS (WORD)'!$J$8</f>
        <v/>
      </c>
      <c r="EP14" s="42">
        <f>'MÊS (WORD)'!$I$9</f>
        <v>45417</v>
      </c>
      <c r="EQ14" s="37" t="str">
        <f>'MÊS (WORD)'!$J$9</f>
        <v>********************************************************************</v>
      </c>
      <c r="ER14" s="42">
        <f>'MÊS (WORD)'!$I$10</f>
        <v>45418</v>
      </c>
      <c r="ES14" s="37" t="str">
        <f>'MÊS (WORD)'!$J$10</f>
        <v/>
      </c>
      <c r="ET14" s="42">
        <f>'MÊS (WORD)'!$I$11</f>
        <v>45419</v>
      </c>
      <c r="EU14" s="37" t="str">
        <f>'MÊS (WORD)'!$J$11</f>
        <v/>
      </c>
      <c r="EV14" s="42">
        <f>'MÊS (WORD)'!$I$12</f>
        <v>45420</v>
      </c>
      <c r="EW14" s="37" t="str">
        <f>'MÊS (WORD)'!$J$12</f>
        <v/>
      </c>
      <c r="EX14" s="42">
        <f>'MÊS (WORD)'!$I$13</f>
        <v>45421</v>
      </c>
      <c r="EY14" s="37" t="str">
        <f>'MÊS (WORD)'!$J$13</f>
        <v/>
      </c>
      <c r="EZ14" s="37">
        <f>'MÊS (WORD)'!$I$14</f>
        <v>45422</v>
      </c>
      <c r="FA14" s="37" t="str">
        <f>'MÊS (WORD)'!$J$14</f>
        <v/>
      </c>
      <c r="FB14" s="37">
        <f>'MÊS (WORD)'!$I$15</f>
        <v>45423</v>
      </c>
      <c r="FC14" s="37" t="str">
        <f>'MÊS (WORD)'!$J$15</f>
        <v/>
      </c>
      <c r="FD14" s="37">
        <f>'MÊS (WORD)'!$I$16</f>
        <v>45424</v>
      </c>
      <c r="FE14" s="37" t="str">
        <f>'MÊS (WORD)'!$J$16</f>
        <v>********************************************************************</v>
      </c>
      <c r="FF14" s="37">
        <f>'MÊS (WORD)'!$I$17</f>
        <v>45425</v>
      </c>
      <c r="FG14" s="37" t="str">
        <f>'MÊS (WORD)'!$J$17</f>
        <v/>
      </c>
      <c r="FH14" s="37">
        <f>'MÊS (WORD)'!$I$18</f>
        <v>45426</v>
      </c>
      <c r="FI14" s="37" t="str">
        <f>'MÊS (WORD)'!$J$18</f>
        <v/>
      </c>
      <c r="FJ14" s="37">
        <f>'MÊS (WORD)'!$I$19</f>
        <v>45427</v>
      </c>
      <c r="FK14" s="37" t="str">
        <f>'MÊS (WORD)'!$J$19</f>
        <v/>
      </c>
      <c r="FL14" s="37">
        <f>'MÊS (WORD)'!$I$20</f>
        <v>45428</v>
      </c>
      <c r="FM14" s="37" t="str">
        <f>'MÊS (WORD)'!$J$20</f>
        <v/>
      </c>
      <c r="FN14" s="37">
        <f>'MÊS (WORD)'!$I$21</f>
        <v>45429</v>
      </c>
      <c r="FO14" s="37" t="str">
        <f>'MÊS (WORD)'!$J$21</f>
        <v/>
      </c>
      <c r="FP14" s="37">
        <f>'MÊS (WORD)'!$I$22</f>
        <v>45430</v>
      </c>
      <c r="FQ14" s="37" t="str">
        <f>'MÊS (WORD)'!$J$22</f>
        <v/>
      </c>
      <c r="FR14" s="37">
        <f>'MÊS (WORD)'!$I$23</f>
        <v>45431</v>
      </c>
      <c r="FS14" s="37" t="str">
        <f>'MÊS (WORD)'!$J$23</f>
        <v>********************************************************************</v>
      </c>
      <c r="FT14" s="37">
        <f>'MÊS (WORD)'!$I$24</f>
        <v>45432</v>
      </c>
      <c r="FU14" s="37" t="str">
        <f>'MÊS (WORD)'!$J$24</f>
        <v/>
      </c>
      <c r="FV14" s="37">
        <f>'MÊS (WORD)'!$I$25</f>
        <v>45433</v>
      </c>
      <c r="FW14" s="37" t="str">
        <f>'MÊS (WORD)'!$J$25</f>
        <v/>
      </c>
      <c r="FX14" s="37">
        <f>'MÊS (WORD)'!$I$26</f>
        <v>45434</v>
      </c>
      <c r="FY14" s="37" t="str">
        <f>'MÊS (WORD)'!$J$26</f>
        <v/>
      </c>
      <c r="FZ14" s="37">
        <f>'MÊS (WORD)'!$I$27</f>
        <v>45435</v>
      </c>
      <c r="GA14" s="37" t="str">
        <f>'MÊS (WORD)'!$J$27</f>
        <v/>
      </c>
      <c r="GB14" s="37">
        <f>'MÊS (WORD)'!$I$28</f>
        <v>45436</v>
      </c>
      <c r="GC14" s="37" t="str">
        <f>'MÊS (WORD)'!$J$28</f>
        <v/>
      </c>
      <c r="GD14" s="37">
        <f>'MÊS (WORD)'!$I$29</f>
        <v>45437</v>
      </c>
      <c r="GE14" s="37" t="str">
        <f>'MÊS (WORD)'!$J$29</f>
        <v/>
      </c>
      <c r="GF14" s="37">
        <f>'MÊS (WORD)'!$I$30</f>
        <v>45438</v>
      </c>
      <c r="GG14" s="37" t="str">
        <f>'MÊS (WORD)'!$J$30</f>
        <v>********************************************************************</v>
      </c>
      <c r="GH14" s="37">
        <f>'MÊS (WORD)'!$I$31</f>
        <v>45439</v>
      </c>
      <c r="GI14" s="37" t="str">
        <f>'MÊS (WORD)'!$J$31</f>
        <v/>
      </c>
      <c r="GJ14" s="37">
        <f>'MÊS (WORD)'!$I$32</f>
        <v>45440</v>
      </c>
      <c r="GK14" s="37" t="str">
        <f>'MÊS (WORD)'!$J$32</f>
        <v/>
      </c>
      <c r="GL14" s="37">
        <f>'MÊS (WORD)'!$I$33</f>
        <v>45441</v>
      </c>
      <c r="GM14" s="37" t="str">
        <f>'MÊS (WORD)'!$J$33</f>
        <v/>
      </c>
      <c r="GN14" s="37">
        <f>'MÊS (WORD)'!$I$34</f>
        <v>45442</v>
      </c>
      <c r="GO14" s="37" t="str">
        <f>'MÊS (WORD)'!$J$34</f>
        <v/>
      </c>
      <c r="GP14" s="37">
        <f>'MÊS (WORD)'!$I$35</f>
        <v>45443</v>
      </c>
      <c r="GQ14" s="31" t="str">
        <f>'MÊS (WORD)'!$J$35</f>
        <v/>
      </c>
    </row>
    <row r="15" spans="1:199" ht="17.100000000000001" customHeight="1" x14ac:dyDescent="0.25">
      <c r="A15" s="31">
        <v>58528</v>
      </c>
      <c r="B15" s="33">
        <v>41778</v>
      </c>
      <c r="C15" s="31">
        <v>216</v>
      </c>
      <c r="D15" s="39" t="s">
        <v>397</v>
      </c>
      <c r="E15" s="34" t="s">
        <v>239</v>
      </c>
      <c r="F15" s="39" t="s">
        <v>396</v>
      </c>
      <c r="G15" s="39" t="s">
        <v>398</v>
      </c>
      <c r="H15" s="31">
        <v>28</v>
      </c>
      <c r="I15" s="31">
        <f>IF(Tabela227[[#This Row],[HORA AULA]]&lt;&gt;0,Tabela227[[#This Row],[HORA AULA]]/2,"-")</f>
        <v>14</v>
      </c>
      <c r="J15" s="31" t="s">
        <v>100</v>
      </c>
      <c r="K15" s="31" t="s">
        <v>100</v>
      </c>
      <c r="L15" s="31" t="s">
        <v>100</v>
      </c>
      <c r="M15" s="31" t="s">
        <v>100</v>
      </c>
      <c r="N15" s="32" t="str">
        <f>IFERROR(VLOOKUP(Tabela227[[#This Row],[NOME]],'NOITE (N) (7)'!$B$3:$C$176,2,FALSE),"")</f>
        <v/>
      </c>
      <c r="O15" s="32" t="str">
        <f>IFERROR(VLOOKUP(Tabela227[[#This Row],[NOME]],'NOITE (N) (6)'!$B$3:$C$176,2,FALSE),"")</f>
        <v/>
      </c>
      <c r="P15" s="32" t="str">
        <f>IFERROR(VLOOKUP(Tabela227[[#This Row],[NOME]],'NOITE (N) (5)'!$B$3:$C$176,2,FALSE),"")</f>
        <v/>
      </c>
      <c r="Q15" s="32" t="str">
        <f>IFERROR(VLOOKUP(Tabela227[[#This Row],[NOME]],'NOITE (N) (4)'!$B$3:$C$176,2,FALSE),"")</f>
        <v/>
      </c>
      <c r="R15" s="32" t="str">
        <f>IFERROR(VLOOKUP(Tabela227[[#This Row],[NOME]],'NOITE (N) (3)'!$B$3:$C$176,2,FALSE),"")</f>
        <v/>
      </c>
      <c r="S15" s="32" t="str">
        <f>IFERROR(VLOOKUP(Tabela227[[#This Row],[NOME]],'NOITE (N) (2)'!$B$3:$C$176,2,FALSE),"")</f>
        <v/>
      </c>
      <c r="T15" s="32" t="str">
        <f>IFERROR(VLOOKUP(Tabela227[[#This Row],[NOME]],'NOITE (N) (1)'!$B$3:$C$176,2,FALSE),"")</f>
        <v/>
      </c>
      <c r="U15" s="32" t="str">
        <f>IFERROR(VLOOKUP(Tabela227[[#This Row],[NOME]],'NOITE (N) (7)'!$D$3:$E$176,2,FALSE),"")</f>
        <v/>
      </c>
      <c r="V15" s="32" t="str">
        <f>IFERROR(VLOOKUP(Tabela227[[#This Row],[NOME]],'NOITE (N) (6)'!$D$3:$E$176,2,FALSE),"")</f>
        <v/>
      </c>
      <c r="W15" s="32" t="str">
        <f>IFERROR(VLOOKUP(Tabela227[[#This Row],[NOME]],'NOITE (N) (5)'!$D$3:$E$176,2,FALSE),"")</f>
        <v/>
      </c>
      <c r="X15" s="32" t="str">
        <f>IFERROR(VLOOKUP(Tabela227[[#This Row],[NOME]],'NOITE (N) (4)'!$D$3:$E$176,2,FALSE),"")</f>
        <v/>
      </c>
      <c r="Y15" s="32" t="str">
        <f>IFERROR(VLOOKUP(Tabela227[[#This Row],[NOME]],'NOITE (N) (3)'!$D$3:$E$176,2,FALSE),"")</f>
        <v/>
      </c>
      <c r="Z15" s="32" t="str">
        <f>IFERROR(VLOOKUP(Tabela227[[#This Row],[NOME]],'NOITE (N) (2)'!$D$3:$E$176,2,FALSE),"")</f>
        <v/>
      </c>
      <c r="AA15" s="32" t="str">
        <f>IFERROR(VLOOKUP(Tabela227[[#This Row],[NOME]],'NOITE (N) (1)'!$D$3:$E$176,2,FALSE),"")</f>
        <v/>
      </c>
      <c r="AB15" s="32" t="str">
        <f>IFERROR(VLOOKUP(Tabela227[[#This Row],[NOME]],'NOITE (N) (7)'!$F$3:$G$176,2,FALSE),"")</f>
        <v/>
      </c>
      <c r="AC15" s="32" t="str">
        <f>IFERROR(VLOOKUP(Tabela227[[#This Row],[NOME]],'NOITE (N) (6)'!$F$3:$G$176,2,FALSE),"")</f>
        <v/>
      </c>
      <c r="AD15" s="32" t="str">
        <f>IFERROR(VLOOKUP(Tabela227[[#This Row],[NOME]],'NOITE (N) (5)'!$F$3:$G$176,2,FALSE),"")</f>
        <v/>
      </c>
      <c r="AE15" s="32" t="str">
        <f>IFERROR(VLOOKUP(Tabela227[[#This Row],[NOME]],'NOITE (N) (4)'!$F$3:$G$176,2,FALSE),"")</f>
        <v/>
      </c>
      <c r="AF15" s="32" t="str">
        <f>IFERROR(VLOOKUP(Tabela227[[#This Row],[NOME]],'NOITE (N) (3)'!$F$3:$G$176,2,FALSE),"")</f>
        <v/>
      </c>
      <c r="AG15" s="32" t="str">
        <f>IFERROR(VLOOKUP(Tabela227[[#This Row],[NOME]],'NOITE (N) (2)'!$F$3:$G$176,2,FALSE),"")</f>
        <v/>
      </c>
      <c r="AH15" s="32" t="str">
        <f>IFERROR(VLOOKUP(Tabela227[[#This Row],[NOME]],'NOITE (N) (1)'!$F$3:$G$176,2,FALSE),"")</f>
        <v/>
      </c>
      <c r="AI15" s="32" t="str">
        <f>IFERROR(VLOOKUP(Tabela227[[#This Row],[NOME]],'NOITE (N) (7)'!$H$3:$I$176,2,FALSE),"")</f>
        <v/>
      </c>
      <c r="AJ15" s="32" t="str">
        <f>IFERROR(VLOOKUP(Tabela227[[#This Row],[NOME]],'NOITE (N) (6)'!$H$3:$I$176,2,FALSE),"")</f>
        <v/>
      </c>
      <c r="AK15" s="32" t="str">
        <f>IFERROR(VLOOKUP(Tabela227[[#This Row],[NOME]],'NOITE (N) (5)'!$H$3:$I$176,2,FALSE),"")</f>
        <v/>
      </c>
      <c r="AL15" s="32" t="str">
        <f>IFERROR(VLOOKUP(Tabela227[[#This Row],[NOME]],'NOITE (N) (4)'!$H$3:$I$176,2,FALSE),"")</f>
        <v/>
      </c>
      <c r="AM15" s="32" t="str">
        <f>IFERROR(VLOOKUP(Tabela227[[#This Row],[NOME]],'NOITE (N) (3)'!$H$3:$I$176,2,FALSE),"")</f>
        <v/>
      </c>
      <c r="AN15" s="32" t="str">
        <f>IFERROR(VLOOKUP(Tabela227[[#This Row],[NOME]],'NOITE (N) (2)'!$H$3:$I$176,2,FALSE),"")</f>
        <v/>
      </c>
      <c r="AO15" s="32" t="str">
        <f>IFERROR(VLOOKUP(Tabela227[[#This Row],[NOME]],'NOITE (N) (1)'!$H$3:$I$176,2,FALSE),"")</f>
        <v/>
      </c>
      <c r="AP15" s="32" t="str">
        <f>IFERROR(VLOOKUP(Tabela227[[#This Row],[NOME]],'NOITE (N) (7)'!$J$3:$K$176,2,FALSE),"")</f>
        <v/>
      </c>
      <c r="AQ15" s="32" t="str">
        <f>IFERROR(VLOOKUP(Tabela227[[#This Row],[NOME]],'NOITE (N) (6)'!$J$3:$K$176,2,FALSE),"")</f>
        <v/>
      </c>
      <c r="AR15" s="32" t="str">
        <f>IFERROR(VLOOKUP(Tabela227[[#This Row],[NOME]],'NOITE (N) (5)'!$J$3:$K$176,2,FALSE),"")</f>
        <v/>
      </c>
      <c r="AS15" s="32" t="str">
        <f>IFERROR(VLOOKUP(Tabela227[[#This Row],[NOME]],'NOITE (N) (4)'!$J$3:$K$176,2,FALSE),"")</f>
        <v/>
      </c>
      <c r="AT15" s="32" t="str">
        <f>IFERROR(VLOOKUP(Tabela227[[#This Row],[NOME]],'NOITE (N) (3)'!$J$3:$K$176,2,FALSE),"")</f>
        <v/>
      </c>
      <c r="AU15" s="32" t="str">
        <f>IFERROR(VLOOKUP(Tabela227[[#This Row],[NOME]],'NOITE (N) (2)'!$J$3:$K$176,2,FALSE),"")</f>
        <v/>
      </c>
      <c r="AV15" s="32" t="str">
        <f>IFERROR(VLOOKUP(Tabela227[[#This Row],[NOME]],'NOITE (N) (1)'!$J$3:$K$176,2,FALSE),"")</f>
        <v/>
      </c>
      <c r="AW15" s="32" t="str">
        <f>IFERROR(VLOOKUP(Tabela227[[#This Row],[NOME]],'NOITE (N) (7)'!$L$3:$M$176,2,FALSE),"")</f>
        <v/>
      </c>
      <c r="AX15" s="32" t="str">
        <f>IFERROR(VLOOKUP(Tabela227[[#This Row],[NOME]],'NOITE (N) (6)'!$L$3:$M$176,2,FALSE),"")</f>
        <v/>
      </c>
      <c r="AY15" s="32" t="str">
        <f>IFERROR(VLOOKUP(Tabela227[[#This Row],[NOME]],'NOITE (N) (5)'!$L$3:$M$176,2,FALSE),"")</f>
        <v/>
      </c>
      <c r="AZ15" s="32" t="str">
        <f>IFERROR(VLOOKUP(Tabela227[[#This Row],[NOME]],'NOITE (N) (4)'!$L$3:$M$176,2,FALSE),"")</f>
        <v/>
      </c>
      <c r="BA15" s="32" t="str">
        <f>IFERROR(VLOOKUP(Tabela227[[#This Row],[NOME]],'NOITE (N) (3)'!$L$3:$M$176,2,FALSE),"")</f>
        <v/>
      </c>
      <c r="BB15" s="32" t="str">
        <f>IFERROR(VLOOKUP(Tabela227[[#This Row],[NOME]],'NOITE (N) (2)'!$L$3:$M$176,2,FALSE),"")</f>
        <v/>
      </c>
      <c r="BC15" s="32" t="str">
        <f>IFERROR(VLOOKUP(Tabela227[[#This Row],[NOME]],'NOITE (N) (1)'!$L$3:$M$176,2,FALSE),"")</f>
        <v/>
      </c>
      <c r="BD15" s="32" t="str">
        <f>IFERROR(VLOOKUP(Tabela227[[#This Row],[NOME]],'TARDE (N) (6)'!$B$2:$C$73,2,FALSE),"")</f>
        <v/>
      </c>
      <c r="BE15" s="32" t="str">
        <f>IFERROR(VLOOKUP(Tabela227[[#This Row],[NOME]],'TARDE (N) (5)'!$B$2:$C$73,2,FALSE),"")</f>
        <v/>
      </c>
      <c r="BF15" s="32" t="str">
        <f>IFERROR(VLOOKUP(Tabela227[[#This Row],[NOME]],'TARDE (N) (4)'!$B$2:$C$73,2,FALSE),"")</f>
        <v/>
      </c>
      <c r="BG15" s="32" t="str">
        <f>IFERROR(VLOOKUP(Tabela227[[#This Row],[NOME]],'TARDE (N) (3)'!$B$2:$C$73,2,FALSE),"")</f>
        <v/>
      </c>
      <c r="BH15" s="32" t="str">
        <f>IFERROR(VLOOKUP(Tabela227[[#This Row],[NOME]],'TARDE (N) (2)'!$B$2:$C$73,2,FALSE),"")</f>
        <v/>
      </c>
      <c r="BI15" s="32" t="str">
        <f>IFERROR(VLOOKUP(Tabela227[[#This Row],[NOME]],'TARDE (N) (1)'!$B$2:$C$73,2,FALSE),"")</f>
        <v/>
      </c>
      <c r="BJ15" s="32" t="str">
        <f>IFERROR(VLOOKUP(Tabela227[[#This Row],[NOME]],'TARDE (N) (6)'!$D$2:$E$73,2,FALSE),"")</f>
        <v/>
      </c>
      <c r="BK15" s="32" t="str">
        <f>IFERROR(VLOOKUP(Tabela227[[#This Row],[NOME]],'TARDE (N) (5)'!$D$2:$E$73,2,FALSE),"")</f>
        <v/>
      </c>
      <c r="BL15" s="32" t="str">
        <f>IFERROR(VLOOKUP(Tabela227[[#This Row],[NOME]],'TARDE (N) (4)'!$D$2:$E$73,2,FALSE),"")</f>
        <v/>
      </c>
      <c r="BM15" s="32" t="str">
        <f>IFERROR(VLOOKUP(Tabela227[[#This Row],[NOME]],'TARDE (N) (3)'!$D$2:$E$73,2,FALSE),"")</f>
        <v/>
      </c>
      <c r="BN15" s="32" t="str">
        <f>IFERROR(VLOOKUP(Tabela227[[#This Row],[NOME]],'TARDE (N) (2)'!$D$2:$E$73,2,FALSE),"")</f>
        <v/>
      </c>
      <c r="BO15" s="32" t="str">
        <f>IFERROR(VLOOKUP(Tabela227[[#This Row],[NOME]],'TARDE (N) (1)'!$D$2:$E$73,2,FALSE),"")</f>
        <v/>
      </c>
      <c r="BP15" s="32" t="str">
        <f>IFERROR(VLOOKUP(Tabela227[[#This Row],[NOME]],'TARDE (N) (6)'!$F$2:$G$73,2,FALSE),"")</f>
        <v/>
      </c>
      <c r="BQ15" s="32" t="str">
        <f>IFERROR(VLOOKUP(Tabela227[[#This Row],[NOME]],'TARDE (N) (5)'!$F$2:$G$73,2,FALSE),"")</f>
        <v/>
      </c>
      <c r="BR15" s="32" t="str">
        <f>IFERROR(VLOOKUP(Tabela227[[#This Row],[NOME]],'TARDE (N) (4)'!$F$2:$G$73,2,FALSE),"")</f>
        <v/>
      </c>
      <c r="BS15" s="32" t="str">
        <f>IFERROR(VLOOKUP(Tabela227[[#This Row],[NOME]],'TARDE (N) (3)'!$F$2:$G$73,2,FALSE),"")</f>
        <v/>
      </c>
      <c r="BT15" s="32" t="str">
        <f>IFERROR(VLOOKUP(Tabela227[[#This Row],[NOME]],'TARDE (N) (2)'!$F$2:$G$73,2,FALSE),"")</f>
        <v/>
      </c>
      <c r="BU15" s="32" t="str">
        <f>IFERROR(VLOOKUP(Tabela227[[#This Row],[NOME]],'TARDE (N) (1)'!$F$2:$G$73,2,FALSE),"")</f>
        <v/>
      </c>
      <c r="BV15" s="32" t="str">
        <f>IFERROR(VLOOKUP(Tabela227[[#This Row],[NOME]],'TARDE (N) (6)'!$H$2:$I$73,2,FALSE),"")</f>
        <v/>
      </c>
      <c r="BW15" s="32" t="str">
        <f>IFERROR(VLOOKUP(Tabela227[[#This Row],[NOME]],'TARDE (N) (5)'!$H$2:$I$73,2,FALSE),"")</f>
        <v/>
      </c>
      <c r="BX15" s="32" t="str">
        <f>IFERROR(VLOOKUP(Tabela227[[#This Row],[NOME]],'TARDE (N) (4)'!$H$2:$I$73,2,FALSE),"")</f>
        <v/>
      </c>
      <c r="BY15" s="32" t="str">
        <f>IFERROR(VLOOKUP(Tabela227[[#This Row],[NOME]],'TARDE (N) (3)'!$H$2:$I$73,2,FALSE),"")</f>
        <v/>
      </c>
      <c r="BZ15" s="32" t="str">
        <f>IFERROR(VLOOKUP(Tabela227[[#This Row],[NOME]],'TARDE (N) (2)'!$H$2:$I$73,2,FALSE),"")</f>
        <v/>
      </c>
      <c r="CA15" s="32" t="str">
        <f>IFERROR(VLOOKUP(Tabela227[[#This Row],[NOME]],'TARDE (N) (1)'!$H$2:$I$73,2,FALSE),"")</f>
        <v/>
      </c>
      <c r="CB15" s="32" t="str">
        <f>IFERROR(VLOOKUP(Tabela227[[#This Row],[NOME]],'TARDE (N) (6)'!$J$2:$K$73,2,FALSE),"")</f>
        <v/>
      </c>
      <c r="CC15" s="32" t="str">
        <f>IFERROR(VLOOKUP(Tabela227[[#This Row],[NOME]],'TARDE (N) (5)'!$J$2:$K$73,2,FALSE),"")</f>
        <v/>
      </c>
      <c r="CD15" s="32" t="str">
        <f>IFERROR(VLOOKUP(Tabela227[[#This Row],[NOME]],'TARDE (N) (4)'!$J$2:$K$73,2,FALSE),"")</f>
        <v/>
      </c>
      <c r="CE15" s="32" t="str">
        <f>IFERROR(VLOOKUP(Tabela227[[#This Row],[NOME]],'TARDE (N) (3)'!$J$2:$K$73,2,FALSE),"")</f>
        <v/>
      </c>
      <c r="CF15" s="32" t="str">
        <f>IFERROR(VLOOKUP(Tabela227[[#This Row],[NOME]],'TARDE (N) (2)'!$J$2:$K$73,2,FALSE),"")</f>
        <v/>
      </c>
      <c r="CG15" s="32" t="str">
        <f>IFERROR(VLOOKUP(Tabela227[[#This Row],[NOME]],'TARDE (N) (1)'!$J$2:$K$73,2,FALSE),"")</f>
        <v/>
      </c>
      <c r="CH15" s="32" t="str">
        <f>IFERROR(VLOOKUP(Tabela227[[#This Row],[NOME]],'TARDE (N) (6)'!$L$2:$M$73,2,FALSE),"")</f>
        <v/>
      </c>
      <c r="CI15" s="32" t="str">
        <f>IFERROR(VLOOKUP(Tabela227[[#This Row],[NOME]],'TARDE (N) (5)'!$L$2:$M$73,2,FALSE),"")</f>
        <v/>
      </c>
      <c r="CJ15" s="32" t="str">
        <f>IFERROR(VLOOKUP(Tabela227[[#This Row],[NOME]],'TARDE (N) (4)'!$L$2:$M$73,2,FALSE),"")</f>
        <v/>
      </c>
      <c r="CK15" s="32" t="str">
        <f>IFERROR(VLOOKUP(Tabela227[[#This Row],[NOME]],'TARDE (N) (3)'!$L$2:$M$73,2,FALSE),"")</f>
        <v/>
      </c>
      <c r="CL15" s="32" t="str">
        <f>IFERROR(VLOOKUP(Tabela227[[#This Row],[NOME]],'TARDE (N) (2)'!$L$2:$M$73,2,FALSE),"")</f>
        <v/>
      </c>
      <c r="CM15" s="32" t="str">
        <f>IFERROR(VLOOKUP(Tabela227[[#This Row],[NOME]],'TARDE (N) (1)'!$L$2:$M$73,2,FALSE),"")</f>
        <v/>
      </c>
      <c r="CN15" s="32" t="str">
        <f>IFERROR(VLOOKUP(Tabela227[[#This Row],[NOME]],'MANHÃ (N) (7)'!$B$2:$C$127,2,FALSE),"")</f>
        <v/>
      </c>
      <c r="CO15" s="32" t="str">
        <f>IFERROR(VLOOKUP(Tabela227[[#This Row],[NOME]],'MANHÃ (N) (6)'!$B$2:$C$127,2,FALSE),"")</f>
        <v/>
      </c>
      <c r="CP15" s="32" t="str">
        <f>IFERROR(VLOOKUP(Tabela227[[#This Row],[NOME]],'MANHÃ (N) (5)'!$B$2:$C$127,2,FALSE),"")</f>
        <v/>
      </c>
      <c r="CQ15" s="32" t="str">
        <f>IFERROR(VLOOKUP(Tabela227[[#This Row],[NOME]],'MANHÃ (N) (4)'!$B$2:$C$127,2,FALSE),"")</f>
        <v/>
      </c>
      <c r="CR15" s="32" t="str">
        <f>IFERROR(VLOOKUP(Tabela227[[#This Row],[NOME]],'MANHÃ (N) (3)'!$B$2:$C$127,2,FALSE),"")</f>
        <v/>
      </c>
      <c r="CS15" s="32" t="str">
        <f>IFERROR(VLOOKUP(Tabela227[[#This Row],[NOME]],'MANHÃ (N) (2)'!$B$2:$C$127,2,FALSE),"")</f>
        <v/>
      </c>
      <c r="CT15" s="32" t="str">
        <f>IFERROR(VLOOKUP(Tabela227[[#This Row],[NOME]],'MANHÃ (N) (1)'!$B$2:$C$127,2,FALSE),"")</f>
        <v/>
      </c>
      <c r="CU15" s="32" t="str">
        <f>IFERROR(VLOOKUP(Tabela227[[#This Row],[NOME]],'MANHÃ (N) (7)'!$D$2:$E$127,2,FALSE),"")</f>
        <v/>
      </c>
      <c r="CV15" s="32" t="str">
        <f>IFERROR(VLOOKUP(Tabela227[[#This Row],[NOME]],'MANHÃ (N) (6)'!$D$2:$E$127,2,FALSE),"")</f>
        <v/>
      </c>
      <c r="CW15" s="32" t="str">
        <f>IFERROR(VLOOKUP(Tabela227[[#This Row],[NOME]],'MANHÃ (N) (5)'!$D$2:$E$127,2,FALSE),"")</f>
        <v/>
      </c>
      <c r="CX15" s="32" t="str">
        <f>IFERROR(VLOOKUP(Tabela227[[#This Row],[NOME]],'MANHÃ (N) (4)'!$D$2:$E$127,2,FALSE),"")</f>
        <v/>
      </c>
      <c r="CY15" s="32" t="str">
        <f>IFERROR(VLOOKUP(Tabela227[[#This Row],[NOME]],'MANHÃ (N) (3)'!$D$2:$E$127,2,FALSE),"")</f>
        <v/>
      </c>
      <c r="CZ15" s="32" t="str">
        <f>IFERROR(VLOOKUP(Tabela227[[#This Row],[NOME]],'MANHÃ (N) (2)'!$D$2:$E$127,2,FALSE),"")</f>
        <v/>
      </c>
      <c r="DA15" s="32" t="str">
        <f>IFERROR(VLOOKUP(Tabela227[[#This Row],[NOME]],'MANHÃ (N) (1)'!$D$2:$E$127,2,FALSE),"")</f>
        <v/>
      </c>
      <c r="DB15" s="32" t="str">
        <f>IFERROR(VLOOKUP(Tabela227[[#This Row],[NOME]],'MANHÃ (N) (7)'!$F$2:$G$127,2,FALSE),"")</f>
        <v/>
      </c>
      <c r="DC15" s="32" t="str">
        <f>IFERROR(VLOOKUP(Tabela227[[#This Row],[NOME]],'MANHÃ (N) (7)'!$F$2:$G$127,2,FALSE),"")</f>
        <v/>
      </c>
      <c r="DD15" s="32" t="str">
        <f>IFERROR(VLOOKUP(Tabela227[[#This Row],[NOME]],'MANHÃ (N) (6)'!$F$2:$G$127,2,FALSE),"")</f>
        <v/>
      </c>
      <c r="DE15" s="32" t="str">
        <f>IFERROR(VLOOKUP(Tabela227[[#This Row],[NOME]],'MANHÃ (N) (5)'!$F$2:$G$127,2,FALSE),"")</f>
        <v/>
      </c>
      <c r="DF15" s="32" t="str">
        <f>IFERROR(VLOOKUP(Tabela227[[#This Row],[NOME]],'MANHÃ (N) (3)'!$F$2:$G$127,2,FALSE),"")</f>
        <v/>
      </c>
      <c r="DG15" s="32" t="str">
        <f>IFERROR(VLOOKUP(Tabela227[[#This Row],[NOME]],'MANHÃ (N) (2)'!$F$2:$G$127,2,FALSE),"")</f>
        <v/>
      </c>
      <c r="DH15" s="32" t="str">
        <f>IFERROR(VLOOKUP(Tabela227[[#This Row],[NOME]],'MANHÃ (N) (1)'!$F$2:$G$127,2,FALSE),"")</f>
        <v/>
      </c>
      <c r="DI15" s="32" t="str">
        <f>IFERROR(VLOOKUP(Tabela227[[#This Row],[NOME]],'MANHÃ (N) (7)'!$H$2:$I$127,2,FALSE),"")</f>
        <v/>
      </c>
      <c r="DJ15" s="32" t="str">
        <f>IFERROR(VLOOKUP(Tabela227[[#This Row],[NOME]],'MANHÃ (N) (6)'!$H$2:$I$127,2,FALSE),"")</f>
        <v/>
      </c>
      <c r="DK15" s="32" t="str">
        <f>IFERROR(VLOOKUP(Tabela227[[#This Row],[NOME]],'MANHÃ (N) (5)'!$H$2:$I$127,2,FALSE),"")</f>
        <v/>
      </c>
      <c r="DL15" s="32" t="str">
        <f>IFERROR(VLOOKUP(Tabela227[[#This Row],[NOME]],'MANHÃ (N) (4)'!$H$2:$I$127,2,FALSE),"")</f>
        <v/>
      </c>
      <c r="DM15" s="32" t="str">
        <f>IFERROR(VLOOKUP(Tabela227[[#This Row],[NOME]],'MANHÃ (N) (3)'!$H$2:$I$127,2,FALSE),"")</f>
        <v/>
      </c>
      <c r="DN15" s="32" t="str">
        <f>IFERROR(VLOOKUP(Tabela227[[#This Row],[NOME]],'MANHÃ (N) (2)'!$H$2:$I$127,2,FALSE),"")</f>
        <v/>
      </c>
      <c r="DO15" s="32" t="str">
        <f>IFERROR(VLOOKUP(Tabela227[[#This Row],[NOME]],'MANHÃ (N) (1)'!$H$2:$I$127,2,FALSE),"")</f>
        <v/>
      </c>
      <c r="DP15" s="32" t="str">
        <f>IFERROR(VLOOKUP(Tabela227[[#This Row],[NOME]],'MANHÃ (N) (7)'!$J$2:$K$127,2,FALSE),"")</f>
        <v/>
      </c>
      <c r="DQ15" s="32" t="str">
        <f>IFERROR(VLOOKUP(Tabela227[[#This Row],[NOME]],'MANHÃ (N) (6)'!$J$2:$K$127,2,FALSE),"")</f>
        <v/>
      </c>
      <c r="DR15" s="32" t="str">
        <f>IFERROR(VLOOKUP(Tabela227[[#This Row],[NOME]],'MANHÃ (N) (5)'!$J$2:$K$127,2,FALSE),"")</f>
        <v/>
      </c>
      <c r="DS15" s="32" t="str">
        <f>IFERROR(VLOOKUP(Tabela227[[#This Row],[NOME]],'MANHÃ (N) (4)'!$J$2:$K$127,2,FALSE),"")</f>
        <v/>
      </c>
      <c r="DT15" s="32" t="str">
        <f>IFERROR(VLOOKUP(Tabela227[[#This Row],[NOME]],'MANHÃ (N) (3)'!$J$2:$K$127,2,FALSE),"")</f>
        <v/>
      </c>
      <c r="DU15" s="32" t="str">
        <f>IFERROR(VLOOKUP(Tabela227[[#This Row],[NOME]],'MANHÃ (N) (2)'!$J$2:$K$127,2,FALSE),"")</f>
        <v/>
      </c>
      <c r="DV15" s="32" t="str">
        <f>IFERROR(VLOOKUP(Tabela227[[#This Row],[NOME]],'MANHÃ (N) (1)'!$J$2:$K$127,2,FALSE),"")</f>
        <v/>
      </c>
      <c r="DW15" s="32" t="str">
        <f>IFERROR(VLOOKUP(Tabela227[[#This Row],[NOME]],'MANHÃ (N) (7)'!$L$2:$M$127,2,FALSE),"")</f>
        <v/>
      </c>
      <c r="DX15" s="32" t="str">
        <f>IFERROR(VLOOKUP(Tabela227[[#This Row],[NOME]],'MANHÃ (N) (6)'!$L$2:$M$127,2,FALSE),"")</f>
        <v/>
      </c>
      <c r="DY15" s="32" t="str">
        <f>IFERROR(VLOOKUP(Tabela227[[#This Row],[NOME]],'MANHÃ (N) (5)'!$L$2:$M$127,2,FALSE),"")</f>
        <v/>
      </c>
      <c r="DZ15" s="32" t="str">
        <f>IFERROR(VLOOKUP(Tabela227[[#This Row],[NOME]],'MANHÃ (N) (4)'!$L$2:$M$127,2,FALSE),"")</f>
        <v/>
      </c>
      <c r="EA15" s="32" t="str">
        <f>IFERROR(VLOOKUP(Tabela227[[#This Row],[NOME]],'MANHÃ (N) (3)'!$L$2:$M$127,2,FALSE),"")</f>
        <v/>
      </c>
      <c r="EB15" s="32" t="str">
        <f>IFERROR(VLOOKUP(Tabela227[[#This Row],[NOME]],'MANHÃ (N) (2)'!$L$2:$M$127,2,FALSE),"")</f>
        <v/>
      </c>
      <c r="EC15" s="32" t="str">
        <f>IFERROR(VLOOKUP(Tabela227[[#This Row],[NOME]],'MANHÃ (N) (1)'!$L$2:$M$127,2,FALSE),"")</f>
        <v/>
      </c>
      <c r="ED15" s="33">
        <v>45323</v>
      </c>
      <c r="EE15" s="31">
        <f>PROFESSORES!$D$3</f>
        <v>2024</v>
      </c>
      <c r="EF15" s="31" t="str">
        <f>PROFESSORES!$C$3</f>
        <v>MAIO</v>
      </c>
      <c r="EG15" s="35">
        <f>'MÊS (WORD)'!$C$4</f>
        <v>5</v>
      </c>
      <c r="EH15" s="42">
        <f>'MÊS (WORD)'!$I$5</f>
        <v>45413</v>
      </c>
      <c r="EI15" s="31" t="str">
        <f>'MÊS (WORD)'!$J$5</f>
        <v>*
***************************DIA DO TRABALHO**************************</v>
      </c>
      <c r="EJ15" s="42">
        <f>'MÊS (WORD)'!$I$6</f>
        <v>45414</v>
      </c>
      <c r="EK15" s="37" t="str">
        <f>'MÊS (WORD)'!$J$6</f>
        <v/>
      </c>
      <c r="EL15" s="42">
        <f>'MÊS (WORD)'!$I$7</f>
        <v>45415</v>
      </c>
      <c r="EM15" s="37" t="str">
        <f>'MÊS (WORD)'!$J$7</f>
        <v/>
      </c>
      <c r="EN15" s="42">
        <f>'MÊS (WORD)'!$I$8</f>
        <v>45416</v>
      </c>
      <c r="EO15" s="37" t="str">
        <f>'MÊS (WORD)'!$J$8</f>
        <v/>
      </c>
      <c r="EP15" s="42">
        <f>'MÊS (WORD)'!$I$9</f>
        <v>45417</v>
      </c>
      <c r="EQ15" s="37" t="str">
        <f>'MÊS (WORD)'!$J$9</f>
        <v>********************************************************************</v>
      </c>
      <c r="ER15" s="42">
        <f>'MÊS (WORD)'!$I$10</f>
        <v>45418</v>
      </c>
      <c r="ES15" s="37" t="str">
        <f>'MÊS (WORD)'!$J$10</f>
        <v/>
      </c>
      <c r="ET15" s="42">
        <f>'MÊS (WORD)'!$I$11</f>
        <v>45419</v>
      </c>
      <c r="EU15" s="37" t="str">
        <f>'MÊS (WORD)'!$J$11</f>
        <v/>
      </c>
      <c r="EV15" s="42">
        <f>'MÊS (WORD)'!$I$12</f>
        <v>45420</v>
      </c>
      <c r="EW15" s="37" t="str">
        <f>'MÊS (WORD)'!$J$12</f>
        <v/>
      </c>
      <c r="EX15" s="42">
        <f>'MÊS (WORD)'!$I$13</f>
        <v>45421</v>
      </c>
      <c r="EY15" s="37" t="str">
        <f>'MÊS (WORD)'!$J$13</f>
        <v/>
      </c>
      <c r="EZ15" s="37">
        <f>'MÊS (WORD)'!$I$14</f>
        <v>45422</v>
      </c>
      <c r="FA15" s="37" t="str">
        <f>'MÊS (WORD)'!$J$14</f>
        <v/>
      </c>
      <c r="FB15" s="37">
        <f>'MÊS (WORD)'!$I$15</f>
        <v>45423</v>
      </c>
      <c r="FC15" s="37" t="str">
        <f>'MÊS (WORD)'!$J$15</f>
        <v/>
      </c>
      <c r="FD15" s="37">
        <f>'MÊS (WORD)'!$I$16</f>
        <v>45424</v>
      </c>
      <c r="FE15" s="37" t="str">
        <f>'MÊS (WORD)'!$J$16</f>
        <v>********************************************************************</v>
      </c>
      <c r="FF15" s="37">
        <f>'MÊS (WORD)'!$I$17</f>
        <v>45425</v>
      </c>
      <c r="FG15" s="37" t="str">
        <f>'MÊS (WORD)'!$J$17</f>
        <v/>
      </c>
      <c r="FH15" s="37">
        <f>'MÊS (WORD)'!$I$18</f>
        <v>45426</v>
      </c>
      <c r="FI15" s="37" t="str">
        <f>'MÊS (WORD)'!$J$18</f>
        <v/>
      </c>
      <c r="FJ15" s="37">
        <f>'MÊS (WORD)'!$I$19</f>
        <v>45427</v>
      </c>
      <c r="FK15" s="37" t="str">
        <f>'MÊS (WORD)'!$J$19</f>
        <v/>
      </c>
      <c r="FL15" s="37">
        <f>'MÊS (WORD)'!$I$20</f>
        <v>45428</v>
      </c>
      <c r="FM15" s="37" t="str">
        <f>'MÊS (WORD)'!$J$20</f>
        <v/>
      </c>
      <c r="FN15" s="37">
        <f>'MÊS (WORD)'!$I$21</f>
        <v>45429</v>
      </c>
      <c r="FO15" s="37" t="str">
        <f>'MÊS (WORD)'!$J$21</f>
        <v/>
      </c>
      <c r="FP15" s="37">
        <f>'MÊS (WORD)'!$I$22</f>
        <v>45430</v>
      </c>
      <c r="FQ15" s="37" t="str">
        <f>'MÊS (WORD)'!$J$22</f>
        <v/>
      </c>
      <c r="FR15" s="37">
        <f>'MÊS (WORD)'!$I$23</f>
        <v>45431</v>
      </c>
      <c r="FS15" s="37" t="str">
        <f>'MÊS (WORD)'!$J$23</f>
        <v>********************************************************************</v>
      </c>
      <c r="FT15" s="37">
        <f>'MÊS (WORD)'!$I$24</f>
        <v>45432</v>
      </c>
      <c r="FU15" s="37" t="str">
        <f>'MÊS (WORD)'!$J$24</f>
        <v/>
      </c>
      <c r="FV15" s="37">
        <f>'MÊS (WORD)'!$I$25</f>
        <v>45433</v>
      </c>
      <c r="FW15" s="37" t="str">
        <f>'MÊS (WORD)'!$J$25</f>
        <v/>
      </c>
      <c r="FX15" s="37">
        <f>'MÊS (WORD)'!$I$26</f>
        <v>45434</v>
      </c>
      <c r="FY15" s="37" t="str">
        <f>'MÊS (WORD)'!$J$26</f>
        <v/>
      </c>
      <c r="FZ15" s="37">
        <f>'MÊS (WORD)'!$I$27</f>
        <v>45435</v>
      </c>
      <c r="GA15" s="37" t="str">
        <f>'MÊS (WORD)'!$J$27</f>
        <v/>
      </c>
      <c r="GB15" s="37">
        <f>'MÊS (WORD)'!$I$28</f>
        <v>45436</v>
      </c>
      <c r="GC15" s="37" t="str">
        <f>'MÊS (WORD)'!$J$28</f>
        <v/>
      </c>
      <c r="GD15" s="37">
        <f>'MÊS (WORD)'!$I$29</f>
        <v>45437</v>
      </c>
      <c r="GE15" s="37" t="str">
        <f>'MÊS (WORD)'!$J$29</f>
        <v/>
      </c>
      <c r="GF15" s="37">
        <f>'MÊS (WORD)'!$I$30</f>
        <v>45438</v>
      </c>
      <c r="GG15" s="37" t="str">
        <f>'MÊS (WORD)'!$J$30</f>
        <v>********************************************************************</v>
      </c>
      <c r="GH15" s="37">
        <f>'MÊS (WORD)'!$I$31</f>
        <v>45439</v>
      </c>
      <c r="GI15" s="37" t="str">
        <f>'MÊS (WORD)'!$J$31</f>
        <v/>
      </c>
      <c r="GJ15" s="37">
        <f>'MÊS (WORD)'!$I$32</f>
        <v>45440</v>
      </c>
      <c r="GK15" s="37" t="str">
        <f>'MÊS (WORD)'!$J$32</f>
        <v/>
      </c>
      <c r="GL15" s="37">
        <f>'MÊS (WORD)'!$I$33</f>
        <v>45441</v>
      </c>
      <c r="GM15" s="37" t="str">
        <f>'MÊS (WORD)'!$J$33</f>
        <v/>
      </c>
      <c r="GN15" s="37">
        <f>'MÊS (WORD)'!$I$34</f>
        <v>45442</v>
      </c>
      <c r="GO15" s="37" t="str">
        <f>'MÊS (WORD)'!$J$34</f>
        <v/>
      </c>
      <c r="GP15" s="37">
        <f>'MÊS (WORD)'!$I$35</f>
        <v>45443</v>
      </c>
      <c r="GQ15" s="31" t="str">
        <f>'MÊS (WORD)'!$J$35</f>
        <v/>
      </c>
    </row>
    <row r="16" spans="1:199" ht="16.5" customHeight="1" x14ac:dyDescent="0.25">
      <c r="A16" s="31">
        <v>42951</v>
      </c>
      <c r="B16" s="33">
        <v>40625</v>
      </c>
      <c r="C16" s="31">
        <v>216</v>
      </c>
      <c r="D16" s="39" t="s">
        <v>397</v>
      </c>
      <c r="E16" s="34" t="s">
        <v>131</v>
      </c>
      <c r="F16" s="39" t="s">
        <v>396</v>
      </c>
      <c r="G16" s="39" t="s">
        <v>398</v>
      </c>
      <c r="H16" s="31">
        <v>26</v>
      </c>
      <c r="I16" s="31">
        <f>IF(Tabela227[[#This Row],[HORA AULA]]&lt;&gt;0,Tabela227[[#This Row],[HORA AULA]]/2,"-")</f>
        <v>13</v>
      </c>
      <c r="J16" s="31">
        <v>5</v>
      </c>
      <c r="K16" s="31" t="s">
        <v>100</v>
      </c>
      <c r="L16" s="31" t="s">
        <v>100</v>
      </c>
      <c r="M16" s="31" t="s">
        <v>100</v>
      </c>
      <c r="N16" s="32" t="str">
        <f>IFERROR(VLOOKUP(Tabela227[[#This Row],[NOME]],'NOITE (N) (7)'!$B$3:$C$176,2,FALSE),"")</f>
        <v/>
      </c>
      <c r="O16" s="32" t="str">
        <f>IFERROR(VLOOKUP(Tabela227[[#This Row],[NOME]],'NOITE (N) (6)'!$B$3:$C$176,2,FALSE),"")</f>
        <v/>
      </c>
      <c r="P16" s="32" t="str">
        <f>IFERROR(VLOOKUP(Tabela227[[#This Row],[NOME]],'NOITE (N) (5)'!$B$3:$C$176,2,FALSE),"")</f>
        <v/>
      </c>
      <c r="Q16" s="32" t="str">
        <f>IFERROR(VLOOKUP(Tabela227[[#This Row],[NOME]],'NOITE (N) (4)'!$B$3:$C$176,2,FALSE),"")</f>
        <v/>
      </c>
      <c r="R16" s="32" t="str">
        <f>IFERROR(VLOOKUP(Tabela227[[#This Row],[NOME]],'NOITE (N) (3)'!$B$3:$C$176,2,FALSE),"")</f>
        <v/>
      </c>
      <c r="S16" s="32" t="str">
        <f>IFERROR(VLOOKUP(Tabela227[[#This Row],[NOME]],'NOITE (N) (2)'!$B$3:$C$176,2,FALSE),"")</f>
        <v/>
      </c>
      <c r="T16" s="32" t="str">
        <f>IFERROR(VLOOKUP(Tabela227[[#This Row],[NOME]],'NOITE (N) (1)'!$B$3:$C$176,2,FALSE),"")</f>
        <v/>
      </c>
      <c r="U16" s="32" t="str">
        <f>IFERROR(VLOOKUP(Tabela227[[#This Row],[NOME]],'NOITE (N) (7)'!$D$3:$E$176,2,FALSE),"")</f>
        <v/>
      </c>
      <c r="V16" s="32" t="str">
        <f>IFERROR(VLOOKUP(Tabela227[[#This Row],[NOME]],'NOITE (N) (6)'!$D$3:$E$176,2,FALSE),"")</f>
        <v/>
      </c>
      <c r="W16" s="32" t="str">
        <f>IFERROR(VLOOKUP(Tabela227[[#This Row],[NOME]],'NOITE (N) (5)'!$D$3:$E$176,2,FALSE),"")</f>
        <v/>
      </c>
      <c r="X16" s="32" t="str">
        <f>IFERROR(VLOOKUP(Tabela227[[#This Row],[NOME]],'NOITE (N) (4)'!$D$3:$E$176,2,FALSE),"")</f>
        <v/>
      </c>
      <c r="Y16" s="32" t="str">
        <f>IFERROR(VLOOKUP(Tabela227[[#This Row],[NOME]],'NOITE (N) (3)'!$D$3:$E$176,2,FALSE),"")</f>
        <v/>
      </c>
      <c r="Z16" s="32" t="str">
        <f>IFERROR(VLOOKUP(Tabela227[[#This Row],[NOME]],'NOITE (N) (2)'!$D$3:$E$176,2,FALSE),"")</f>
        <v/>
      </c>
      <c r="AA16" s="32" t="str">
        <f>IFERROR(VLOOKUP(Tabela227[[#This Row],[NOME]],'NOITE (N) (1)'!$D$3:$E$176,2,FALSE),"")</f>
        <v/>
      </c>
      <c r="AB16" s="32" t="str">
        <f>IFERROR(VLOOKUP(Tabela227[[#This Row],[NOME]],'NOITE (N) (7)'!$F$3:$G$176,2,FALSE),"")</f>
        <v/>
      </c>
      <c r="AC16" s="32" t="str">
        <f>IFERROR(VLOOKUP(Tabela227[[#This Row],[NOME]],'NOITE (N) (6)'!$F$3:$G$176,2,FALSE),"")</f>
        <v/>
      </c>
      <c r="AD16" s="32" t="str">
        <f>IFERROR(VLOOKUP(Tabela227[[#This Row],[NOME]],'NOITE (N) (5)'!$F$3:$G$176,2,FALSE),"")</f>
        <v/>
      </c>
      <c r="AE16" s="32" t="str">
        <f>IFERROR(VLOOKUP(Tabela227[[#This Row],[NOME]],'NOITE (N) (4)'!$F$3:$G$176,2,FALSE),"")</f>
        <v/>
      </c>
      <c r="AF16" s="32" t="str">
        <f>IFERROR(VLOOKUP(Tabela227[[#This Row],[NOME]],'NOITE (N) (3)'!$F$3:$G$176,2,FALSE),"")</f>
        <v/>
      </c>
      <c r="AG16" s="32" t="str">
        <f>IFERROR(VLOOKUP(Tabela227[[#This Row],[NOME]],'NOITE (N) (2)'!$F$3:$G$176,2,FALSE),"")</f>
        <v/>
      </c>
      <c r="AH16" s="32" t="str">
        <f>IFERROR(VLOOKUP(Tabela227[[#This Row],[NOME]],'NOITE (N) (1)'!$F$3:$G$176,2,FALSE),"")</f>
        <v/>
      </c>
      <c r="AI16" s="32" t="str">
        <f>IFERROR(VLOOKUP(Tabela227[[#This Row],[NOME]],'NOITE (N) (7)'!$H$3:$I$176,2,FALSE),"")</f>
        <v/>
      </c>
      <c r="AJ16" s="32" t="str">
        <f>IFERROR(VLOOKUP(Tabela227[[#This Row],[NOME]],'NOITE (N) (6)'!$H$3:$I$176,2,FALSE),"")</f>
        <v/>
      </c>
      <c r="AK16" s="32" t="str">
        <f>IFERROR(VLOOKUP(Tabela227[[#This Row],[NOME]],'NOITE (N) (5)'!$H$3:$I$176,2,FALSE),"")</f>
        <v/>
      </c>
      <c r="AL16" s="32" t="str">
        <f>IFERROR(VLOOKUP(Tabela227[[#This Row],[NOME]],'NOITE (N) (4)'!$H$3:$I$176,2,FALSE),"")</f>
        <v/>
      </c>
      <c r="AM16" s="32" t="str">
        <f>IFERROR(VLOOKUP(Tabela227[[#This Row],[NOME]],'NOITE (N) (3)'!$H$3:$I$176,2,FALSE),"")</f>
        <v/>
      </c>
      <c r="AN16" s="32" t="str">
        <f>IFERROR(VLOOKUP(Tabela227[[#This Row],[NOME]],'NOITE (N) (2)'!$H$3:$I$176,2,FALSE),"")</f>
        <v/>
      </c>
      <c r="AO16" s="32" t="str">
        <f>IFERROR(VLOOKUP(Tabela227[[#This Row],[NOME]],'NOITE (N) (1)'!$H$3:$I$176,2,FALSE),"")</f>
        <v/>
      </c>
      <c r="AP16" s="32" t="str">
        <f>IFERROR(VLOOKUP(Tabela227[[#This Row],[NOME]],'NOITE (N) (7)'!$J$3:$K$176,2,FALSE),"")</f>
        <v/>
      </c>
      <c r="AQ16" s="32" t="str">
        <f>IFERROR(VLOOKUP(Tabela227[[#This Row],[NOME]],'NOITE (N) (6)'!$J$3:$K$176,2,FALSE),"")</f>
        <v/>
      </c>
      <c r="AR16" s="32" t="str">
        <f>IFERROR(VLOOKUP(Tabela227[[#This Row],[NOME]],'NOITE (N) (5)'!$J$3:$K$176,2,FALSE),"")</f>
        <v/>
      </c>
      <c r="AS16" s="32" t="str">
        <f>IFERROR(VLOOKUP(Tabela227[[#This Row],[NOME]],'NOITE (N) (4)'!$J$3:$K$176,2,FALSE),"")</f>
        <v/>
      </c>
      <c r="AT16" s="32" t="str">
        <f>IFERROR(VLOOKUP(Tabela227[[#This Row],[NOME]],'NOITE (N) (3)'!$J$3:$K$176,2,FALSE),"")</f>
        <v/>
      </c>
      <c r="AU16" s="32" t="str">
        <f>IFERROR(VLOOKUP(Tabela227[[#This Row],[NOME]],'NOITE (N) (2)'!$J$3:$K$176,2,FALSE),"")</f>
        <v/>
      </c>
      <c r="AV16" s="32" t="str">
        <f>IFERROR(VLOOKUP(Tabela227[[#This Row],[NOME]],'NOITE (N) (1)'!$J$3:$K$176,2,FALSE),"")</f>
        <v/>
      </c>
      <c r="AW16" s="32" t="str">
        <f>IFERROR(VLOOKUP(Tabela227[[#This Row],[NOME]],'NOITE (N) (7)'!$L$3:$M$176,2,FALSE),"")</f>
        <v/>
      </c>
      <c r="AX16" s="32" t="str">
        <f>IFERROR(VLOOKUP(Tabela227[[#This Row],[NOME]],'NOITE (N) (6)'!$L$3:$M$176,2,FALSE),"")</f>
        <v/>
      </c>
      <c r="AY16" s="32" t="str">
        <f>IFERROR(VLOOKUP(Tabela227[[#This Row],[NOME]],'NOITE (N) (5)'!$L$3:$M$176,2,FALSE),"")</f>
        <v/>
      </c>
      <c r="AZ16" s="32" t="str">
        <f>IFERROR(VLOOKUP(Tabela227[[#This Row],[NOME]],'NOITE (N) (4)'!$L$3:$M$176,2,FALSE),"")</f>
        <v/>
      </c>
      <c r="BA16" s="32" t="str">
        <f>IFERROR(VLOOKUP(Tabela227[[#This Row],[NOME]],'NOITE (N) (3)'!$L$3:$M$176,2,FALSE),"")</f>
        <v/>
      </c>
      <c r="BB16" s="32" t="str">
        <f>IFERROR(VLOOKUP(Tabela227[[#This Row],[NOME]],'NOITE (N) (2)'!$L$3:$M$176,2,FALSE),"")</f>
        <v/>
      </c>
      <c r="BC16" s="32" t="str">
        <f>IFERROR(VLOOKUP(Tabela227[[#This Row],[NOME]],'NOITE (N) (1)'!$L$3:$M$176,2,FALSE),"")</f>
        <v/>
      </c>
      <c r="BD16" s="32" t="str">
        <f>IFERROR(VLOOKUP(Tabela227[[#This Row],[NOME]],'TARDE (N) (6)'!$B$2:$C$73,2,FALSE),"")</f>
        <v/>
      </c>
      <c r="BE16" s="32" t="str">
        <f>IFERROR(VLOOKUP(Tabela227[[#This Row],[NOME]],'TARDE (N) (5)'!$B$2:$C$73,2,FALSE),"")</f>
        <v/>
      </c>
      <c r="BF16" s="32" t="str">
        <f>IFERROR(VLOOKUP(Tabela227[[#This Row],[NOME]],'TARDE (N) (4)'!$B$2:$C$73,2,FALSE),"")</f>
        <v/>
      </c>
      <c r="BG16" s="32" t="str">
        <f>IFERROR(VLOOKUP(Tabela227[[#This Row],[NOME]],'TARDE (N) (3)'!$B$2:$C$73,2,FALSE),"")</f>
        <v/>
      </c>
      <c r="BH16" s="32" t="str">
        <f>IFERROR(VLOOKUP(Tabela227[[#This Row],[NOME]],'TARDE (N) (2)'!$B$2:$C$73,2,FALSE),"")</f>
        <v/>
      </c>
      <c r="BI16" s="32" t="str">
        <f>IFERROR(VLOOKUP(Tabela227[[#This Row],[NOME]],'TARDE (N) (1)'!$B$2:$C$73,2,FALSE),"")</f>
        <v/>
      </c>
      <c r="BJ16" s="32" t="str">
        <f>IFERROR(VLOOKUP(Tabela227[[#This Row],[NOME]],'TARDE (N) (6)'!$D$2:$E$73,2,FALSE),"")</f>
        <v/>
      </c>
      <c r="BK16" s="32" t="str">
        <f>IFERROR(VLOOKUP(Tabela227[[#This Row],[NOME]],'TARDE (N) (5)'!$D$2:$E$73,2,FALSE),"")</f>
        <v/>
      </c>
      <c r="BL16" s="32" t="str">
        <f>IFERROR(VLOOKUP(Tabela227[[#This Row],[NOME]],'TARDE (N) (4)'!$D$2:$E$73,2,FALSE),"")</f>
        <v/>
      </c>
      <c r="BM16" s="32" t="str">
        <f>IFERROR(VLOOKUP(Tabela227[[#This Row],[NOME]],'TARDE (N) (3)'!$D$2:$E$73,2,FALSE),"")</f>
        <v/>
      </c>
      <c r="BN16" s="32" t="str">
        <f>IFERROR(VLOOKUP(Tabela227[[#This Row],[NOME]],'TARDE (N) (2)'!$D$2:$E$73,2,FALSE),"")</f>
        <v/>
      </c>
      <c r="BO16" s="32" t="str">
        <f>IFERROR(VLOOKUP(Tabela227[[#This Row],[NOME]],'TARDE (N) (1)'!$D$2:$E$73,2,FALSE),"")</f>
        <v/>
      </c>
      <c r="BP16" s="32" t="str">
        <f>IFERROR(VLOOKUP(Tabela227[[#This Row],[NOME]],'TARDE (N) (6)'!$F$2:$G$73,2,FALSE),"")</f>
        <v/>
      </c>
      <c r="BQ16" s="32" t="str">
        <f>IFERROR(VLOOKUP(Tabela227[[#This Row],[NOME]],'TARDE (N) (5)'!$F$2:$G$73,2,FALSE),"")</f>
        <v/>
      </c>
      <c r="BR16" s="32" t="str">
        <f>IFERROR(VLOOKUP(Tabela227[[#This Row],[NOME]],'TARDE (N) (4)'!$F$2:$G$73,2,FALSE),"")</f>
        <v/>
      </c>
      <c r="BS16" s="32" t="str">
        <f>IFERROR(VLOOKUP(Tabela227[[#This Row],[NOME]],'TARDE (N) (3)'!$F$2:$G$73,2,FALSE),"")</f>
        <v/>
      </c>
      <c r="BT16" s="32" t="str">
        <f>IFERROR(VLOOKUP(Tabela227[[#This Row],[NOME]],'TARDE (N) (2)'!$F$2:$G$73,2,FALSE),"")</f>
        <v/>
      </c>
      <c r="BU16" s="32" t="str">
        <f>IFERROR(VLOOKUP(Tabela227[[#This Row],[NOME]],'TARDE (N) (1)'!$F$2:$G$73,2,FALSE),"")</f>
        <v/>
      </c>
      <c r="BV16" s="32" t="str">
        <f>IFERROR(VLOOKUP(Tabela227[[#This Row],[NOME]],'TARDE (N) (6)'!$H$2:$I$73,2,FALSE),"")</f>
        <v/>
      </c>
      <c r="BW16" s="32" t="str">
        <f>IFERROR(VLOOKUP(Tabela227[[#This Row],[NOME]],'TARDE (N) (5)'!$H$2:$I$73,2,FALSE),"")</f>
        <v/>
      </c>
      <c r="BX16" s="32" t="str">
        <f>IFERROR(VLOOKUP(Tabela227[[#This Row],[NOME]],'TARDE (N) (4)'!$H$2:$I$73,2,FALSE),"")</f>
        <v/>
      </c>
      <c r="BY16" s="32" t="str">
        <f>IFERROR(VLOOKUP(Tabela227[[#This Row],[NOME]],'TARDE (N) (3)'!$H$2:$I$73,2,FALSE),"")</f>
        <v/>
      </c>
      <c r="BZ16" s="32" t="str">
        <f>IFERROR(VLOOKUP(Tabela227[[#This Row],[NOME]],'TARDE (N) (2)'!$H$2:$I$73,2,FALSE),"")</f>
        <v/>
      </c>
      <c r="CA16" s="32" t="str">
        <f>IFERROR(VLOOKUP(Tabela227[[#This Row],[NOME]],'TARDE (N) (1)'!$H$2:$I$73,2,FALSE),"")</f>
        <v/>
      </c>
      <c r="CB16" s="32" t="str">
        <f>IFERROR(VLOOKUP(Tabela227[[#This Row],[NOME]],'TARDE (N) (6)'!$J$2:$K$73,2,FALSE),"")</f>
        <v/>
      </c>
      <c r="CC16" s="32" t="str">
        <f>IFERROR(VLOOKUP(Tabela227[[#This Row],[NOME]],'TARDE (N) (5)'!$J$2:$K$73,2,FALSE),"")</f>
        <v/>
      </c>
      <c r="CD16" s="32" t="str">
        <f>IFERROR(VLOOKUP(Tabela227[[#This Row],[NOME]],'TARDE (N) (4)'!$J$2:$K$73,2,FALSE),"")</f>
        <v/>
      </c>
      <c r="CE16" s="32" t="str">
        <f>IFERROR(VLOOKUP(Tabela227[[#This Row],[NOME]],'TARDE (N) (3)'!$J$2:$K$73,2,FALSE),"")</f>
        <v/>
      </c>
      <c r="CF16" s="32" t="str">
        <f>IFERROR(VLOOKUP(Tabela227[[#This Row],[NOME]],'TARDE (N) (2)'!$J$2:$K$73,2,FALSE),"")</f>
        <v/>
      </c>
      <c r="CG16" s="32" t="str">
        <f>IFERROR(VLOOKUP(Tabela227[[#This Row],[NOME]],'TARDE (N) (1)'!$J$2:$K$73,2,FALSE),"")</f>
        <v/>
      </c>
      <c r="CH16" s="32" t="str">
        <f>IFERROR(VLOOKUP(Tabela227[[#This Row],[NOME]],'TARDE (N) (6)'!$L$2:$M$73,2,FALSE),"")</f>
        <v/>
      </c>
      <c r="CI16" s="32" t="str">
        <f>IFERROR(VLOOKUP(Tabela227[[#This Row],[NOME]],'TARDE (N) (5)'!$L$2:$M$73,2,FALSE),"")</f>
        <v/>
      </c>
      <c r="CJ16" s="32" t="str">
        <f>IFERROR(VLOOKUP(Tabela227[[#This Row],[NOME]],'TARDE (N) (4)'!$L$2:$M$73,2,FALSE),"")</f>
        <v/>
      </c>
      <c r="CK16" s="32" t="str">
        <f>IFERROR(VLOOKUP(Tabela227[[#This Row],[NOME]],'TARDE (N) (3)'!$L$2:$M$73,2,FALSE),"")</f>
        <v/>
      </c>
      <c r="CL16" s="32" t="str">
        <f>IFERROR(VLOOKUP(Tabela227[[#This Row],[NOME]],'TARDE (N) (2)'!$L$2:$M$73,2,FALSE),"")</f>
        <v/>
      </c>
      <c r="CM16" s="32" t="str">
        <f>IFERROR(VLOOKUP(Tabela227[[#This Row],[NOME]],'TARDE (N) (1)'!$L$2:$M$73,2,FALSE),"")</f>
        <v/>
      </c>
      <c r="CN16" s="32" t="str">
        <f>IFERROR(VLOOKUP(Tabela227[[#This Row],[NOME]],'MANHÃ (N) (7)'!$B$2:$C$127,2,FALSE),"")</f>
        <v/>
      </c>
      <c r="CO16" s="32" t="str">
        <f>IFERROR(VLOOKUP(Tabela227[[#This Row],[NOME]],'MANHÃ (N) (6)'!$B$2:$C$127,2,FALSE),"")</f>
        <v/>
      </c>
      <c r="CP16" s="32" t="str">
        <f>IFERROR(VLOOKUP(Tabela227[[#This Row],[NOME]],'MANHÃ (N) (5)'!$B$2:$C$127,2,FALSE),"")</f>
        <v/>
      </c>
      <c r="CQ16" s="32" t="str">
        <f>IFERROR(VLOOKUP(Tabela227[[#This Row],[NOME]],'MANHÃ (N) (4)'!$B$2:$C$127,2,FALSE),"")</f>
        <v/>
      </c>
      <c r="CR16" s="32" t="str">
        <f>IFERROR(VLOOKUP(Tabela227[[#This Row],[NOME]],'MANHÃ (N) (3)'!$B$2:$C$127,2,FALSE),"")</f>
        <v/>
      </c>
      <c r="CS16" s="32" t="str">
        <f>IFERROR(VLOOKUP(Tabela227[[#This Row],[NOME]],'MANHÃ (N) (2)'!$B$2:$C$127,2,FALSE),"")</f>
        <v/>
      </c>
      <c r="CT16" s="32" t="str">
        <f>IFERROR(VLOOKUP(Tabela227[[#This Row],[NOME]],'MANHÃ (N) (1)'!$B$2:$C$127,2,FALSE),"")</f>
        <v/>
      </c>
      <c r="CU16" s="32" t="str">
        <f>IFERROR(VLOOKUP(Tabela227[[#This Row],[NOME]],'MANHÃ (N) (7)'!$D$2:$E$127,2,FALSE),"")</f>
        <v/>
      </c>
      <c r="CV16" s="32" t="str">
        <f>IFERROR(VLOOKUP(Tabela227[[#This Row],[NOME]],'MANHÃ (N) (6)'!$D$2:$E$127,2,FALSE),"")</f>
        <v/>
      </c>
      <c r="CW16" s="32" t="str">
        <f>IFERROR(VLOOKUP(Tabela227[[#This Row],[NOME]],'MANHÃ (N) (5)'!$D$2:$E$127,2,FALSE),"")</f>
        <v/>
      </c>
      <c r="CX16" s="32" t="str">
        <f>IFERROR(VLOOKUP(Tabela227[[#This Row],[NOME]],'MANHÃ (N) (4)'!$D$2:$E$127,2,FALSE),"")</f>
        <v/>
      </c>
      <c r="CY16" s="32" t="str">
        <f>IFERROR(VLOOKUP(Tabela227[[#This Row],[NOME]],'MANHÃ (N) (3)'!$D$2:$E$127,2,FALSE),"")</f>
        <v/>
      </c>
      <c r="CZ16" s="32" t="str">
        <f>IFERROR(VLOOKUP(Tabela227[[#This Row],[NOME]],'MANHÃ (N) (2)'!$D$2:$E$127,2,FALSE),"")</f>
        <v/>
      </c>
      <c r="DA16" s="32" t="str">
        <f>IFERROR(VLOOKUP(Tabela227[[#This Row],[NOME]],'MANHÃ (N) (1)'!$D$2:$E$127,2,FALSE),"")</f>
        <v/>
      </c>
      <c r="DB16" s="32" t="str">
        <f>IFERROR(VLOOKUP(Tabela227[[#This Row],[NOME]],'MANHÃ (N) (7)'!$F$2:$G$127,2,FALSE),"")</f>
        <v/>
      </c>
      <c r="DC16" s="32" t="str">
        <f>IFERROR(VLOOKUP(Tabela227[[#This Row],[NOME]],'MANHÃ (N) (7)'!$F$2:$G$127,2,FALSE),"")</f>
        <v/>
      </c>
      <c r="DD16" s="32" t="str">
        <f>IFERROR(VLOOKUP(Tabela227[[#This Row],[NOME]],'MANHÃ (N) (6)'!$F$2:$G$127,2,FALSE),"")</f>
        <v/>
      </c>
      <c r="DE16" s="32" t="str">
        <f>IFERROR(VLOOKUP(Tabela227[[#This Row],[NOME]],'MANHÃ (N) (5)'!$F$2:$G$127,2,FALSE),"")</f>
        <v/>
      </c>
      <c r="DF16" s="32" t="str">
        <f>IFERROR(VLOOKUP(Tabela227[[#This Row],[NOME]],'MANHÃ (N) (3)'!$F$2:$G$127,2,FALSE),"")</f>
        <v/>
      </c>
      <c r="DG16" s="32" t="str">
        <f>IFERROR(VLOOKUP(Tabela227[[#This Row],[NOME]],'MANHÃ (N) (2)'!$F$2:$G$127,2,FALSE),"")</f>
        <v/>
      </c>
      <c r="DH16" s="32" t="str">
        <f>IFERROR(VLOOKUP(Tabela227[[#This Row],[NOME]],'MANHÃ (N) (1)'!$F$2:$G$127,2,FALSE),"")</f>
        <v/>
      </c>
      <c r="DI16" s="32" t="str">
        <f>IFERROR(VLOOKUP(Tabela227[[#This Row],[NOME]],'MANHÃ (N) (7)'!$H$2:$I$127,2,FALSE),"")</f>
        <v/>
      </c>
      <c r="DJ16" s="32" t="str">
        <f>IFERROR(VLOOKUP(Tabela227[[#This Row],[NOME]],'MANHÃ (N) (6)'!$H$2:$I$127,2,FALSE),"")</f>
        <v/>
      </c>
      <c r="DK16" s="32" t="str">
        <f>IFERROR(VLOOKUP(Tabela227[[#This Row],[NOME]],'MANHÃ (N) (5)'!$H$2:$I$127,2,FALSE),"")</f>
        <v/>
      </c>
      <c r="DL16" s="32" t="str">
        <f>IFERROR(VLOOKUP(Tabela227[[#This Row],[NOME]],'MANHÃ (N) (4)'!$H$2:$I$127,2,FALSE),"")</f>
        <v/>
      </c>
      <c r="DM16" s="32" t="str">
        <f>IFERROR(VLOOKUP(Tabela227[[#This Row],[NOME]],'MANHÃ (N) (3)'!$H$2:$I$127,2,FALSE),"")</f>
        <v/>
      </c>
      <c r="DN16" s="32" t="str">
        <f>IFERROR(VLOOKUP(Tabela227[[#This Row],[NOME]],'MANHÃ (N) (2)'!$H$2:$I$127,2,FALSE),"")</f>
        <v/>
      </c>
      <c r="DO16" s="32" t="str">
        <f>IFERROR(VLOOKUP(Tabela227[[#This Row],[NOME]],'MANHÃ (N) (1)'!$H$2:$I$127,2,FALSE),"")</f>
        <v/>
      </c>
      <c r="DP16" s="32" t="str">
        <f>IFERROR(VLOOKUP(Tabela227[[#This Row],[NOME]],'MANHÃ (N) (7)'!$J$2:$K$127,2,FALSE),"")</f>
        <v/>
      </c>
      <c r="DQ16" s="32" t="str">
        <f>IFERROR(VLOOKUP(Tabela227[[#This Row],[NOME]],'MANHÃ (N) (6)'!$J$2:$K$127,2,FALSE),"")</f>
        <v/>
      </c>
      <c r="DR16" s="32" t="str">
        <f>IFERROR(VLOOKUP(Tabela227[[#This Row],[NOME]],'MANHÃ (N) (5)'!$J$2:$K$127,2,FALSE),"")</f>
        <v/>
      </c>
      <c r="DS16" s="32" t="str">
        <f>IFERROR(VLOOKUP(Tabela227[[#This Row],[NOME]],'MANHÃ (N) (4)'!$J$2:$K$127,2,FALSE),"")</f>
        <v/>
      </c>
      <c r="DT16" s="32" t="str">
        <f>IFERROR(VLOOKUP(Tabela227[[#This Row],[NOME]],'MANHÃ (N) (3)'!$J$2:$K$127,2,FALSE),"")</f>
        <v/>
      </c>
      <c r="DU16" s="32" t="str">
        <f>IFERROR(VLOOKUP(Tabela227[[#This Row],[NOME]],'MANHÃ (N) (2)'!$J$2:$K$127,2,FALSE),"")</f>
        <v/>
      </c>
      <c r="DV16" s="32" t="str">
        <f>IFERROR(VLOOKUP(Tabela227[[#This Row],[NOME]],'MANHÃ (N) (1)'!$J$2:$K$127,2,FALSE),"")</f>
        <v/>
      </c>
      <c r="DW16" s="32" t="str">
        <f>IFERROR(VLOOKUP(Tabela227[[#This Row],[NOME]],'MANHÃ (N) (7)'!$L$2:$M$127,2,FALSE),"")</f>
        <v/>
      </c>
      <c r="DX16" s="32" t="str">
        <f>IFERROR(VLOOKUP(Tabela227[[#This Row],[NOME]],'MANHÃ (N) (6)'!$L$2:$M$127,2,FALSE),"")</f>
        <v/>
      </c>
      <c r="DY16" s="32" t="str">
        <f>IFERROR(VLOOKUP(Tabela227[[#This Row],[NOME]],'MANHÃ (N) (5)'!$L$2:$M$127,2,FALSE),"")</f>
        <v/>
      </c>
      <c r="DZ16" s="32" t="str">
        <f>IFERROR(VLOOKUP(Tabela227[[#This Row],[NOME]],'MANHÃ (N) (4)'!$L$2:$M$127,2,FALSE),"")</f>
        <v/>
      </c>
      <c r="EA16" s="32" t="str">
        <f>IFERROR(VLOOKUP(Tabela227[[#This Row],[NOME]],'MANHÃ (N) (3)'!$L$2:$M$127,2,FALSE),"")</f>
        <v/>
      </c>
      <c r="EB16" s="32" t="str">
        <f>IFERROR(VLOOKUP(Tabela227[[#This Row],[NOME]],'MANHÃ (N) (2)'!$L$2:$M$127,2,FALSE),"")</f>
        <v/>
      </c>
      <c r="EC16" s="32" t="str">
        <f>IFERROR(VLOOKUP(Tabela227[[#This Row],[NOME]],'MANHÃ (N) (1)'!$L$2:$M$127,2,FALSE),"")</f>
        <v/>
      </c>
      <c r="ED16" s="33">
        <v>45323</v>
      </c>
      <c r="EE16" s="31">
        <f>PROFESSORES!$D$3</f>
        <v>2024</v>
      </c>
      <c r="EF16" s="31" t="str">
        <f>PROFESSORES!$C$3</f>
        <v>MAIO</v>
      </c>
      <c r="EG16" s="35">
        <f>'MÊS (WORD)'!$C$4</f>
        <v>5</v>
      </c>
      <c r="EH16" s="42">
        <f>'MÊS (WORD)'!$I$5</f>
        <v>45413</v>
      </c>
      <c r="EI16" s="31" t="str">
        <f>'MÊS (WORD)'!$J$5</f>
        <v>*
***************************DIA DO TRABALHO**************************</v>
      </c>
      <c r="EJ16" s="42">
        <f>'MÊS (WORD)'!$I$6</f>
        <v>45414</v>
      </c>
      <c r="EK16" s="37" t="str">
        <f>'MÊS (WORD)'!$J$6</f>
        <v/>
      </c>
      <c r="EL16" s="42">
        <f>'MÊS (WORD)'!$I$7</f>
        <v>45415</v>
      </c>
      <c r="EM16" s="37" t="str">
        <f>'MÊS (WORD)'!$J$7</f>
        <v/>
      </c>
      <c r="EN16" s="42">
        <f>'MÊS (WORD)'!$I$8</f>
        <v>45416</v>
      </c>
      <c r="EO16" s="37" t="str">
        <f>'MÊS (WORD)'!$J$8</f>
        <v/>
      </c>
      <c r="EP16" s="42">
        <f>'MÊS (WORD)'!$I$9</f>
        <v>45417</v>
      </c>
      <c r="EQ16" s="37" t="str">
        <f>'MÊS (WORD)'!$J$9</f>
        <v>********************************************************************</v>
      </c>
      <c r="ER16" s="42">
        <f>'MÊS (WORD)'!$I$10</f>
        <v>45418</v>
      </c>
      <c r="ES16" s="37" t="str">
        <f>'MÊS (WORD)'!$J$10</f>
        <v/>
      </c>
      <c r="ET16" s="42">
        <f>'MÊS (WORD)'!$I$11</f>
        <v>45419</v>
      </c>
      <c r="EU16" s="37" t="str">
        <f>'MÊS (WORD)'!$J$11</f>
        <v/>
      </c>
      <c r="EV16" s="42">
        <f>'MÊS (WORD)'!$I$12</f>
        <v>45420</v>
      </c>
      <c r="EW16" s="37" t="str">
        <f>'MÊS (WORD)'!$J$12</f>
        <v/>
      </c>
      <c r="EX16" s="42">
        <f>'MÊS (WORD)'!$I$13</f>
        <v>45421</v>
      </c>
      <c r="EY16" s="37" t="str">
        <f>'MÊS (WORD)'!$J$13</f>
        <v/>
      </c>
      <c r="EZ16" s="37">
        <f>'MÊS (WORD)'!$I$14</f>
        <v>45422</v>
      </c>
      <c r="FA16" s="37" t="str">
        <f>'MÊS (WORD)'!$J$14</f>
        <v/>
      </c>
      <c r="FB16" s="37">
        <f>'MÊS (WORD)'!$I$15</f>
        <v>45423</v>
      </c>
      <c r="FC16" s="37" t="str">
        <f>'MÊS (WORD)'!$J$15</f>
        <v/>
      </c>
      <c r="FD16" s="37">
        <f>'MÊS (WORD)'!$I$16</f>
        <v>45424</v>
      </c>
      <c r="FE16" s="37" t="str">
        <f>'MÊS (WORD)'!$J$16</f>
        <v>********************************************************************</v>
      </c>
      <c r="FF16" s="37">
        <f>'MÊS (WORD)'!$I$17</f>
        <v>45425</v>
      </c>
      <c r="FG16" s="37" t="str">
        <f>'MÊS (WORD)'!$J$17</f>
        <v/>
      </c>
      <c r="FH16" s="37">
        <f>'MÊS (WORD)'!$I$18</f>
        <v>45426</v>
      </c>
      <c r="FI16" s="37" t="str">
        <f>'MÊS (WORD)'!$J$18</f>
        <v/>
      </c>
      <c r="FJ16" s="37">
        <f>'MÊS (WORD)'!$I$19</f>
        <v>45427</v>
      </c>
      <c r="FK16" s="37" t="str">
        <f>'MÊS (WORD)'!$J$19</f>
        <v/>
      </c>
      <c r="FL16" s="37">
        <f>'MÊS (WORD)'!$I$20</f>
        <v>45428</v>
      </c>
      <c r="FM16" s="37" t="str">
        <f>'MÊS (WORD)'!$J$20</f>
        <v/>
      </c>
      <c r="FN16" s="37">
        <f>'MÊS (WORD)'!$I$21</f>
        <v>45429</v>
      </c>
      <c r="FO16" s="37" t="str">
        <f>'MÊS (WORD)'!$J$21</f>
        <v/>
      </c>
      <c r="FP16" s="37">
        <f>'MÊS (WORD)'!$I$22</f>
        <v>45430</v>
      </c>
      <c r="FQ16" s="37" t="str">
        <f>'MÊS (WORD)'!$J$22</f>
        <v/>
      </c>
      <c r="FR16" s="37">
        <f>'MÊS (WORD)'!$I$23</f>
        <v>45431</v>
      </c>
      <c r="FS16" s="37" t="str">
        <f>'MÊS (WORD)'!$J$23</f>
        <v>********************************************************************</v>
      </c>
      <c r="FT16" s="37">
        <f>'MÊS (WORD)'!$I$24</f>
        <v>45432</v>
      </c>
      <c r="FU16" s="37" t="str">
        <f>'MÊS (WORD)'!$J$24</f>
        <v/>
      </c>
      <c r="FV16" s="37">
        <f>'MÊS (WORD)'!$I$25</f>
        <v>45433</v>
      </c>
      <c r="FW16" s="37" t="str">
        <f>'MÊS (WORD)'!$J$25</f>
        <v/>
      </c>
      <c r="FX16" s="37">
        <f>'MÊS (WORD)'!$I$26</f>
        <v>45434</v>
      </c>
      <c r="FY16" s="37" t="str">
        <f>'MÊS (WORD)'!$J$26</f>
        <v/>
      </c>
      <c r="FZ16" s="37">
        <f>'MÊS (WORD)'!$I$27</f>
        <v>45435</v>
      </c>
      <c r="GA16" s="37" t="str">
        <f>'MÊS (WORD)'!$J$27</f>
        <v/>
      </c>
      <c r="GB16" s="37">
        <f>'MÊS (WORD)'!$I$28</f>
        <v>45436</v>
      </c>
      <c r="GC16" s="37" t="str">
        <f>'MÊS (WORD)'!$J$28</f>
        <v/>
      </c>
      <c r="GD16" s="37">
        <f>'MÊS (WORD)'!$I$29</f>
        <v>45437</v>
      </c>
      <c r="GE16" s="37" t="str">
        <f>'MÊS (WORD)'!$J$29</f>
        <v/>
      </c>
      <c r="GF16" s="37">
        <f>'MÊS (WORD)'!$I$30</f>
        <v>45438</v>
      </c>
      <c r="GG16" s="37" t="str">
        <f>'MÊS (WORD)'!$J$30</f>
        <v>********************************************************************</v>
      </c>
      <c r="GH16" s="37">
        <f>'MÊS (WORD)'!$I$31</f>
        <v>45439</v>
      </c>
      <c r="GI16" s="37" t="str">
        <f>'MÊS (WORD)'!$J$31</f>
        <v/>
      </c>
      <c r="GJ16" s="37">
        <f>'MÊS (WORD)'!$I$32</f>
        <v>45440</v>
      </c>
      <c r="GK16" s="37" t="str">
        <f>'MÊS (WORD)'!$J$32</f>
        <v/>
      </c>
      <c r="GL16" s="37">
        <f>'MÊS (WORD)'!$I$33</f>
        <v>45441</v>
      </c>
      <c r="GM16" s="37" t="str">
        <f>'MÊS (WORD)'!$J$33</f>
        <v/>
      </c>
      <c r="GN16" s="37">
        <f>'MÊS (WORD)'!$I$34</f>
        <v>45442</v>
      </c>
      <c r="GO16" s="37" t="str">
        <f>'MÊS (WORD)'!$J$34</f>
        <v/>
      </c>
      <c r="GP16" s="37">
        <f>'MÊS (WORD)'!$I$35</f>
        <v>45443</v>
      </c>
      <c r="GQ16" s="31" t="str">
        <f>'MÊS (WORD)'!$J$35</f>
        <v/>
      </c>
    </row>
    <row r="17" spans="1:199" ht="17.100000000000001" customHeight="1" x14ac:dyDescent="0.25">
      <c r="A17" s="31">
        <v>75281</v>
      </c>
      <c r="B17" s="33">
        <v>44805</v>
      </c>
      <c r="C17" s="31">
        <v>209</v>
      </c>
      <c r="D17" s="39" t="s">
        <v>410</v>
      </c>
      <c r="E17" s="34" t="s">
        <v>307</v>
      </c>
      <c r="F17" s="39" t="s">
        <v>396</v>
      </c>
      <c r="G17" s="39" t="s">
        <v>407</v>
      </c>
      <c r="H17" s="31">
        <v>8</v>
      </c>
      <c r="I17" s="31">
        <f>IF(Tabela227[[#This Row],[HORA AULA]]&lt;&gt;0,Tabela227[[#This Row],[HORA AULA]]/2,"-")</f>
        <v>4</v>
      </c>
      <c r="J17" s="31" t="s">
        <v>100</v>
      </c>
      <c r="K17" s="31" t="s">
        <v>100</v>
      </c>
      <c r="L17" s="31" t="s">
        <v>100</v>
      </c>
      <c r="M17" s="31" t="s">
        <v>100</v>
      </c>
      <c r="N17" s="32" t="str">
        <f>IFERROR(VLOOKUP(Tabela227[[#This Row],[NOME]],'NOITE (N) (7)'!$B$3:$C$176,2,FALSE),"")</f>
        <v/>
      </c>
      <c r="O17" s="32" t="str">
        <f>IFERROR(VLOOKUP(Tabela227[[#This Row],[NOME]],'NOITE (N) (6)'!$B$3:$C$176,2,FALSE),"")</f>
        <v/>
      </c>
      <c r="P17" s="32" t="str">
        <f>IFERROR(VLOOKUP(Tabela227[[#This Row],[NOME]],'NOITE (N) (5)'!$B$3:$C$176,2,FALSE),"")</f>
        <v/>
      </c>
      <c r="Q17" s="32" t="str">
        <f>IFERROR(VLOOKUP(Tabela227[[#This Row],[NOME]],'NOITE (N) (4)'!$B$3:$C$176,2,FALSE),"")</f>
        <v/>
      </c>
      <c r="R17" s="32" t="str">
        <f>IFERROR(VLOOKUP(Tabela227[[#This Row],[NOME]],'NOITE (N) (3)'!$B$3:$C$176,2,FALSE),"")</f>
        <v/>
      </c>
      <c r="S17" s="32" t="str">
        <f>IFERROR(VLOOKUP(Tabela227[[#This Row],[NOME]],'NOITE (N) (2)'!$B$3:$C$176,2,FALSE),"")</f>
        <v/>
      </c>
      <c r="T17" s="32" t="str">
        <f>IFERROR(VLOOKUP(Tabela227[[#This Row],[NOME]],'NOITE (N) (1)'!$B$3:$C$176,2,FALSE),"")</f>
        <v/>
      </c>
      <c r="U17" s="32" t="str">
        <f>IFERROR(VLOOKUP(Tabela227[[#This Row],[NOME]],'NOITE (N) (7)'!$D$3:$E$176,2,FALSE),"")</f>
        <v/>
      </c>
      <c r="V17" s="32" t="str">
        <f>IFERROR(VLOOKUP(Tabela227[[#This Row],[NOME]],'NOITE (N) (6)'!$D$3:$E$176,2,FALSE),"")</f>
        <v/>
      </c>
      <c r="W17" s="32" t="str">
        <f>IFERROR(VLOOKUP(Tabela227[[#This Row],[NOME]],'NOITE (N) (5)'!$D$3:$E$176,2,FALSE),"")</f>
        <v/>
      </c>
      <c r="X17" s="32" t="str">
        <f>IFERROR(VLOOKUP(Tabela227[[#This Row],[NOME]],'NOITE (N) (4)'!$D$3:$E$176,2,FALSE),"")</f>
        <v/>
      </c>
      <c r="Y17" s="32" t="str">
        <f>IFERROR(VLOOKUP(Tabela227[[#This Row],[NOME]],'NOITE (N) (3)'!$D$3:$E$176,2,FALSE),"")</f>
        <v/>
      </c>
      <c r="Z17" s="32" t="str">
        <f>IFERROR(VLOOKUP(Tabela227[[#This Row],[NOME]],'NOITE (N) (2)'!$D$3:$E$176,2,FALSE),"")</f>
        <v/>
      </c>
      <c r="AA17" s="32" t="str">
        <f>IFERROR(VLOOKUP(Tabela227[[#This Row],[NOME]],'NOITE (N) (1)'!$D$3:$E$176,2,FALSE),"")</f>
        <v/>
      </c>
      <c r="AB17" s="32" t="str">
        <f>IFERROR(VLOOKUP(Tabela227[[#This Row],[NOME]],'NOITE (N) (7)'!$F$3:$G$176,2,FALSE),"")</f>
        <v/>
      </c>
      <c r="AC17" s="32" t="str">
        <f>IFERROR(VLOOKUP(Tabela227[[#This Row],[NOME]],'NOITE (N) (6)'!$F$3:$G$176,2,FALSE),"")</f>
        <v/>
      </c>
      <c r="AD17" s="32" t="str">
        <f>IFERROR(VLOOKUP(Tabela227[[#This Row],[NOME]],'NOITE (N) (5)'!$F$3:$G$176,2,FALSE),"")</f>
        <v/>
      </c>
      <c r="AE17" s="32" t="str">
        <f>IFERROR(VLOOKUP(Tabela227[[#This Row],[NOME]],'NOITE (N) (4)'!$F$3:$G$176,2,FALSE),"")</f>
        <v/>
      </c>
      <c r="AF17" s="32" t="str">
        <f>IFERROR(VLOOKUP(Tabela227[[#This Row],[NOME]],'NOITE (N) (3)'!$F$3:$G$176,2,FALSE),"")</f>
        <v/>
      </c>
      <c r="AG17" s="32" t="str">
        <f>IFERROR(VLOOKUP(Tabela227[[#This Row],[NOME]],'NOITE (N) (2)'!$F$3:$G$176,2,FALSE),"")</f>
        <v/>
      </c>
      <c r="AH17" s="32" t="str">
        <f>IFERROR(VLOOKUP(Tabela227[[#This Row],[NOME]],'NOITE (N) (1)'!$F$3:$G$176,2,FALSE),"")</f>
        <v/>
      </c>
      <c r="AI17" s="32" t="str">
        <f>IFERROR(VLOOKUP(Tabela227[[#This Row],[NOME]],'NOITE (N) (7)'!$H$3:$I$176,2,FALSE),"")</f>
        <v/>
      </c>
      <c r="AJ17" s="32" t="str">
        <f>IFERROR(VLOOKUP(Tabela227[[#This Row],[NOME]],'NOITE (N) (6)'!$H$3:$I$176,2,FALSE),"")</f>
        <v/>
      </c>
      <c r="AK17" s="32" t="str">
        <f>IFERROR(VLOOKUP(Tabela227[[#This Row],[NOME]],'NOITE (N) (5)'!$H$3:$I$176,2,FALSE),"")</f>
        <v/>
      </c>
      <c r="AL17" s="32" t="str">
        <f>IFERROR(VLOOKUP(Tabela227[[#This Row],[NOME]],'NOITE (N) (4)'!$H$3:$I$176,2,FALSE),"")</f>
        <v/>
      </c>
      <c r="AM17" s="32" t="str">
        <f>IFERROR(VLOOKUP(Tabela227[[#This Row],[NOME]],'NOITE (N) (3)'!$H$3:$I$176,2,FALSE),"")</f>
        <v/>
      </c>
      <c r="AN17" s="32" t="str">
        <f>IFERROR(VLOOKUP(Tabela227[[#This Row],[NOME]],'NOITE (N) (2)'!$H$3:$I$176,2,FALSE),"")</f>
        <v/>
      </c>
      <c r="AO17" s="32" t="str">
        <f>IFERROR(VLOOKUP(Tabela227[[#This Row],[NOME]],'NOITE (N) (1)'!$H$3:$I$176,2,FALSE),"")</f>
        <v/>
      </c>
      <c r="AP17" s="32" t="str">
        <f>IFERROR(VLOOKUP(Tabela227[[#This Row],[NOME]],'NOITE (N) (7)'!$J$3:$K$176,2,FALSE),"")</f>
        <v/>
      </c>
      <c r="AQ17" s="32" t="str">
        <f>IFERROR(VLOOKUP(Tabela227[[#This Row],[NOME]],'NOITE (N) (6)'!$J$3:$K$176,2,FALSE),"")</f>
        <v/>
      </c>
      <c r="AR17" s="32" t="str">
        <f>IFERROR(VLOOKUP(Tabela227[[#This Row],[NOME]],'NOITE (N) (5)'!$J$3:$K$176,2,FALSE),"")</f>
        <v/>
      </c>
      <c r="AS17" s="32" t="str">
        <f>IFERROR(VLOOKUP(Tabela227[[#This Row],[NOME]],'NOITE (N) (4)'!$J$3:$K$176,2,FALSE),"")</f>
        <v/>
      </c>
      <c r="AT17" s="32" t="str">
        <f>IFERROR(VLOOKUP(Tabela227[[#This Row],[NOME]],'NOITE (N) (3)'!$J$3:$K$176,2,FALSE),"")</f>
        <v/>
      </c>
      <c r="AU17" s="32" t="str">
        <f>IFERROR(VLOOKUP(Tabela227[[#This Row],[NOME]],'NOITE (N) (2)'!$J$3:$K$176,2,FALSE),"")</f>
        <v/>
      </c>
      <c r="AV17" s="32" t="str">
        <f>IFERROR(VLOOKUP(Tabela227[[#This Row],[NOME]],'NOITE (N) (1)'!$J$3:$K$176,2,FALSE),"")</f>
        <v/>
      </c>
      <c r="AW17" s="32" t="str">
        <f>IFERROR(VLOOKUP(Tabela227[[#This Row],[NOME]],'NOITE (N) (7)'!$L$3:$M$176,2,FALSE),"")</f>
        <v/>
      </c>
      <c r="AX17" s="32" t="str">
        <f>IFERROR(VLOOKUP(Tabela227[[#This Row],[NOME]],'NOITE (N) (6)'!$L$3:$M$176,2,FALSE),"")</f>
        <v/>
      </c>
      <c r="AY17" s="32" t="str">
        <f>IFERROR(VLOOKUP(Tabela227[[#This Row],[NOME]],'NOITE (N) (5)'!$L$3:$M$176,2,FALSE),"")</f>
        <v/>
      </c>
      <c r="AZ17" s="32" t="str">
        <f>IFERROR(VLOOKUP(Tabela227[[#This Row],[NOME]],'NOITE (N) (4)'!$L$3:$M$176,2,FALSE),"")</f>
        <v/>
      </c>
      <c r="BA17" s="32" t="str">
        <f>IFERROR(VLOOKUP(Tabela227[[#This Row],[NOME]],'NOITE (N) (3)'!$L$3:$M$176,2,FALSE),"")</f>
        <v/>
      </c>
      <c r="BB17" s="32" t="str">
        <f>IFERROR(VLOOKUP(Tabela227[[#This Row],[NOME]],'NOITE (N) (2)'!$L$3:$M$176,2,FALSE),"")</f>
        <v/>
      </c>
      <c r="BC17" s="32" t="str">
        <f>IFERROR(VLOOKUP(Tabela227[[#This Row],[NOME]],'NOITE (N) (1)'!$L$3:$M$176,2,FALSE),"")</f>
        <v/>
      </c>
      <c r="BD17" s="32" t="str">
        <f>IFERROR(VLOOKUP(Tabela227[[#This Row],[NOME]],'TARDE (N) (6)'!$B$2:$C$73,2,FALSE),"")</f>
        <v/>
      </c>
      <c r="BE17" s="32" t="str">
        <f>IFERROR(VLOOKUP(Tabela227[[#This Row],[NOME]],'TARDE (N) (5)'!$B$2:$C$73,2,FALSE),"")</f>
        <v/>
      </c>
      <c r="BF17" s="32" t="str">
        <f>IFERROR(VLOOKUP(Tabela227[[#This Row],[NOME]],'TARDE (N) (4)'!$B$2:$C$73,2,FALSE),"")</f>
        <v/>
      </c>
      <c r="BG17" s="32" t="str">
        <f>IFERROR(VLOOKUP(Tabela227[[#This Row],[NOME]],'TARDE (N) (3)'!$B$2:$C$73,2,FALSE),"")</f>
        <v/>
      </c>
      <c r="BH17" s="32" t="str">
        <f>IFERROR(VLOOKUP(Tabela227[[#This Row],[NOME]],'TARDE (N) (2)'!$B$2:$C$73,2,FALSE),"")</f>
        <v>BANCO DE DADOS</v>
      </c>
      <c r="BI17" s="32" t="str">
        <f>IFERROR(VLOOKUP(Tabela227[[#This Row],[NOME]],'TARDE (N) (1)'!$B$2:$C$73,2,FALSE),"")</f>
        <v/>
      </c>
      <c r="BJ17" s="32" t="str">
        <f>IFERROR(VLOOKUP(Tabela227[[#This Row],[NOME]],'TARDE (N) (6)'!$D$2:$E$73,2,FALSE),"")</f>
        <v/>
      </c>
      <c r="BK17" s="32" t="str">
        <f>IFERROR(VLOOKUP(Tabela227[[#This Row],[NOME]],'TARDE (N) (5)'!$D$2:$E$73,2,FALSE),"")</f>
        <v/>
      </c>
      <c r="BL17" s="32" t="str">
        <f>IFERROR(VLOOKUP(Tabela227[[#This Row],[NOME]],'TARDE (N) (4)'!$D$2:$E$73,2,FALSE),"")</f>
        <v/>
      </c>
      <c r="BM17" s="32" t="str">
        <f>IFERROR(VLOOKUP(Tabela227[[#This Row],[NOME]],'TARDE (N) (3)'!$D$2:$E$73,2,FALSE),"")</f>
        <v/>
      </c>
      <c r="BN17" s="32" t="str">
        <f>IFERROR(VLOOKUP(Tabela227[[#This Row],[NOME]],'TARDE (N) (2)'!$D$2:$E$73,2,FALSE),"")</f>
        <v/>
      </c>
      <c r="BO17" s="32" t="str">
        <f>IFERROR(VLOOKUP(Tabela227[[#This Row],[NOME]],'TARDE (N) (1)'!$D$2:$E$73,2,FALSE),"")</f>
        <v/>
      </c>
      <c r="BP17" s="32" t="str">
        <f>IFERROR(VLOOKUP(Tabela227[[#This Row],[NOME]],'TARDE (N) (6)'!$F$2:$G$73,2,FALSE),"")</f>
        <v/>
      </c>
      <c r="BQ17" s="32" t="str">
        <f>IFERROR(VLOOKUP(Tabela227[[#This Row],[NOME]],'TARDE (N) (5)'!$F$2:$G$73,2,FALSE),"")</f>
        <v/>
      </c>
      <c r="BR17" s="32" t="str">
        <f>IFERROR(VLOOKUP(Tabela227[[#This Row],[NOME]],'TARDE (N) (4)'!$F$2:$G$73,2,FALSE),"")</f>
        <v/>
      </c>
      <c r="BS17" s="32" t="str">
        <f>IFERROR(VLOOKUP(Tabela227[[#This Row],[NOME]],'TARDE (N) (3)'!$F$2:$G$73,2,FALSE),"")</f>
        <v/>
      </c>
      <c r="BT17" s="32" t="str">
        <f>IFERROR(VLOOKUP(Tabela227[[#This Row],[NOME]],'TARDE (N) (2)'!$F$2:$G$73,2,FALSE),"")</f>
        <v/>
      </c>
      <c r="BU17" s="32" t="str">
        <f>IFERROR(VLOOKUP(Tabela227[[#This Row],[NOME]],'TARDE (N) (1)'!$F$2:$G$73,2,FALSE),"")</f>
        <v/>
      </c>
      <c r="BV17" s="32" t="str">
        <f>IFERROR(VLOOKUP(Tabela227[[#This Row],[NOME]],'TARDE (N) (6)'!$H$2:$I$73,2,FALSE),"")</f>
        <v/>
      </c>
      <c r="BW17" s="32" t="str">
        <f>IFERROR(VLOOKUP(Tabela227[[#This Row],[NOME]],'TARDE (N) (5)'!$H$2:$I$73,2,FALSE),"")</f>
        <v/>
      </c>
      <c r="BX17" s="32" t="str">
        <f>IFERROR(VLOOKUP(Tabela227[[#This Row],[NOME]],'TARDE (N) (4)'!$H$2:$I$73,2,FALSE),"")</f>
        <v/>
      </c>
      <c r="BY17" s="32" t="str">
        <f>IFERROR(VLOOKUP(Tabela227[[#This Row],[NOME]],'TARDE (N) (3)'!$H$2:$I$73,2,FALSE),"")</f>
        <v/>
      </c>
      <c r="BZ17" s="32" t="str">
        <f>IFERROR(VLOOKUP(Tabela227[[#This Row],[NOME]],'TARDE (N) (2)'!$H$2:$I$73,2,FALSE),"")</f>
        <v/>
      </c>
      <c r="CA17" s="32" t="str">
        <f>IFERROR(VLOOKUP(Tabela227[[#This Row],[NOME]],'TARDE (N) (1)'!$H$2:$I$73,2,FALSE),"")</f>
        <v/>
      </c>
      <c r="CB17" s="32" t="str">
        <f>IFERROR(VLOOKUP(Tabela227[[#This Row],[NOME]],'TARDE (N) (6)'!$J$2:$K$73,2,FALSE),"")</f>
        <v/>
      </c>
      <c r="CC17" s="32" t="str">
        <f>IFERROR(VLOOKUP(Tabela227[[#This Row],[NOME]],'TARDE (N) (5)'!$J$2:$K$73,2,FALSE),"")</f>
        <v/>
      </c>
      <c r="CD17" s="32" t="str">
        <f>IFERROR(VLOOKUP(Tabela227[[#This Row],[NOME]],'TARDE (N) (4)'!$J$2:$K$73,2,FALSE),"")</f>
        <v/>
      </c>
      <c r="CE17" s="32" t="str">
        <f>IFERROR(VLOOKUP(Tabela227[[#This Row],[NOME]],'TARDE (N) (3)'!$J$2:$K$73,2,FALSE),"")</f>
        <v/>
      </c>
      <c r="CF17" s="32" t="str">
        <f>IFERROR(VLOOKUP(Tabela227[[#This Row],[NOME]],'TARDE (N) (2)'!$J$2:$K$73,2,FALSE),"")</f>
        <v/>
      </c>
      <c r="CG17" s="32" t="str">
        <f>IFERROR(VLOOKUP(Tabela227[[#This Row],[NOME]],'TARDE (N) (1)'!$J$2:$K$73,2,FALSE),"")</f>
        <v/>
      </c>
      <c r="CH17" s="32" t="str">
        <f>IFERROR(VLOOKUP(Tabela227[[#This Row],[NOME]],'TARDE (N) (6)'!$L$2:$M$73,2,FALSE),"")</f>
        <v/>
      </c>
      <c r="CI17" s="32" t="str">
        <f>IFERROR(VLOOKUP(Tabela227[[#This Row],[NOME]],'TARDE (N) (5)'!$L$2:$M$73,2,FALSE),"")</f>
        <v/>
      </c>
      <c r="CJ17" s="32" t="str">
        <f>IFERROR(VLOOKUP(Tabela227[[#This Row],[NOME]],'TARDE (N) (4)'!$L$2:$M$73,2,FALSE),"")</f>
        <v/>
      </c>
      <c r="CK17" s="32" t="str">
        <f>IFERROR(VLOOKUP(Tabela227[[#This Row],[NOME]],'TARDE (N) (3)'!$L$2:$M$73,2,FALSE),"")</f>
        <v/>
      </c>
      <c r="CL17" s="32" t="str">
        <f>IFERROR(VLOOKUP(Tabela227[[#This Row],[NOME]],'TARDE (N) (2)'!$L$2:$M$73,2,FALSE),"")</f>
        <v/>
      </c>
      <c r="CM17" s="32" t="str">
        <f>IFERROR(VLOOKUP(Tabela227[[#This Row],[NOME]],'TARDE (N) (1)'!$L$2:$M$73,2,FALSE),"")</f>
        <v/>
      </c>
      <c r="CN17" s="32" t="str">
        <f>IFERROR(VLOOKUP(Tabela227[[#This Row],[NOME]],'MANHÃ (N) (7)'!$B$2:$C$127,2,FALSE),"")</f>
        <v/>
      </c>
      <c r="CO17" s="32" t="str">
        <f>IFERROR(VLOOKUP(Tabela227[[#This Row],[NOME]],'MANHÃ (N) (6)'!$B$2:$C$127,2,FALSE),"")</f>
        <v/>
      </c>
      <c r="CP17" s="32" t="str">
        <f>IFERROR(VLOOKUP(Tabela227[[#This Row],[NOME]],'MANHÃ (N) (5)'!$B$2:$C$127,2,FALSE),"")</f>
        <v/>
      </c>
      <c r="CQ17" s="32" t="str">
        <f>IFERROR(VLOOKUP(Tabela227[[#This Row],[NOME]],'MANHÃ (N) (4)'!$B$2:$C$127,2,FALSE),"")</f>
        <v/>
      </c>
      <c r="CR17" s="32" t="str">
        <f>IFERROR(VLOOKUP(Tabela227[[#This Row],[NOME]],'MANHÃ (N) (3)'!$B$2:$C$127,2,FALSE),"")</f>
        <v/>
      </c>
      <c r="CS17" s="32" t="str">
        <f>IFERROR(VLOOKUP(Tabela227[[#This Row],[NOME]],'MANHÃ (N) (2)'!$B$2:$C$127,2,FALSE),"")</f>
        <v/>
      </c>
      <c r="CT17" s="32" t="str">
        <f>IFERROR(VLOOKUP(Tabela227[[#This Row],[NOME]],'MANHÃ (N) (1)'!$B$2:$C$127,2,FALSE),"")</f>
        <v/>
      </c>
      <c r="CU17" s="32" t="str">
        <f>IFERROR(VLOOKUP(Tabela227[[#This Row],[NOME]],'MANHÃ (N) (7)'!$D$2:$E$127,2,FALSE),"")</f>
        <v/>
      </c>
      <c r="CV17" s="32" t="str">
        <f>IFERROR(VLOOKUP(Tabela227[[#This Row],[NOME]],'MANHÃ (N) (6)'!$D$2:$E$127,2,FALSE),"")</f>
        <v/>
      </c>
      <c r="CW17" s="32" t="str">
        <f>IFERROR(VLOOKUP(Tabela227[[#This Row],[NOME]],'MANHÃ (N) (5)'!$D$2:$E$127,2,FALSE),"")</f>
        <v/>
      </c>
      <c r="CX17" s="32" t="str">
        <f>IFERROR(VLOOKUP(Tabela227[[#This Row],[NOME]],'MANHÃ (N) (4)'!$D$2:$E$127,2,FALSE),"")</f>
        <v/>
      </c>
      <c r="CY17" s="32" t="str">
        <f>IFERROR(VLOOKUP(Tabela227[[#This Row],[NOME]],'MANHÃ (N) (3)'!$D$2:$E$127,2,FALSE),"")</f>
        <v/>
      </c>
      <c r="CZ17" s="32" t="str">
        <f>IFERROR(VLOOKUP(Tabela227[[#This Row],[NOME]],'MANHÃ (N) (2)'!$D$2:$E$127,2,FALSE),"")</f>
        <v/>
      </c>
      <c r="DA17" s="32" t="str">
        <f>IFERROR(VLOOKUP(Tabela227[[#This Row],[NOME]],'MANHÃ (N) (1)'!$D$2:$E$127,2,FALSE),"")</f>
        <v/>
      </c>
      <c r="DB17" s="32" t="str">
        <f>IFERROR(VLOOKUP(Tabela227[[#This Row],[NOME]],'MANHÃ (N) (7)'!$F$2:$G$127,2,FALSE),"")</f>
        <v/>
      </c>
      <c r="DC17" s="32" t="str">
        <f>IFERROR(VLOOKUP(Tabela227[[#This Row],[NOME]],'MANHÃ (N) (7)'!$F$2:$G$127,2,FALSE),"")</f>
        <v/>
      </c>
      <c r="DD17" s="32" t="str">
        <f>IFERROR(VLOOKUP(Tabela227[[#This Row],[NOME]],'MANHÃ (N) (6)'!$F$2:$G$127,2,FALSE),"")</f>
        <v/>
      </c>
      <c r="DE17" s="32" t="str">
        <f>IFERROR(VLOOKUP(Tabela227[[#This Row],[NOME]],'MANHÃ (N) (5)'!$F$2:$G$127,2,FALSE),"")</f>
        <v/>
      </c>
      <c r="DF17" s="32" t="str">
        <f>IFERROR(VLOOKUP(Tabela227[[#This Row],[NOME]],'MANHÃ (N) (3)'!$F$2:$G$127,2,FALSE),"")</f>
        <v/>
      </c>
      <c r="DG17" s="32" t="str">
        <f>IFERROR(VLOOKUP(Tabela227[[#This Row],[NOME]],'MANHÃ (N) (2)'!$F$2:$G$127,2,FALSE),"")</f>
        <v/>
      </c>
      <c r="DH17" s="32" t="str">
        <f>IFERROR(VLOOKUP(Tabela227[[#This Row],[NOME]],'MANHÃ (N) (1)'!$F$2:$G$127,2,FALSE),"")</f>
        <v/>
      </c>
      <c r="DI17" s="32" t="str">
        <f>IFERROR(VLOOKUP(Tabela227[[#This Row],[NOME]],'MANHÃ (N) (7)'!$H$2:$I$127,2,FALSE),"")</f>
        <v/>
      </c>
      <c r="DJ17" s="32" t="str">
        <f>IFERROR(VLOOKUP(Tabela227[[#This Row],[NOME]],'MANHÃ (N) (6)'!$H$2:$I$127,2,FALSE),"")</f>
        <v/>
      </c>
      <c r="DK17" s="32" t="str">
        <f>IFERROR(VLOOKUP(Tabela227[[#This Row],[NOME]],'MANHÃ (N) (5)'!$H$2:$I$127,2,FALSE),"")</f>
        <v/>
      </c>
      <c r="DL17" s="32" t="str">
        <f>IFERROR(VLOOKUP(Tabela227[[#This Row],[NOME]],'MANHÃ (N) (4)'!$H$2:$I$127,2,FALSE),"")</f>
        <v/>
      </c>
      <c r="DM17" s="32" t="str">
        <f>IFERROR(VLOOKUP(Tabela227[[#This Row],[NOME]],'MANHÃ (N) (3)'!$H$2:$I$127,2,FALSE),"")</f>
        <v/>
      </c>
      <c r="DN17" s="32" t="str">
        <f>IFERROR(VLOOKUP(Tabela227[[#This Row],[NOME]],'MANHÃ (N) (2)'!$H$2:$I$127,2,FALSE),"")</f>
        <v/>
      </c>
      <c r="DO17" s="32" t="str">
        <f>IFERROR(VLOOKUP(Tabela227[[#This Row],[NOME]],'MANHÃ (N) (1)'!$H$2:$I$127,2,FALSE),"")</f>
        <v/>
      </c>
      <c r="DP17" s="32" t="str">
        <f>IFERROR(VLOOKUP(Tabela227[[#This Row],[NOME]],'MANHÃ (N) (7)'!$J$2:$K$127,2,FALSE),"")</f>
        <v/>
      </c>
      <c r="DQ17" s="32" t="str">
        <f>IFERROR(VLOOKUP(Tabela227[[#This Row],[NOME]],'MANHÃ (N) (6)'!$J$2:$K$127,2,FALSE),"")</f>
        <v/>
      </c>
      <c r="DR17" s="32" t="str">
        <f>IFERROR(VLOOKUP(Tabela227[[#This Row],[NOME]],'MANHÃ (N) (5)'!$J$2:$K$127,2,FALSE),"")</f>
        <v/>
      </c>
      <c r="DS17" s="32" t="str">
        <f>IFERROR(VLOOKUP(Tabela227[[#This Row],[NOME]],'MANHÃ (N) (4)'!$J$2:$K$127,2,FALSE),"")</f>
        <v/>
      </c>
      <c r="DT17" s="32" t="str">
        <f>IFERROR(VLOOKUP(Tabela227[[#This Row],[NOME]],'MANHÃ (N) (3)'!$J$2:$K$127,2,FALSE),"")</f>
        <v/>
      </c>
      <c r="DU17" s="32" t="str">
        <f>IFERROR(VLOOKUP(Tabela227[[#This Row],[NOME]],'MANHÃ (N) (2)'!$J$2:$K$127,2,FALSE),"")</f>
        <v/>
      </c>
      <c r="DV17" s="32" t="str">
        <f>IFERROR(VLOOKUP(Tabela227[[#This Row],[NOME]],'MANHÃ (N) (1)'!$J$2:$K$127,2,FALSE),"")</f>
        <v/>
      </c>
      <c r="DW17" s="32" t="str">
        <f>IFERROR(VLOOKUP(Tabela227[[#This Row],[NOME]],'MANHÃ (N) (7)'!$L$2:$M$127,2,FALSE),"")</f>
        <v/>
      </c>
      <c r="DX17" s="32" t="str">
        <f>IFERROR(VLOOKUP(Tabela227[[#This Row],[NOME]],'MANHÃ (N) (6)'!$L$2:$M$127,2,FALSE),"")</f>
        <v/>
      </c>
      <c r="DY17" s="32" t="str">
        <f>IFERROR(VLOOKUP(Tabela227[[#This Row],[NOME]],'MANHÃ (N) (5)'!$L$2:$M$127,2,FALSE),"")</f>
        <v/>
      </c>
      <c r="DZ17" s="32" t="str">
        <f>IFERROR(VLOOKUP(Tabela227[[#This Row],[NOME]],'MANHÃ (N) (4)'!$L$2:$M$127,2,FALSE),"")</f>
        <v/>
      </c>
      <c r="EA17" s="32" t="str">
        <f>IFERROR(VLOOKUP(Tabela227[[#This Row],[NOME]],'MANHÃ (N) (3)'!$L$2:$M$127,2,FALSE),"")</f>
        <v/>
      </c>
      <c r="EB17" s="32" t="str">
        <f>IFERROR(VLOOKUP(Tabela227[[#This Row],[NOME]],'MANHÃ (N) (2)'!$L$2:$M$127,2,FALSE),"")</f>
        <v/>
      </c>
      <c r="EC17" s="32" t="str">
        <f>IFERROR(VLOOKUP(Tabela227[[#This Row],[NOME]],'MANHÃ (N) (1)'!$L$2:$M$127,2,FALSE),"")</f>
        <v/>
      </c>
      <c r="ED17" s="33">
        <v>45323</v>
      </c>
      <c r="EE17" s="31">
        <f>PROFESSORES!$D$3</f>
        <v>2024</v>
      </c>
      <c r="EF17" s="31" t="str">
        <f>PROFESSORES!$C$3</f>
        <v>MAIO</v>
      </c>
      <c r="EG17" s="35">
        <f>'MÊS (WORD)'!$C$4</f>
        <v>5</v>
      </c>
      <c r="EH17" s="42">
        <f>'MÊS (WORD)'!$I$5</f>
        <v>45413</v>
      </c>
      <c r="EI17" s="31" t="str">
        <f>'MÊS (WORD)'!$J$5</f>
        <v>*
***************************DIA DO TRABALHO**************************</v>
      </c>
      <c r="EJ17" s="42">
        <f>'MÊS (WORD)'!$I$6</f>
        <v>45414</v>
      </c>
      <c r="EK17" s="37" t="str">
        <f>'MÊS (WORD)'!$J$6</f>
        <v/>
      </c>
      <c r="EL17" s="42">
        <f>'MÊS (WORD)'!$I$7</f>
        <v>45415</v>
      </c>
      <c r="EM17" s="37" t="str">
        <f>'MÊS (WORD)'!$J$7</f>
        <v/>
      </c>
      <c r="EN17" s="42">
        <f>'MÊS (WORD)'!$I$8</f>
        <v>45416</v>
      </c>
      <c r="EO17" s="37" t="str">
        <f>'MÊS (WORD)'!$J$8</f>
        <v/>
      </c>
      <c r="EP17" s="42">
        <f>'MÊS (WORD)'!$I$9</f>
        <v>45417</v>
      </c>
      <c r="EQ17" s="37" t="str">
        <f>'MÊS (WORD)'!$J$9</f>
        <v>********************************************************************</v>
      </c>
      <c r="ER17" s="42">
        <f>'MÊS (WORD)'!$I$10</f>
        <v>45418</v>
      </c>
      <c r="ES17" s="37" t="str">
        <f>'MÊS (WORD)'!$J$10</f>
        <v/>
      </c>
      <c r="ET17" s="42">
        <f>'MÊS (WORD)'!$I$11</f>
        <v>45419</v>
      </c>
      <c r="EU17" s="37" t="str">
        <f>'MÊS (WORD)'!$J$11</f>
        <v/>
      </c>
      <c r="EV17" s="42">
        <f>'MÊS (WORD)'!$I$12</f>
        <v>45420</v>
      </c>
      <c r="EW17" s="37" t="str">
        <f>'MÊS (WORD)'!$J$12</f>
        <v/>
      </c>
      <c r="EX17" s="42">
        <f>'MÊS (WORD)'!$I$13</f>
        <v>45421</v>
      </c>
      <c r="EY17" s="37" t="str">
        <f>'MÊS (WORD)'!$J$13</f>
        <v/>
      </c>
      <c r="EZ17" s="37">
        <f>'MÊS (WORD)'!$I$14</f>
        <v>45422</v>
      </c>
      <c r="FA17" s="37" t="str">
        <f>'MÊS (WORD)'!$J$14</f>
        <v/>
      </c>
      <c r="FB17" s="37">
        <f>'MÊS (WORD)'!$I$15</f>
        <v>45423</v>
      </c>
      <c r="FC17" s="37" t="str">
        <f>'MÊS (WORD)'!$J$15</f>
        <v/>
      </c>
      <c r="FD17" s="37">
        <f>'MÊS (WORD)'!$I$16</f>
        <v>45424</v>
      </c>
      <c r="FE17" s="37" t="str">
        <f>'MÊS (WORD)'!$J$16</f>
        <v>********************************************************************</v>
      </c>
      <c r="FF17" s="37">
        <f>'MÊS (WORD)'!$I$17</f>
        <v>45425</v>
      </c>
      <c r="FG17" s="37" t="str">
        <f>'MÊS (WORD)'!$J$17</f>
        <v/>
      </c>
      <c r="FH17" s="37">
        <f>'MÊS (WORD)'!$I$18</f>
        <v>45426</v>
      </c>
      <c r="FI17" s="37" t="str">
        <f>'MÊS (WORD)'!$J$18</f>
        <v/>
      </c>
      <c r="FJ17" s="37">
        <f>'MÊS (WORD)'!$I$19</f>
        <v>45427</v>
      </c>
      <c r="FK17" s="37" t="str">
        <f>'MÊS (WORD)'!$J$19</f>
        <v/>
      </c>
      <c r="FL17" s="37">
        <f>'MÊS (WORD)'!$I$20</f>
        <v>45428</v>
      </c>
      <c r="FM17" s="37" t="str">
        <f>'MÊS (WORD)'!$J$20</f>
        <v/>
      </c>
      <c r="FN17" s="37">
        <f>'MÊS (WORD)'!$I$21</f>
        <v>45429</v>
      </c>
      <c r="FO17" s="37" t="str">
        <f>'MÊS (WORD)'!$J$21</f>
        <v/>
      </c>
      <c r="FP17" s="37">
        <f>'MÊS (WORD)'!$I$22</f>
        <v>45430</v>
      </c>
      <c r="FQ17" s="37" t="str">
        <f>'MÊS (WORD)'!$J$22</f>
        <v/>
      </c>
      <c r="FR17" s="37">
        <f>'MÊS (WORD)'!$I$23</f>
        <v>45431</v>
      </c>
      <c r="FS17" s="37" t="str">
        <f>'MÊS (WORD)'!$J$23</f>
        <v>********************************************************************</v>
      </c>
      <c r="FT17" s="37">
        <f>'MÊS (WORD)'!$I$24</f>
        <v>45432</v>
      </c>
      <c r="FU17" s="37" t="str">
        <f>'MÊS (WORD)'!$J$24</f>
        <v/>
      </c>
      <c r="FV17" s="37">
        <f>'MÊS (WORD)'!$I$25</f>
        <v>45433</v>
      </c>
      <c r="FW17" s="37" t="str">
        <f>'MÊS (WORD)'!$J$25</f>
        <v/>
      </c>
      <c r="FX17" s="37">
        <f>'MÊS (WORD)'!$I$26</f>
        <v>45434</v>
      </c>
      <c r="FY17" s="37" t="str">
        <f>'MÊS (WORD)'!$J$26</f>
        <v/>
      </c>
      <c r="FZ17" s="37">
        <f>'MÊS (WORD)'!$I$27</f>
        <v>45435</v>
      </c>
      <c r="GA17" s="37" t="str">
        <f>'MÊS (WORD)'!$J$27</f>
        <v/>
      </c>
      <c r="GB17" s="37">
        <f>'MÊS (WORD)'!$I$28</f>
        <v>45436</v>
      </c>
      <c r="GC17" s="37" t="str">
        <f>'MÊS (WORD)'!$J$28</f>
        <v/>
      </c>
      <c r="GD17" s="37">
        <f>'MÊS (WORD)'!$I$29</f>
        <v>45437</v>
      </c>
      <c r="GE17" s="37" t="str">
        <f>'MÊS (WORD)'!$J$29</f>
        <v/>
      </c>
      <c r="GF17" s="37">
        <f>'MÊS (WORD)'!$I$30</f>
        <v>45438</v>
      </c>
      <c r="GG17" s="37" t="str">
        <f>'MÊS (WORD)'!$J$30</f>
        <v>********************************************************************</v>
      </c>
      <c r="GH17" s="37">
        <f>'MÊS (WORD)'!$I$31</f>
        <v>45439</v>
      </c>
      <c r="GI17" s="37" t="str">
        <f>'MÊS (WORD)'!$J$31</f>
        <v/>
      </c>
      <c r="GJ17" s="37">
        <f>'MÊS (WORD)'!$I$32</f>
        <v>45440</v>
      </c>
      <c r="GK17" s="37" t="str">
        <f>'MÊS (WORD)'!$J$32</f>
        <v/>
      </c>
      <c r="GL17" s="37">
        <f>'MÊS (WORD)'!$I$33</f>
        <v>45441</v>
      </c>
      <c r="GM17" s="37" t="str">
        <f>'MÊS (WORD)'!$J$33</f>
        <v/>
      </c>
      <c r="GN17" s="37">
        <f>'MÊS (WORD)'!$I$34</f>
        <v>45442</v>
      </c>
      <c r="GO17" s="37" t="str">
        <f>'MÊS (WORD)'!$J$34</f>
        <v/>
      </c>
      <c r="GP17" s="37">
        <f>'MÊS (WORD)'!$I$35</f>
        <v>45443</v>
      </c>
      <c r="GQ17" s="31" t="str">
        <f>'MÊS (WORD)'!$J$35</f>
        <v/>
      </c>
    </row>
    <row r="18" spans="1:199" ht="17.100000000000001" customHeight="1" x14ac:dyDescent="0.25">
      <c r="A18" s="31">
        <v>42952</v>
      </c>
      <c r="B18" s="33">
        <v>40668</v>
      </c>
      <c r="C18" s="31">
        <v>216</v>
      </c>
      <c r="D18" s="39" t="s">
        <v>397</v>
      </c>
      <c r="E18" s="34" t="s">
        <v>189</v>
      </c>
      <c r="F18" s="39" t="s">
        <v>396</v>
      </c>
      <c r="G18" s="39" t="s">
        <v>398</v>
      </c>
      <c r="H18" s="31">
        <v>4</v>
      </c>
      <c r="I18" s="31">
        <f>IF(Tabela227[[#This Row],[HORA AULA]]&lt;&gt;0,Tabela227[[#This Row],[HORA AULA]]/2,"-")</f>
        <v>2</v>
      </c>
      <c r="J18" s="31">
        <v>32</v>
      </c>
      <c r="K18" s="31">
        <v>18</v>
      </c>
      <c r="L18" s="31" t="s">
        <v>100</v>
      </c>
      <c r="M18" s="31" t="s">
        <v>100</v>
      </c>
      <c r="N18" s="32" t="str">
        <f>IFERROR(VLOOKUP(Tabela227[[#This Row],[NOME]],'NOITE (N) (7)'!$B$3:$C$176,2,FALSE),"")</f>
        <v/>
      </c>
      <c r="O18" s="32" t="str">
        <f>IFERROR(VLOOKUP(Tabela227[[#This Row],[NOME]],'NOITE (N) (6)'!$B$3:$C$176,2,FALSE),"")</f>
        <v/>
      </c>
      <c r="P18" s="32" t="str">
        <f>IFERROR(VLOOKUP(Tabela227[[#This Row],[NOME]],'NOITE (N) (5)'!$B$3:$C$176,2,FALSE),"")</f>
        <v/>
      </c>
      <c r="Q18" s="32" t="str">
        <f>IFERROR(VLOOKUP(Tabela227[[#This Row],[NOME]],'NOITE (N) (4)'!$B$3:$C$176,2,FALSE),"")</f>
        <v/>
      </c>
      <c r="R18" s="32" t="str">
        <f>IFERROR(VLOOKUP(Tabela227[[#This Row],[NOME]],'NOITE (N) (3)'!$B$3:$C$176,2,FALSE),"")</f>
        <v/>
      </c>
      <c r="S18" s="32" t="str">
        <f>IFERROR(VLOOKUP(Tabela227[[#This Row],[NOME]],'NOITE (N) (2)'!$B$3:$C$176,2,FALSE),"")</f>
        <v/>
      </c>
      <c r="T18" s="32" t="str">
        <f>IFERROR(VLOOKUP(Tabela227[[#This Row],[NOME]],'NOITE (N) (1)'!$B$3:$C$176,2,FALSE),"")</f>
        <v/>
      </c>
      <c r="U18" s="32" t="str">
        <f>IFERROR(VLOOKUP(Tabela227[[#This Row],[NOME]],'NOITE (N) (7)'!$D$3:$E$176,2,FALSE),"")</f>
        <v/>
      </c>
      <c r="V18" s="32" t="str">
        <f>IFERROR(VLOOKUP(Tabela227[[#This Row],[NOME]],'NOITE (N) (6)'!$D$3:$E$176,2,FALSE),"")</f>
        <v/>
      </c>
      <c r="W18" s="32" t="str">
        <f>IFERROR(VLOOKUP(Tabela227[[#This Row],[NOME]],'NOITE (N) (5)'!$D$3:$E$176,2,FALSE),"")</f>
        <v/>
      </c>
      <c r="X18" s="32" t="str">
        <f>IFERROR(VLOOKUP(Tabela227[[#This Row],[NOME]],'NOITE (N) (4)'!$D$3:$E$176,2,FALSE),"")</f>
        <v/>
      </c>
      <c r="Y18" s="32" t="str">
        <f>IFERROR(VLOOKUP(Tabela227[[#This Row],[NOME]],'NOITE (N) (3)'!$D$3:$E$176,2,FALSE),"")</f>
        <v/>
      </c>
      <c r="Z18" s="32" t="str">
        <f>IFERROR(VLOOKUP(Tabela227[[#This Row],[NOME]],'NOITE (N) (2)'!$D$3:$E$176,2,FALSE),"")</f>
        <v/>
      </c>
      <c r="AA18" s="32" t="str">
        <f>IFERROR(VLOOKUP(Tabela227[[#This Row],[NOME]],'NOITE (N) (1)'!$D$3:$E$176,2,FALSE),"")</f>
        <v/>
      </c>
      <c r="AB18" s="32" t="str">
        <f>IFERROR(VLOOKUP(Tabela227[[#This Row],[NOME]],'NOITE (N) (7)'!$F$3:$G$176,2,FALSE),"")</f>
        <v/>
      </c>
      <c r="AC18" s="32" t="str">
        <f>IFERROR(VLOOKUP(Tabela227[[#This Row],[NOME]],'NOITE (N) (6)'!$F$3:$G$176,2,FALSE),"")</f>
        <v/>
      </c>
      <c r="AD18" s="32" t="str">
        <f>IFERROR(VLOOKUP(Tabela227[[#This Row],[NOME]],'NOITE (N) (5)'!$F$3:$G$176,2,FALSE),"")</f>
        <v/>
      </c>
      <c r="AE18" s="32" t="str">
        <f>IFERROR(VLOOKUP(Tabela227[[#This Row],[NOME]],'NOITE (N) (4)'!$F$3:$G$176,2,FALSE),"")</f>
        <v/>
      </c>
      <c r="AF18" s="32" t="str">
        <f>IFERROR(VLOOKUP(Tabela227[[#This Row],[NOME]],'NOITE (N) (3)'!$F$3:$G$176,2,FALSE),"")</f>
        <v/>
      </c>
      <c r="AG18" s="32" t="str">
        <f>IFERROR(VLOOKUP(Tabela227[[#This Row],[NOME]],'NOITE (N) (2)'!$F$3:$G$176,2,FALSE),"")</f>
        <v/>
      </c>
      <c r="AH18" s="32" t="str">
        <f>IFERROR(VLOOKUP(Tabela227[[#This Row],[NOME]],'NOITE (N) (1)'!$F$3:$G$176,2,FALSE),"")</f>
        <v/>
      </c>
      <c r="AI18" s="32" t="str">
        <f>IFERROR(VLOOKUP(Tabela227[[#This Row],[NOME]],'NOITE (N) (7)'!$H$3:$I$176,2,FALSE),"")</f>
        <v/>
      </c>
      <c r="AJ18" s="32" t="str">
        <f>IFERROR(VLOOKUP(Tabela227[[#This Row],[NOME]],'NOITE (N) (6)'!$H$3:$I$176,2,FALSE),"")</f>
        <v/>
      </c>
      <c r="AK18" s="32" t="str">
        <f>IFERROR(VLOOKUP(Tabela227[[#This Row],[NOME]],'NOITE (N) (5)'!$H$3:$I$176,2,FALSE),"")</f>
        <v/>
      </c>
      <c r="AL18" s="32" t="str">
        <f>IFERROR(VLOOKUP(Tabela227[[#This Row],[NOME]],'NOITE (N) (4)'!$H$3:$I$176,2,FALSE),"")</f>
        <v/>
      </c>
      <c r="AM18" s="32" t="str">
        <f>IFERROR(VLOOKUP(Tabela227[[#This Row],[NOME]],'NOITE (N) (3)'!$H$3:$I$176,2,FALSE),"")</f>
        <v/>
      </c>
      <c r="AN18" s="32" t="str">
        <f>IFERROR(VLOOKUP(Tabela227[[#This Row],[NOME]],'NOITE (N) (2)'!$H$3:$I$176,2,FALSE),"")</f>
        <v/>
      </c>
      <c r="AO18" s="32" t="str">
        <f>IFERROR(VLOOKUP(Tabela227[[#This Row],[NOME]],'NOITE (N) (1)'!$H$3:$I$176,2,FALSE),"")</f>
        <v/>
      </c>
      <c r="AP18" s="32" t="str">
        <f>IFERROR(VLOOKUP(Tabela227[[#This Row],[NOME]],'NOITE (N) (7)'!$J$3:$K$176,2,FALSE),"")</f>
        <v/>
      </c>
      <c r="AQ18" s="32" t="str">
        <f>IFERROR(VLOOKUP(Tabela227[[#This Row],[NOME]],'NOITE (N) (6)'!$J$3:$K$176,2,FALSE),"")</f>
        <v/>
      </c>
      <c r="AR18" s="32" t="str">
        <f>IFERROR(VLOOKUP(Tabela227[[#This Row],[NOME]],'NOITE (N) (5)'!$J$3:$K$176,2,FALSE),"")</f>
        <v/>
      </c>
      <c r="AS18" s="32" t="str">
        <f>IFERROR(VLOOKUP(Tabela227[[#This Row],[NOME]],'NOITE (N) (4)'!$J$3:$K$176,2,FALSE),"")</f>
        <v/>
      </c>
      <c r="AT18" s="32" t="str">
        <f>IFERROR(VLOOKUP(Tabela227[[#This Row],[NOME]],'NOITE (N) (3)'!$J$3:$K$176,2,FALSE),"")</f>
        <v/>
      </c>
      <c r="AU18" s="32" t="str">
        <f>IFERROR(VLOOKUP(Tabela227[[#This Row],[NOME]],'NOITE (N) (2)'!$J$3:$K$176,2,FALSE),"")</f>
        <v/>
      </c>
      <c r="AV18" s="32" t="str">
        <f>IFERROR(VLOOKUP(Tabela227[[#This Row],[NOME]],'NOITE (N) (1)'!$J$3:$K$176,2,FALSE),"")</f>
        <v/>
      </c>
      <c r="AW18" s="32" t="str">
        <f>IFERROR(VLOOKUP(Tabela227[[#This Row],[NOME]],'NOITE (N) (7)'!$L$3:$M$176,2,FALSE),"")</f>
        <v/>
      </c>
      <c r="AX18" s="32" t="str">
        <f>IFERROR(VLOOKUP(Tabela227[[#This Row],[NOME]],'NOITE (N) (6)'!$L$3:$M$176,2,FALSE),"")</f>
        <v/>
      </c>
      <c r="AY18" s="32" t="str">
        <f>IFERROR(VLOOKUP(Tabela227[[#This Row],[NOME]],'NOITE (N) (5)'!$L$3:$M$176,2,FALSE),"")</f>
        <v/>
      </c>
      <c r="AZ18" s="32" t="str">
        <f>IFERROR(VLOOKUP(Tabela227[[#This Row],[NOME]],'NOITE (N) (4)'!$L$3:$M$176,2,FALSE),"")</f>
        <v/>
      </c>
      <c r="BA18" s="32" t="str">
        <f>IFERROR(VLOOKUP(Tabela227[[#This Row],[NOME]],'NOITE (N) (3)'!$L$3:$M$176,2,FALSE),"")</f>
        <v/>
      </c>
      <c r="BB18" s="32" t="str">
        <f>IFERROR(VLOOKUP(Tabela227[[#This Row],[NOME]],'NOITE (N) (2)'!$L$3:$M$176,2,FALSE),"")</f>
        <v/>
      </c>
      <c r="BC18" s="32" t="str">
        <f>IFERROR(VLOOKUP(Tabela227[[#This Row],[NOME]],'NOITE (N) (1)'!$L$3:$M$176,2,FALSE),"")</f>
        <v/>
      </c>
      <c r="BD18" s="32" t="str">
        <f>IFERROR(VLOOKUP(Tabela227[[#This Row],[NOME]],'TARDE (N) (6)'!$B$2:$C$73,2,FALSE),"")</f>
        <v/>
      </c>
      <c r="BE18" s="32" t="str">
        <f>IFERROR(VLOOKUP(Tabela227[[#This Row],[NOME]],'TARDE (N) (5)'!$B$2:$C$73,2,FALSE),"")</f>
        <v/>
      </c>
      <c r="BF18" s="32" t="str">
        <f>IFERROR(VLOOKUP(Tabela227[[#This Row],[NOME]],'TARDE (N) (4)'!$B$2:$C$73,2,FALSE),"")</f>
        <v/>
      </c>
      <c r="BG18" s="32" t="str">
        <f>IFERROR(VLOOKUP(Tabela227[[#This Row],[NOME]],'TARDE (N) (3)'!$B$2:$C$73,2,FALSE),"")</f>
        <v/>
      </c>
      <c r="BH18" s="32" t="str">
        <f>IFERROR(VLOOKUP(Tabela227[[#This Row],[NOME]],'TARDE (N) (2)'!$B$2:$C$73,2,FALSE),"")</f>
        <v/>
      </c>
      <c r="BI18" s="32" t="str">
        <f>IFERROR(VLOOKUP(Tabela227[[#This Row],[NOME]],'TARDE (N) (1)'!$B$2:$C$73,2,FALSE),"")</f>
        <v/>
      </c>
      <c r="BJ18" s="32" t="str">
        <f>IFERROR(VLOOKUP(Tabela227[[#This Row],[NOME]],'TARDE (N) (6)'!$D$2:$E$73,2,FALSE),"")</f>
        <v/>
      </c>
      <c r="BK18" s="32" t="str">
        <f>IFERROR(VLOOKUP(Tabela227[[#This Row],[NOME]],'TARDE (N) (5)'!$D$2:$E$73,2,FALSE),"")</f>
        <v/>
      </c>
      <c r="BL18" s="32" t="str">
        <f>IFERROR(VLOOKUP(Tabela227[[#This Row],[NOME]],'TARDE (N) (4)'!$D$2:$E$73,2,FALSE),"")</f>
        <v/>
      </c>
      <c r="BM18" s="32" t="str">
        <f>IFERROR(VLOOKUP(Tabela227[[#This Row],[NOME]],'TARDE (N) (3)'!$D$2:$E$73,2,FALSE),"")</f>
        <v/>
      </c>
      <c r="BN18" s="32" t="str">
        <f>IFERROR(VLOOKUP(Tabela227[[#This Row],[NOME]],'TARDE (N) (2)'!$D$2:$E$73,2,FALSE),"")</f>
        <v/>
      </c>
      <c r="BO18" s="32" t="str">
        <f>IFERROR(VLOOKUP(Tabela227[[#This Row],[NOME]],'TARDE (N) (1)'!$D$2:$E$73,2,FALSE),"")</f>
        <v/>
      </c>
      <c r="BP18" s="32" t="str">
        <f>IFERROR(VLOOKUP(Tabela227[[#This Row],[NOME]],'TARDE (N) (6)'!$F$2:$G$73,2,FALSE),"")</f>
        <v/>
      </c>
      <c r="BQ18" s="32" t="str">
        <f>IFERROR(VLOOKUP(Tabela227[[#This Row],[NOME]],'TARDE (N) (5)'!$F$2:$G$73,2,FALSE),"")</f>
        <v/>
      </c>
      <c r="BR18" s="32" t="str">
        <f>IFERROR(VLOOKUP(Tabela227[[#This Row],[NOME]],'TARDE (N) (4)'!$F$2:$G$73,2,FALSE),"")</f>
        <v/>
      </c>
      <c r="BS18" s="32" t="str">
        <f>IFERROR(VLOOKUP(Tabela227[[#This Row],[NOME]],'TARDE (N) (3)'!$F$2:$G$73,2,FALSE),"")</f>
        <v/>
      </c>
      <c r="BT18" s="32" t="str">
        <f>IFERROR(VLOOKUP(Tabela227[[#This Row],[NOME]],'TARDE (N) (2)'!$F$2:$G$73,2,FALSE),"")</f>
        <v/>
      </c>
      <c r="BU18" s="32" t="str">
        <f>IFERROR(VLOOKUP(Tabela227[[#This Row],[NOME]],'TARDE (N) (1)'!$F$2:$G$73,2,FALSE),"")</f>
        <v/>
      </c>
      <c r="BV18" s="32" t="str">
        <f>IFERROR(VLOOKUP(Tabela227[[#This Row],[NOME]],'TARDE (N) (6)'!$H$2:$I$73,2,FALSE),"")</f>
        <v/>
      </c>
      <c r="BW18" s="32" t="str">
        <f>IFERROR(VLOOKUP(Tabela227[[#This Row],[NOME]],'TARDE (N) (5)'!$H$2:$I$73,2,FALSE),"")</f>
        <v/>
      </c>
      <c r="BX18" s="32" t="str">
        <f>IFERROR(VLOOKUP(Tabela227[[#This Row],[NOME]],'TARDE (N) (4)'!$H$2:$I$73,2,FALSE),"")</f>
        <v/>
      </c>
      <c r="BY18" s="32" t="str">
        <f>IFERROR(VLOOKUP(Tabela227[[#This Row],[NOME]],'TARDE (N) (3)'!$H$2:$I$73,2,FALSE),"")</f>
        <v/>
      </c>
      <c r="BZ18" s="32" t="str">
        <f>IFERROR(VLOOKUP(Tabela227[[#This Row],[NOME]],'TARDE (N) (2)'!$H$2:$I$73,2,FALSE),"")</f>
        <v/>
      </c>
      <c r="CA18" s="32" t="str">
        <f>IFERROR(VLOOKUP(Tabela227[[#This Row],[NOME]],'TARDE (N) (1)'!$H$2:$I$73,2,FALSE),"")</f>
        <v/>
      </c>
      <c r="CB18" s="32" t="str">
        <f>IFERROR(VLOOKUP(Tabela227[[#This Row],[NOME]],'TARDE (N) (6)'!$J$2:$K$73,2,FALSE),"")</f>
        <v/>
      </c>
      <c r="CC18" s="32" t="str">
        <f>IFERROR(VLOOKUP(Tabela227[[#This Row],[NOME]],'TARDE (N) (5)'!$J$2:$K$73,2,FALSE),"")</f>
        <v/>
      </c>
      <c r="CD18" s="32" t="str">
        <f>IFERROR(VLOOKUP(Tabela227[[#This Row],[NOME]],'TARDE (N) (4)'!$J$2:$K$73,2,FALSE),"")</f>
        <v/>
      </c>
      <c r="CE18" s="32" t="str">
        <f>IFERROR(VLOOKUP(Tabela227[[#This Row],[NOME]],'TARDE (N) (3)'!$J$2:$K$73,2,FALSE),"")</f>
        <v/>
      </c>
      <c r="CF18" s="32" t="str">
        <f>IFERROR(VLOOKUP(Tabela227[[#This Row],[NOME]],'TARDE (N) (2)'!$J$2:$K$73,2,FALSE),"")</f>
        <v/>
      </c>
      <c r="CG18" s="32" t="str">
        <f>IFERROR(VLOOKUP(Tabela227[[#This Row],[NOME]],'TARDE (N) (1)'!$J$2:$K$73,2,FALSE),"")</f>
        <v/>
      </c>
      <c r="CH18" s="32" t="str">
        <f>IFERROR(VLOOKUP(Tabela227[[#This Row],[NOME]],'TARDE (N) (6)'!$L$2:$M$73,2,FALSE),"")</f>
        <v/>
      </c>
      <c r="CI18" s="32" t="str">
        <f>IFERROR(VLOOKUP(Tabela227[[#This Row],[NOME]],'TARDE (N) (5)'!$L$2:$M$73,2,FALSE),"")</f>
        <v/>
      </c>
      <c r="CJ18" s="32" t="str">
        <f>IFERROR(VLOOKUP(Tabela227[[#This Row],[NOME]],'TARDE (N) (4)'!$L$2:$M$73,2,FALSE),"")</f>
        <v/>
      </c>
      <c r="CK18" s="32" t="str">
        <f>IFERROR(VLOOKUP(Tabela227[[#This Row],[NOME]],'TARDE (N) (3)'!$L$2:$M$73,2,FALSE),"")</f>
        <v/>
      </c>
      <c r="CL18" s="32" t="str">
        <f>IFERROR(VLOOKUP(Tabela227[[#This Row],[NOME]],'TARDE (N) (2)'!$L$2:$M$73,2,FALSE),"")</f>
        <v/>
      </c>
      <c r="CM18" s="32" t="str">
        <f>IFERROR(VLOOKUP(Tabela227[[#This Row],[NOME]],'TARDE (N) (1)'!$L$2:$M$73,2,FALSE),"")</f>
        <v/>
      </c>
      <c r="CN18" s="32" t="str">
        <f>IFERROR(VLOOKUP(Tabela227[[#This Row],[NOME]],'MANHÃ (N) (7)'!$B$2:$C$127,2,FALSE),"")</f>
        <v/>
      </c>
      <c r="CO18" s="32" t="str">
        <f>IFERROR(VLOOKUP(Tabela227[[#This Row],[NOME]],'MANHÃ (N) (6)'!$B$2:$C$127,2,FALSE),"")</f>
        <v/>
      </c>
      <c r="CP18" s="32" t="str">
        <f>IFERROR(VLOOKUP(Tabela227[[#This Row],[NOME]],'MANHÃ (N) (5)'!$B$2:$C$127,2,FALSE),"")</f>
        <v/>
      </c>
      <c r="CQ18" s="32" t="str">
        <f>IFERROR(VLOOKUP(Tabela227[[#This Row],[NOME]],'MANHÃ (N) (4)'!$B$2:$C$127,2,FALSE),"")</f>
        <v/>
      </c>
      <c r="CR18" s="32" t="str">
        <f>IFERROR(VLOOKUP(Tabela227[[#This Row],[NOME]],'MANHÃ (N) (3)'!$B$2:$C$127,2,FALSE),"")</f>
        <v/>
      </c>
      <c r="CS18" s="32" t="str">
        <f>IFERROR(VLOOKUP(Tabela227[[#This Row],[NOME]],'MANHÃ (N) (2)'!$B$2:$C$127,2,FALSE),"")</f>
        <v/>
      </c>
      <c r="CT18" s="32" t="str">
        <f>IFERROR(VLOOKUP(Tabela227[[#This Row],[NOME]],'MANHÃ (N) (1)'!$B$2:$C$127,2,FALSE),"")</f>
        <v/>
      </c>
      <c r="CU18" s="32" t="str">
        <f>IFERROR(VLOOKUP(Tabela227[[#This Row],[NOME]],'MANHÃ (N) (7)'!$D$2:$E$127,2,FALSE),"")</f>
        <v/>
      </c>
      <c r="CV18" s="32" t="str">
        <f>IFERROR(VLOOKUP(Tabela227[[#This Row],[NOME]],'MANHÃ (N) (6)'!$D$2:$E$127,2,FALSE),"")</f>
        <v/>
      </c>
      <c r="CW18" s="32" t="str">
        <f>IFERROR(VLOOKUP(Tabela227[[#This Row],[NOME]],'MANHÃ (N) (5)'!$D$2:$E$127,2,FALSE),"")</f>
        <v/>
      </c>
      <c r="CX18" s="32" t="str">
        <f>IFERROR(VLOOKUP(Tabela227[[#This Row],[NOME]],'MANHÃ (N) (4)'!$D$2:$E$127,2,FALSE),"")</f>
        <v/>
      </c>
      <c r="CY18" s="32" t="str">
        <f>IFERROR(VLOOKUP(Tabela227[[#This Row],[NOME]],'MANHÃ (N) (3)'!$D$2:$E$127,2,FALSE),"")</f>
        <v/>
      </c>
      <c r="CZ18" s="32" t="str">
        <f>IFERROR(VLOOKUP(Tabela227[[#This Row],[NOME]],'MANHÃ (N) (2)'!$D$2:$E$127,2,FALSE),"")</f>
        <v/>
      </c>
      <c r="DA18" s="32" t="str">
        <f>IFERROR(VLOOKUP(Tabela227[[#This Row],[NOME]],'MANHÃ (N) (1)'!$D$2:$E$127,2,FALSE),"")</f>
        <v/>
      </c>
      <c r="DB18" s="32" t="str">
        <f>IFERROR(VLOOKUP(Tabela227[[#This Row],[NOME]],'MANHÃ (N) (7)'!$F$2:$G$127,2,FALSE),"")</f>
        <v/>
      </c>
      <c r="DC18" s="32" t="str">
        <f>IFERROR(VLOOKUP(Tabela227[[#This Row],[NOME]],'MANHÃ (N) (7)'!$F$2:$G$127,2,FALSE),"")</f>
        <v/>
      </c>
      <c r="DD18" s="32" t="str">
        <f>IFERROR(VLOOKUP(Tabela227[[#This Row],[NOME]],'MANHÃ (N) (6)'!$F$2:$G$127,2,FALSE),"")</f>
        <v/>
      </c>
      <c r="DE18" s="32" t="str">
        <f>IFERROR(VLOOKUP(Tabela227[[#This Row],[NOME]],'MANHÃ (N) (5)'!$F$2:$G$127,2,FALSE),"")</f>
        <v/>
      </c>
      <c r="DF18" s="32" t="str">
        <f>IFERROR(VLOOKUP(Tabela227[[#This Row],[NOME]],'MANHÃ (N) (3)'!$F$2:$G$127,2,FALSE),"")</f>
        <v/>
      </c>
      <c r="DG18" s="32" t="str">
        <f>IFERROR(VLOOKUP(Tabela227[[#This Row],[NOME]],'MANHÃ (N) (2)'!$F$2:$G$127,2,FALSE),"")</f>
        <v/>
      </c>
      <c r="DH18" s="32" t="str">
        <f>IFERROR(VLOOKUP(Tabela227[[#This Row],[NOME]],'MANHÃ (N) (1)'!$F$2:$G$127,2,FALSE),"")</f>
        <v/>
      </c>
      <c r="DI18" s="32" t="str">
        <f>IFERROR(VLOOKUP(Tabela227[[#This Row],[NOME]],'MANHÃ (N) (7)'!$H$2:$I$127,2,FALSE),"")</f>
        <v/>
      </c>
      <c r="DJ18" s="32" t="str">
        <f>IFERROR(VLOOKUP(Tabela227[[#This Row],[NOME]],'MANHÃ (N) (6)'!$H$2:$I$127,2,FALSE),"")</f>
        <v/>
      </c>
      <c r="DK18" s="32" t="str">
        <f>IFERROR(VLOOKUP(Tabela227[[#This Row],[NOME]],'MANHÃ (N) (5)'!$H$2:$I$127,2,FALSE),"")</f>
        <v/>
      </c>
      <c r="DL18" s="32" t="str">
        <f>IFERROR(VLOOKUP(Tabela227[[#This Row],[NOME]],'MANHÃ (N) (4)'!$H$2:$I$127,2,FALSE),"")</f>
        <v/>
      </c>
      <c r="DM18" s="32" t="str">
        <f>IFERROR(VLOOKUP(Tabela227[[#This Row],[NOME]],'MANHÃ (N) (3)'!$H$2:$I$127,2,FALSE),"")</f>
        <v/>
      </c>
      <c r="DN18" s="32" t="str">
        <f>IFERROR(VLOOKUP(Tabela227[[#This Row],[NOME]],'MANHÃ (N) (2)'!$H$2:$I$127,2,FALSE),"")</f>
        <v/>
      </c>
      <c r="DO18" s="32" t="str">
        <f>IFERROR(VLOOKUP(Tabela227[[#This Row],[NOME]],'MANHÃ (N) (1)'!$H$2:$I$127,2,FALSE),"")</f>
        <v/>
      </c>
      <c r="DP18" s="32" t="str">
        <f>IFERROR(VLOOKUP(Tabela227[[#This Row],[NOME]],'MANHÃ (N) (7)'!$J$2:$K$127,2,FALSE),"")</f>
        <v/>
      </c>
      <c r="DQ18" s="32" t="str">
        <f>IFERROR(VLOOKUP(Tabela227[[#This Row],[NOME]],'MANHÃ (N) (6)'!$J$2:$K$127,2,FALSE),"")</f>
        <v/>
      </c>
      <c r="DR18" s="32" t="str">
        <f>IFERROR(VLOOKUP(Tabela227[[#This Row],[NOME]],'MANHÃ (N) (5)'!$J$2:$K$127,2,FALSE),"")</f>
        <v/>
      </c>
      <c r="DS18" s="32" t="str">
        <f>IFERROR(VLOOKUP(Tabela227[[#This Row],[NOME]],'MANHÃ (N) (4)'!$J$2:$K$127,2,FALSE),"")</f>
        <v/>
      </c>
      <c r="DT18" s="32" t="str">
        <f>IFERROR(VLOOKUP(Tabela227[[#This Row],[NOME]],'MANHÃ (N) (3)'!$J$2:$K$127,2,FALSE),"")</f>
        <v/>
      </c>
      <c r="DU18" s="32" t="str">
        <f>IFERROR(VLOOKUP(Tabela227[[#This Row],[NOME]],'MANHÃ (N) (2)'!$J$2:$K$127,2,FALSE),"")</f>
        <v/>
      </c>
      <c r="DV18" s="32" t="str">
        <f>IFERROR(VLOOKUP(Tabela227[[#This Row],[NOME]],'MANHÃ (N) (1)'!$J$2:$K$127,2,FALSE),"")</f>
        <v/>
      </c>
      <c r="DW18" s="32" t="str">
        <f>IFERROR(VLOOKUP(Tabela227[[#This Row],[NOME]],'MANHÃ (N) (7)'!$L$2:$M$127,2,FALSE),"")</f>
        <v/>
      </c>
      <c r="DX18" s="32" t="str">
        <f>IFERROR(VLOOKUP(Tabela227[[#This Row],[NOME]],'MANHÃ (N) (6)'!$L$2:$M$127,2,FALSE),"")</f>
        <v/>
      </c>
      <c r="DY18" s="32" t="str">
        <f>IFERROR(VLOOKUP(Tabela227[[#This Row],[NOME]],'MANHÃ (N) (5)'!$L$2:$M$127,2,FALSE),"")</f>
        <v/>
      </c>
      <c r="DZ18" s="32" t="str">
        <f>IFERROR(VLOOKUP(Tabela227[[#This Row],[NOME]],'MANHÃ (N) (4)'!$L$2:$M$127,2,FALSE),"")</f>
        <v/>
      </c>
      <c r="EA18" s="32" t="str">
        <f>IFERROR(VLOOKUP(Tabela227[[#This Row],[NOME]],'MANHÃ (N) (3)'!$L$2:$M$127,2,FALSE),"")</f>
        <v/>
      </c>
      <c r="EB18" s="32" t="str">
        <f>IFERROR(VLOOKUP(Tabela227[[#This Row],[NOME]],'MANHÃ (N) (2)'!$L$2:$M$127,2,FALSE),"")</f>
        <v/>
      </c>
      <c r="EC18" s="32" t="str">
        <f>IFERROR(VLOOKUP(Tabela227[[#This Row],[NOME]],'MANHÃ (N) (1)'!$L$2:$M$127,2,FALSE),"")</f>
        <v/>
      </c>
      <c r="ED18" s="33">
        <v>45323</v>
      </c>
      <c r="EE18" s="31">
        <f>PROFESSORES!$D$3</f>
        <v>2024</v>
      </c>
      <c r="EF18" s="31" t="str">
        <f>PROFESSORES!$C$3</f>
        <v>MAIO</v>
      </c>
      <c r="EG18" s="35">
        <f>'MÊS (WORD)'!$C$4</f>
        <v>5</v>
      </c>
      <c r="EH18" s="42">
        <f>'MÊS (WORD)'!$I$5</f>
        <v>45413</v>
      </c>
      <c r="EI18" s="31" t="str">
        <f>'MÊS (WORD)'!$J$5</f>
        <v>*
***************************DIA DO TRABALHO**************************</v>
      </c>
      <c r="EJ18" s="42">
        <f>'MÊS (WORD)'!$I$6</f>
        <v>45414</v>
      </c>
      <c r="EK18" s="37" t="str">
        <f>'MÊS (WORD)'!$J$6</f>
        <v/>
      </c>
      <c r="EL18" s="42">
        <f>'MÊS (WORD)'!$I$7</f>
        <v>45415</v>
      </c>
      <c r="EM18" s="37" t="str">
        <f>'MÊS (WORD)'!$J$7</f>
        <v/>
      </c>
      <c r="EN18" s="42">
        <f>'MÊS (WORD)'!$I$8</f>
        <v>45416</v>
      </c>
      <c r="EO18" s="37" t="str">
        <f>'MÊS (WORD)'!$J$8</f>
        <v/>
      </c>
      <c r="EP18" s="42">
        <f>'MÊS (WORD)'!$I$9</f>
        <v>45417</v>
      </c>
      <c r="EQ18" s="37" t="str">
        <f>'MÊS (WORD)'!$J$9</f>
        <v>********************************************************************</v>
      </c>
      <c r="ER18" s="42">
        <f>'MÊS (WORD)'!$I$10</f>
        <v>45418</v>
      </c>
      <c r="ES18" s="37" t="str">
        <f>'MÊS (WORD)'!$J$10</f>
        <v/>
      </c>
      <c r="ET18" s="42">
        <f>'MÊS (WORD)'!$I$11</f>
        <v>45419</v>
      </c>
      <c r="EU18" s="37" t="str">
        <f>'MÊS (WORD)'!$J$11</f>
        <v/>
      </c>
      <c r="EV18" s="42">
        <f>'MÊS (WORD)'!$I$12</f>
        <v>45420</v>
      </c>
      <c r="EW18" s="37" t="str">
        <f>'MÊS (WORD)'!$J$12</f>
        <v/>
      </c>
      <c r="EX18" s="42">
        <f>'MÊS (WORD)'!$I$13</f>
        <v>45421</v>
      </c>
      <c r="EY18" s="37" t="str">
        <f>'MÊS (WORD)'!$J$13</f>
        <v/>
      </c>
      <c r="EZ18" s="37">
        <f>'MÊS (WORD)'!$I$14</f>
        <v>45422</v>
      </c>
      <c r="FA18" s="37" t="str">
        <f>'MÊS (WORD)'!$J$14</f>
        <v/>
      </c>
      <c r="FB18" s="37">
        <f>'MÊS (WORD)'!$I$15</f>
        <v>45423</v>
      </c>
      <c r="FC18" s="37" t="str">
        <f>'MÊS (WORD)'!$J$15</f>
        <v/>
      </c>
      <c r="FD18" s="37">
        <f>'MÊS (WORD)'!$I$16</f>
        <v>45424</v>
      </c>
      <c r="FE18" s="37" t="str">
        <f>'MÊS (WORD)'!$J$16</f>
        <v>********************************************************************</v>
      </c>
      <c r="FF18" s="37">
        <f>'MÊS (WORD)'!$I$17</f>
        <v>45425</v>
      </c>
      <c r="FG18" s="37" t="str">
        <f>'MÊS (WORD)'!$J$17</f>
        <v/>
      </c>
      <c r="FH18" s="37">
        <f>'MÊS (WORD)'!$I$18</f>
        <v>45426</v>
      </c>
      <c r="FI18" s="37" t="str">
        <f>'MÊS (WORD)'!$J$18</f>
        <v/>
      </c>
      <c r="FJ18" s="37">
        <f>'MÊS (WORD)'!$I$19</f>
        <v>45427</v>
      </c>
      <c r="FK18" s="37" t="str">
        <f>'MÊS (WORD)'!$J$19</f>
        <v/>
      </c>
      <c r="FL18" s="37">
        <f>'MÊS (WORD)'!$I$20</f>
        <v>45428</v>
      </c>
      <c r="FM18" s="37" t="str">
        <f>'MÊS (WORD)'!$J$20</f>
        <v/>
      </c>
      <c r="FN18" s="37">
        <f>'MÊS (WORD)'!$I$21</f>
        <v>45429</v>
      </c>
      <c r="FO18" s="37" t="str">
        <f>'MÊS (WORD)'!$J$21</f>
        <v/>
      </c>
      <c r="FP18" s="37">
        <f>'MÊS (WORD)'!$I$22</f>
        <v>45430</v>
      </c>
      <c r="FQ18" s="37" t="str">
        <f>'MÊS (WORD)'!$J$22</f>
        <v/>
      </c>
      <c r="FR18" s="37">
        <f>'MÊS (WORD)'!$I$23</f>
        <v>45431</v>
      </c>
      <c r="FS18" s="37" t="str">
        <f>'MÊS (WORD)'!$J$23</f>
        <v>********************************************************************</v>
      </c>
      <c r="FT18" s="37">
        <f>'MÊS (WORD)'!$I$24</f>
        <v>45432</v>
      </c>
      <c r="FU18" s="37" t="str">
        <f>'MÊS (WORD)'!$J$24</f>
        <v/>
      </c>
      <c r="FV18" s="37">
        <f>'MÊS (WORD)'!$I$25</f>
        <v>45433</v>
      </c>
      <c r="FW18" s="37" t="str">
        <f>'MÊS (WORD)'!$J$25</f>
        <v/>
      </c>
      <c r="FX18" s="37">
        <f>'MÊS (WORD)'!$I$26</f>
        <v>45434</v>
      </c>
      <c r="FY18" s="37" t="str">
        <f>'MÊS (WORD)'!$J$26</f>
        <v/>
      </c>
      <c r="FZ18" s="37">
        <f>'MÊS (WORD)'!$I$27</f>
        <v>45435</v>
      </c>
      <c r="GA18" s="37" t="str">
        <f>'MÊS (WORD)'!$J$27</f>
        <v/>
      </c>
      <c r="GB18" s="37">
        <f>'MÊS (WORD)'!$I$28</f>
        <v>45436</v>
      </c>
      <c r="GC18" s="37" t="str">
        <f>'MÊS (WORD)'!$J$28</f>
        <v/>
      </c>
      <c r="GD18" s="37">
        <f>'MÊS (WORD)'!$I$29</f>
        <v>45437</v>
      </c>
      <c r="GE18" s="37" t="str">
        <f>'MÊS (WORD)'!$J$29</f>
        <v/>
      </c>
      <c r="GF18" s="37">
        <f>'MÊS (WORD)'!$I$30</f>
        <v>45438</v>
      </c>
      <c r="GG18" s="37" t="str">
        <f>'MÊS (WORD)'!$J$30</f>
        <v>********************************************************************</v>
      </c>
      <c r="GH18" s="37">
        <f>'MÊS (WORD)'!$I$31</f>
        <v>45439</v>
      </c>
      <c r="GI18" s="37" t="str">
        <f>'MÊS (WORD)'!$J$31</f>
        <v/>
      </c>
      <c r="GJ18" s="37">
        <f>'MÊS (WORD)'!$I$32</f>
        <v>45440</v>
      </c>
      <c r="GK18" s="37" t="str">
        <f>'MÊS (WORD)'!$J$32</f>
        <v/>
      </c>
      <c r="GL18" s="37">
        <f>'MÊS (WORD)'!$I$33</f>
        <v>45441</v>
      </c>
      <c r="GM18" s="37" t="str">
        <f>'MÊS (WORD)'!$J$33</f>
        <v/>
      </c>
      <c r="GN18" s="37">
        <f>'MÊS (WORD)'!$I$34</f>
        <v>45442</v>
      </c>
      <c r="GO18" s="37" t="str">
        <f>'MÊS (WORD)'!$J$34</f>
        <v/>
      </c>
      <c r="GP18" s="37">
        <f>'MÊS (WORD)'!$I$35</f>
        <v>45443</v>
      </c>
      <c r="GQ18" s="31" t="str">
        <f>'MÊS (WORD)'!$J$35</f>
        <v/>
      </c>
    </row>
    <row r="19" spans="1:199" ht="17.100000000000001" customHeight="1" x14ac:dyDescent="0.25">
      <c r="A19" s="31">
        <v>49312</v>
      </c>
      <c r="B19" s="33">
        <v>41001</v>
      </c>
      <c r="C19" s="31">
        <v>216</v>
      </c>
      <c r="D19" s="39" t="s">
        <v>397</v>
      </c>
      <c r="E19" s="34" t="s">
        <v>47</v>
      </c>
      <c r="F19" s="39" t="s">
        <v>396</v>
      </c>
      <c r="G19" s="39" t="s">
        <v>398</v>
      </c>
      <c r="H19" s="31">
        <v>28</v>
      </c>
      <c r="I19" s="31">
        <f>IF(Tabela227[[#This Row],[HORA AULA]]&lt;&gt;0,Tabela227[[#This Row],[HORA AULA]]/2,"-")</f>
        <v>14</v>
      </c>
      <c r="J19" s="31" t="s">
        <v>100</v>
      </c>
      <c r="K19" s="31" t="s">
        <v>100</v>
      </c>
      <c r="L19" s="31" t="s">
        <v>100</v>
      </c>
      <c r="M19" s="31" t="s">
        <v>100</v>
      </c>
      <c r="N19" s="32" t="str">
        <f>IFERROR(VLOOKUP(Tabela227[[#This Row],[NOME]],'NOITE (N) (7)'!$B$3:$C$176,2,FALSE),"")</f>
        <v/>
      </c>
      <c r="O19" s="32" t="str">
        <f>IFERROR(VLOOKUP(Tabela227[[#This Row],[NOME]],'NOITE (N) (6)'!$B$3:$C$176,2,FALSE),"")</f>
        <v/>
      </c>
      <c r="P19" s="32" t="str">
        <f>IFERROR(VLOOKUP(Tabela227[[#This Row],[NOME]],'NOITE (N) (5)'!$B$3:$C$176,2,FALSE),"")</f>
        <v/>
      </c>
      <c r="Q19" s="32" t="str">
        <f>IFERROR(VLOOKUP(Tabela227[[#This Row],[NOME]],'NOITE (N) (4)'!$B$3:$C$176,2,FALSE),"")</f>
        <v/>
      </c>
      <c r="R19" s="32" t="str">
        <f>IFERROR(VLOOKUP(Tabela227[[#This Row],[NOME]],'NOITE (N) (3)'!$B$3:$C$176,2,FALSE),"")</f>
        <v/>
      </c>
      <c r="S19" s="32" t="str">
        <f>IFERROR(VLOOKUP(Tabela227[[#This Row],[NOME]],'NOITE (N) (2)'!$B$3:$C$176,2,FALSE),"")</f>
        <v/>
      </c>
      <c r="T19" s="32" t="str">
        <f>IFERROR(VLOOKUP(Tabela227[[#This Row],[NOME]],'NOITE (N) (1)'!$B$3:$C$176,2,FALSE),"")</f>
        <v/>
      </c>
      <c r="U19" s="32" t="str">
        <f>IFERROR(VLOOKUP(Tabela227[[#This Row],[NOME]],'NOITE (N) (7)'!$D$3:$E$176,2,FALSE),"")</f>
        <v/>
      </c>
      <c r="V19" s="32" t="str">
        <f>IFERROR(VLOOKUP(Tabela227[[#This Row],[NOME]],'NOITE (N) (6)'!$D$3:$E$176,2,FALSE),"")</f>
        <v/>
      </c>
      <c r="W19" s="32" t="str">
        <f>IFERROR(VLOOKUP(Tabela227[[#This Row],[NOME]],'NOITE (N) (5)'!$D$3:$E$176,2,FALSE),"")</f>
        <v/>
      </c>
      <c r="X19" s="32" t="str">
        <f>IFERROR(VLOOKUP(Tabela227[[#This Row],[NOME]],'NOITE (N) (4)'!$D$3:$E$176,2,FALSE),"")</f>
        <v/>
      </c>
      <c r="Y19" s="32" t="str">
        <f>IFERROR(VLOOKUP(Tabela227[[#This Row],[NOME]],'NOITE (N) (3)'!$D$3:$E$176,2,FALSE),"")</f>
        <v/>
      </c>
      <c r="Z19" s="32" t="str">
        <f>IFERROR(VLOOKUP(Tabela227[[#This Row],[NOME]],'NOITE (N) (2)'!$D$3:$E$176,2,FALSE),"")</f>
        <v/>
      </c>
      <c r="AA19" s="32" t="str">
        <f>IFERROR(VLOOKUP(Tabela227[[#This Row],[NOME]],'NOITE (N) (1)'!$D$3:$E$176,2,FALSE),"")</f>
        <v/>
      </c>
      <c r="AB19" s="32" t="str">
        <f>IFERROR(VLOOKUP(Tabela227[[#This Row],[NOME]],'NOITE (N) (7)'!$F$3:$G$176,2,FALSE),"")</f>
        <v/>
      </c>
      <c r="AC19" s="32" t="str">
        <f>IFERROR(VLOOKUP(Tabela227[[#This Row],[NOME]],'NOITE (N) (6)'!$F$3:$G$176,2,FALSE),"")</f>
        <v/>
      </c>
      <c r="AD19" s="32" t="str">
        <f>IFERROR(VLOOKUP(Tabela227[[#This Row],[NOME]],'NOITE (N) (5)'!$F$3:$G$176,2,FALSE),"")</f>
        <v/>
      </c>
      <c r="AE19" s="32" t="str">
        <f>IFERROR(VLOOKUP(Tabela227[[#This Row],[NOME]],'NOITE (N) (4)'!$F$3:$G$176,2,FALSE),"")</f>
        <v/>
      </c>
      <c r="AF19" s="32" t="str">
        <f>IFERROR(VLOOKUP(Tabela227[[#This Row],[NOME]],'NOITE (N) (3)'!$F$3:$G$176,2,FALSE),"")</f>
        <v/>
      </c>
      <c r="AG19" s="32" t="str">
        <f>IFERROR(VLOOKUP(Tabela227[[#This Row],[NOME]],'NOITE (N) (2)'!$F$3:$G$176,2,FALSE),"")</f>
        <v/>
      </c>
      <c r="AH19" s="32" t="str">
        <f>IFERROR(VLOOKUP(Tabela227[[#This Row],[NOME]],'NOITE (N) (1)'!$F$3:$G$176,2,FALSE),"")</f>
        <v/>
      </c>
      <c r="AI19" s="32" t="str">
        <f>IFERROR(VLOOKUP(Tabela227[[#This Row],[NOME]],'NOITE (N) (7)'!$H$3:$I$176,2,FALSE),"")</f>
        <v/>
      </c>
      <c r="AJ19" s="32" t="str">
        <f>IFERROR(VLOOKUP(Tabela227[[#This Row],[NOME]],'NOITE (N) (6)'!$H$3:$I$176,2,FALSE),"")</f>
        <v/>
      </c>
      <c r="AK19" s="32" t="str">
        <f>IFERROR(VLOOKUP(Tabela227[[#This Row],[NOME]],'NOITE (N) (5)'!$H$3:$I$176,2,FALSE),"")</f>
        <v/>
      </c>
      <c r="AL19" s="32" t="str">
        <f>IFERROR(VLOOKUP(Tabela227[[#This Row],[NOME]],'NOITE (N) (4)'!$H$3:$I$176,2,FALSE),"")</f>
        <v/>
      </c>
      <c r="AM19" s="32" t="str">
        <f>IFERROR(VLOOKUP(Tabela227[[#This Row],[NOME]],'NOITE (N) (3)'!$H$3:$I$176,2,FALSE),"")</f>
        <v/>
      </c>
      <c r="AN19" s="32" t="str">
        <f>IFERROR(VLOOKUP(Tabela227[[#This Row],[NOME]],'NOITE (N) (2)'!$H$3:$I$176,2,FALSE),"")</f>
        <v/>
      </c>
      <c r="AO19" s="32" t="str">
        <f>IFERROR(VLOOKUP(Tabela227[[#This Row],[NOME]],'NOITE (N) (1)'!$H$3:$I$176,2,FALSE),"")</f>
        <v/>
      </c>
      <c r="AP19" s="32" t="str">
        <f>IFERROR(VLOOKUP(Tabela227[[#This Row],[NOME]],'NOITE (N) (7)'!$J$3:$K$176,2,FALSE),"")</f>
        <v/>
      </c>
      <c r="AQ19" s="32" t="str">
        <f>IFERROR(VLOOKUP(Tabela227[[#This Row],[NOME]],'NOITE (N) (6)'!$J$3:$K$176,2,FALSE),"")</f>
        <v/>
      </c>
      <c r="AR19" s="32" t="str">
        <f>IFERROR(VLOOKUP(Tabela227[[#This Row],[NOME]],'NOITE (N) (5)'!$J$3:$K$176,2,FALSE),"")</f>
        <v/>
      </c>
      <c r="AS19" s="32" t="str">
        <f>IFERROR(VLOOKUP(Tabela227[[#This Row],[NOME]],'NOITE (N) (4)'!$J$3:$K$176,2,FALSE),"")</f>
        <v/>
      </c>
      <c r="AT19" s="32" t="str">
        <f>IFERROR(VLOOKUP(Tabela227[[#This Row],[NOME]],'NOITE (N) (3)'!$J$3:$K$176,2,FALSE),"")</f>
        <v/>
      </c>
      <c r="AU19" s="32" t="str">
        <f>IFERROR(VLOOKUP(Tabela227[[#This Row],[NOME]],'NOITE (N) (2)'!$J$3:$K$176,2,FALSE),"")</f>
        <v/>
      </c>
      <c r="AV19" s="32" t="str">
        <f>IFERROR(VLOOKUP(Tabela227[[#This Row],[NOME]],'NOITE (N) (1)'!$J$3:$K$176,2,FALSE),"")</f>
        <v/>
      </c>
      <c r="AW19" s="32" t="str">
        <f>IFERROR(VLOOKUP(Tabela227[[#This Row],[NOME]],'NOITE (N) (7)'!$L$3:$M$176,2,FALSE),"")</f>
        <v/>
      </c>
      <c r="AX19" s="32" t="str">
        <f>IFERROR(VLOOKUP(Tabela227[[#This Row],[NOME]],'NOITE (N) (6)'!$L$3:$M$176,2,FALSE),"")</f>
        <v/>
      </c>
      <c r="AY19" s="32" t="str">
        <f>IFERROR(VLOOKUP(Tabela227[[#This Row],[NOME]],'NOITE (N) (5)'!$L$3:$M$176,2,FALSE),"")</f>
        <v/>
      </c>
      <c r="AZ19" s="32" t="str">
        <f>IFERROR(VLOOKUP(Tabela227[[#This Row],[NOME]],'NOITE (N) (4)'!$L$3:$M$176,2,FALSE),"")</f>
        <v/>
      </c>
      <c r="BA19" s="32" t="str">
        <f>IFERROR(VLOOKUP(Tabela227[[#This Row],[NOME]],'NOITE (N) (3)'!$L$3:$M$176,2,FALSE),"")</f>
        <v/>
      </c>
      <c r="BB19" s="32" t="str">
        <f>IFERROR(VLOOKUP(Tabela227[[#This Row],[NOME]],'NOITE (N) (2)'!$L$3:$M$176,2,FALSE),"")</f>
        <v/>
      </c>
      <c r="BC19" s="32" t="str">
        <f>IFERROR(VLOOKUP(Tabela227[[#This Row],[NOME]],'NOITE (N) (1)'!$L$3:$M$176,2,FALSE),"")</f>
        <v/>
      </c>
      <c r="BD19" s="32" t="str">
        <f>IFERROR(VLOOKUP(Tabela227[[#This Row],[NOME]],'TARDE (N) (6)'!$B$2:$C$73,2,FALSE),"")</f>
        <v/>
      </c>
      <c r="BE19" s="32" t="str">
        <f>IFERROR(VLOOKUP(Tabela227[[#This Row],[NOME]],'TARDE (N) (5)'!$B$2:$C$73,2,FALSE),"")</f>
        <v/>
      </c>
      <c r="BF19" s="32" t="str">
        <f>IFERROR(VLOOKUP(Tabela227[[#This Row],[NOME]],'TARDE (N) (4)'!$B$2:$C$73,2,FALSE),"")</f>
        <v/>
      </c>
      <c r="BG19" s="32" t="str">
        <f>IFERROR(VLOOKUP(Tabela227[[#This Row],[NOME]],'TARDE (N) (3)'!$B$2:$C$73,2,FALSE),"")</f>
        <v/>
      </c>
      <c r="BH19" s="32" t="str">
        <f>IFERROR(VLOOKUP(Tabela227[[#This Row],[NOME]],'TARDE (N) (2)'!$B$2:$C$73,2,FALSE),"")</f>
        <v/>
      </c>
      <c r="BI19" s="32" t="str">
        <f>IFERROR(VLOOKUP(Tabela227[[#This Row],[NOME]],'TARDE (N) (1)'!$B$2:$C$73,2,FALSE),"")</f>
        <v/>
      </c>
      <c r="BJ19" s="32" t="str">
        <f>IFERROR(VLOOKUP(Tabela227[[#This Row],[NOME]],'TARDE (N) (6)'!$D$2:$E$73,2,FALSE),"")</f>
        <v/>
      </c>
      <c r="BK19" s="32" t="str">
        <f>IFERROR(VLOOKUP(Tabela227[[#This Row],[NOME]],'TARDE (N) (5)'!$D$2:$E$73,2,FALSE),"")</f>
        <v/>
      </c>
      <c r="BL19" s="32" t="str">
        <f>IFERROR(VLOOKUP(Tabela227[[#This Row],[NOME]],'TARDE (N) (4)'!$D$2:$E$73,2,FALSE),"")</f>
        <v/>
      </c>
      <c r="BM19" s="32" t="str">
        <f>IFERROR(VLOOKUP(Tabela227[[#This Row],[NOME]],'TARDE (N) (3)'!$D$2:$E$73,2,FALSE),"")</f>
        <v/>
      </c>
      <c r="BN19" s="32" t="str">
        <f>IFERROR(VLOOKUP(Tabela227[[#This Row],[NOME]],'TARDE (N) (2)'!$D$2:$E$73,2,FALSE),"")</f>
        <v/>
      </c>
      <c r="BO19" s="32" t="str">
        <f>IFERROR(VLOOKUP(Tabela227[[#This Row],[NOME]],'TARDE (N) (1)'!$D$2:$E$73,2,FALSE),"")</f>
        <v/>
      </c>
      <c r="BP19" s="32" t="str">
        <f>IFERROR(VLOOKUP(Tabela227[[#This Row],[NOME]],'TARDE (N) (6)'!$F$2:$G$73,2,FALSE),"")</f>
        <v/>
      </c>
      <c r="BQ19" s="32" t="str">
        <f>IFERROR(VLOOKUP(Tabela227[[#This Row],[NOME]],'TARDE (N) (5)'!$F$2:$G$73,2,FALSE),"")</f>
        <v/>
      </c>
      <c r="BR19" s="32" t="str">
        <f>IFERROR(VLOOKUP(Tabela227[[#This Row],[NOME]],'TARDE (N) (4)'!$F$2:$G$73,2,FALSE),"")</f>
        <v/>
      </c>
      <c r="BS19" s="32" t="str">
        <f>IFERROR(VLOOKUP(Tabela227[[#This Row],[NOME]],'TARDE (N) (3)'!$F$2:$G$73,2,FALSE),"")</f>
        <v/>
      </c>
      <c r="BT19" s="32" t="str">
        <f>IFERROR(VLOOKUP(Tabela227[[#This Row],[NOME]],'TARDE (N) (2)'!$F$2:$G$73,2,FALSE),"")</f>
        <v/>
      </c>
      <c r="BU19" s="32" t="str">
        <f>IFERROR(VLOOKUP(Tabela227[[#This Row],[NOME]],'TARDE (N) (1)'!$F$2:$G$73,2,FALSE),"")</f>
        <v/>
      </c>
      <c r="BV19" s="32" t="str">
        <f>IFERROR(VLOOKUP(Tabela227[[#This Row],[NOME]],'TARDE (N) (6)'!$H$2:$I$73,2,FALSE),"")</f>
        <v/>
      </c>
      <c r="BW19" s="32" t="str">
        <f>IFERROR(VLOOKUP(Tabela227[[#This Row],[NOME]],'TARDE (N) (5)'!$H$2:$I$73,2,FALSE),"")</f>
        <v/>
      </c>
      <c r="BX19" s="32" t="str">
        <f>IFERROR(VLOOKUP(Tabela227[[#This Row],[NOME]],'TARDE (N) (4)'!$H$2:$I$73,2,FALSE),"")</f>
        <v/>
      </c>
      <c r="BY19" s="32" t="str">
        <f>IFERROR(VLOOKUP(Tabela227[[#This Row],[NOME]],'TARDE (N) (3)'!$H$2:$I$73,2,FALSE),"")</f>
        <v/>
      </c>
      <c r="BZ19" s="32" t="str">
        <f>IFERROR(VLOOKUP(Tabela227[[#This Row],[NOME]],'TARDE (N) (2)'!$H$2:$I$73,2,FALSE),"")</f>
        <v/>
      </c>
      <c r="CA19" s="32" t="str">
        <f>IFERROR(VLOOKUP(Tabela227[[#This Row],[NOME]],'TARDE (N) (1)'!$H$2:$I$73,2,FALSE),"")</f>
        <v/>
      </c>
      <c r="CB19" s="32" t="str">
        <f>IFERROR(VLOOKUP(Tabela227[[#This Row],[NOME]],'TARDE (N) (6)'!$J$2:$K$73,2,FALSE),"")</f>
        <v/>
      </c>
      <c r="CC19" s="32" t="str">
        <f>IFERROR(VLOOKUP(Tabela227[[#This Row],[NOME]],'TARDE (N) (5)'!$J$2:$K$73,2,FALSE),"")</f>
        <v/>
      </c>
      <c r="CD19" s="32" t="str">
        <f>IFERROR(VLOOKUP(Tabela227[[#This Row],[NOME]],'TARDE (N) (4)'!$J$2:$K$73,2,FALSE),"")</f>
        <v/>
      </c>
      <c r="CE19" s="32" t="str">
        <f>IFERROR(VLOOKUP(Tabela227[[#This Row],[NOME]],'TARDE (N) (3)'!$J$2:$K$73,2,FALSE),"")</f>
        <v/>
      </c>
      <c r="CF19" s="32" t="str">
        <f>IFERROR(VLOOKUP(Tabela227[[#This Row],[NOME]],'TARDE (N) (2)'!$J$2:$K$73,2,FALSE),"")</f>
        <v/>
      </c>
      <c r="CG19" s="32" t="str">
        <f>IFERROR(VLOOKUP(Tabela227[[#This Row],[NOME]],'TARDE (N) (1)'!$J$2:$K$73,2,FALSE),"")</f>
        <v/>
      </c>
      <c r="CH19" s="32" t="str">
        <f>IFERROR(VLOOKUP(Tabela227[[#This Row],[NOME]],'TARDE (N) (6)'!$L$2:$M$73,2,FALSE),"")</f>
        <v/>
      </c>
      <c r="CI19" s="32" t="str">
        <f>IFERROR(VLOOKUP(Tabela227[[#This Row],[NOME]],'TARDE (N) (5)'!$L$2:$M$73,2,FALSE),"")</f>
        <v/>
      </c>
      <c r="CJ19" s="32" t="str">
        <f>IFERROR(VLOOKUP(Tabela227[[#This Row],[NOME]],'TARDE (N) (4)'!$L$2:$M$73,2,FALSE),"")</f>
        <v/>
      </c>
      <c r="CK19" s="32" t="str">
        <f>IFERROR(VLOOKUP(Tabela227[[#This Row],[NOME]],'TARDE (N) (3)'!$L$2:$M$73,2,FALSE),"")</f>
        <v/>
      </c>
      <c r="CL19" s="32" t="str">
        <f>IFERROR(VLOOKUP(Tabela227[[#This Row],[NOME]],'TARDE (N) (2)'!$L$2:$M$73,2,FALSE),"")</f>
        <v/>
      </c>
      <c r="CM19" s="32" t="str">
        <f>IFERROR(VLOOKUP(Tabela227[[#This Row],[NOME]],'TARDE (N) (1)'!$L$2:$M$73,2,FALSE),"")</f>
        <v/>
      </c>
      <c r="CN19" s="32" t="str">
        <f>IFERROR(VLOOKUP(Tabela227[[#This Row],[NOME]],'MANHÃ (N) (7)'!$B$2:$C$127,2,FALSE),"")</f>
        <v/>
      </c>
      <c r="CO19" s="32" t="str">
        <f>IFERROR(VLOOKUP(Tabela227[[#This Row],[NOME]],'MANHÃ (N) (6)'!$B$2:$C$127,2,FALSE),"")</f>
        <v/>
      </c>
      <c r="CP19" s="32" t="str">
        <f>IFERROR(VLOOKUP(Tabela227[[#This Row],[NOME]],'MANHÃ (N) (5)'!$B$2:$C$127,2,FALSE),"")</f>
        <v/>
      </c>
      <c r="CQ19" s="32" t="str">
        <f>IFERROR(VLOOKUP(Tabela227[[#This Row],[NOME]],'MANHÃ (N) (4)'!$B$2:$C$127,2,FALSE),"")</f>
        <v/>
      </c>
      <c r="CR19" s="32" t="str">
        <f>IFERROR(VLOOKUP(Tabela227[[#This Row],[NOME]],'MANHÃ (N) (3)'!$B$2:$C$127,2,FALSE),"")</f>
        <v/>
      </c>
      <c r="CS19" s="32" t="str">
        <f>IFERROR(VLOOKUP(Tabela227[[#This Row],[NOME]],'MANHÃ (N) (2)'!$B$2:$C$127,2,FALSE),"")</f>
        <v/>
      </c>
      <c r="CT19" s="32" t="str">
        <f>IFERROR(VLOOKUP(Tabela227[[#This Row],[NOME]],'MANHÃ (N) (1)'!$B$2:$C$127,2,FALSE),"")</f>
        <v/>
      </c>
      <c r="CU19" s="32" t="str">
        <f>IFERROR(VLOOKUP(Tabela227[[#This Row],[NOME]],'MANHÃ (N) (7)'!$D$2:$E$127,2,FALSE),"")</f>
        <v/>
      </c>
      <c r="CV19" s="32" t="str">
        <f>IFERROR(VLOOKUP(Tabela227[[#This Row],[NOME]],'MANHÃ (N) (6)'!$D$2:$E$127,2,FALSE),"")</f>
        <v/>
      </c>
      <c r="CW19" s="32" t="str">
        <f>IFERROR(VLOOKUP(Tabela227[[#This Row],[NOME]],'MANHÃ (N) (5)'!$D$2:$E$127,2,FALSE),"")</f>
        <v/>
      </c>
      <c r="CX19" s="32" t="str">
        <f>IFERROR(VLOOKUP(Tabela227[[#This Row],[NOME]],'MANHÃ (N) (4)'!$D$2:$E$127,2,FALSE),"")</f>
        <v/>
      </c>
      <c r="CY19" s="32" t="str">
        <f>IFERROR(VLOOKUP(Tabela227[[#This Row],[NOME]],'MANHÃ (N) (3)'!$D$2:$E$127,2,FALSE),"")</f>
        <v/>
      </c>
      <c r="CZ19" s="32" t="str">
        <f>IFERROR(VLOOKUP(Tabela227[[#This Row],[NOME]],'MANHÃ (N) (2)'!$D$2:$E$127,2,FALSE),"")</f>
        <v/>
      </c>
      <c r="DA19" s="32" t="str">
        <f>IFERROR(VLOOKUP(Tabela227[[#This Row],[NOME]],'MANHÃ (N) (1)'!$D$2:$E$127,2,FALSE),"")</f>
        <v/>
      </c>
      <c r="DB19" s="32" t="str">
        <f>IFERROR(VLOOKUP(Tabela227[[#This Row],[NOME]],'MANHÃ (N) (7)'!$F$2:$G$127,2,FALSE),"")</f>
        <v/>
      </c>
      <c r="DC19" s="32" t="str">
        <f>IFERROR(VLOOKUP(Tabela227[[#This Row],[NOME]],'MANHÃ (N) (7)'!$F$2:$G$127,2,FALSE),"")</f>
        <v/>
      </c>
      <c r="DD19" s="32" t="str">
        <f>IFERROR(VLOOKUP(Tabela227[[#This Row],[NOME]],'MANHÃ (N) (6)'!$F$2:$G$127,2,FALSE),"")</f>
        <v/>
      </c>
      <c r="DE19" s="32" t="str">
        <f>IFERROR(VLOOKUP(Tabela227[[#This Row],[NOME]],'MANHÃ (N) (5)'!$F$2:$G$127,2,FALSE),"")</f>
        <v/>
      </c>
      <c r="DF19" s="32" t="str">
        <f>IFERROR(VLOOKUP(Tabela227[[#This Row],[NOME]],'MANHÃ (N) (3)'!$F$2:$G$127,2,FALSE),"")</f>
        <v/>
      </c>
      <c r="DG19" s="32" t="str">
        <f>IFERROR(VLOOKUP(Tabela227[[#This Row],[NOME]],'MANHÃ (N) (2)'!$F$2:$G$127,2,FALSE),"")</f>
        <v/>
      </c>
      <c r="DH19" s="32" t="str">
        <f>IFERROR(VLOOKUP(Tabela227[[#This Row],[NOME]],'MANHÃ (N) (1)'!$F$2:$G$127,2,FALSE),"")</f>
        <v/>
      </c>
      <c r="DI19" s="32" t="str">
        <f>IFERROR(VLOOKUP(Tabela227[[#This Row],[NOME]],'MANHÃ (N) (7)'!$H$2:$I$127,2,FALSE),"")</f>
        <v/>
      </c>
      <c r="DJ19" s="32" t="str">
        <f>IFERROR(VLOOKUP(Tabela227[[#This Row],[NOME]],'MANHÃ (N) (6)'!$H$2:$I$127,2,FALSE),"")</f>
        <v/>
      </c>
      <c r="DK19" s="32" t="str">
        <f>IFERROR(VLOOKUP(Tabela227[[#This Row],[NOME]],'MANHÃ (N) (5)'!$H$2:$I$127,2,FALSE),"")</f>
        <v/>
      </c>
      <c r="DL19" s="32" t="str">
        <f>IFERROR(VLOOKUP(Tabela227[[#This Row],[NOME]],'MANHÃ (N) (4)'!$H$2:$I$127,2,FALSE),"")</f>
        <v/>
      </c>
      <c r="DM19" s="32" t="str">
        <f>IFERROR(VLOOKUP(Tabela227[[#This Row],[NOME]],'MANHÃ (N) (3)'!$H$2:$I$127,2,FALSE),"")</f>
        <v/>
      </c>
      <c r="DN19" s="32" t="str">
        <f>IFERROR(VLOOKUP(Tabela227[[#This Row],[NOME]],'MANHÃ (N) (2)'!$H$2:$I$127,2,FALSE),"")</f>
        <v/>
      </c>
      <c r="DO19" s="32" t="str">
        <f>IFERROR(VLOOKUP(Tabela227[[#This Row],[NOME]],'MANHÃ (N) (1)'!$H$2:$I$127,2,FALSE),"")</f>
        <v/>
      </c>
      <c r="DP19" s="32" t="str">
        <f>IFERROR(VLOOKUP(Tabela227[[#This Row],[NOME]],'MANHÃ (N) (7)'!$J$2:$K$127,2,FALSE),"")</f>
        <v/>
      </c>
      <c r="DQ19" s="32" t="str">
        <f>IFERROR(VLOOKUP(Tabela227[[#This Row],[NOME]],'MANHÃ (N) (6)'!$J$2:$K$127,2,FALSE),"")</f>
        <v/>
      </c>
      <c r="DR19" s="32" t="str">
        <f>IFERROR(VLOOKUP(Tabela227[[#This Row],[NOME]],'MANHÃ (N) (5)'!$J$2:$K$127,2,FALSE),"")</f>
        <v/>
      </c>
      <c r="DS19" s="32" t="str">
        <f>IFERROR(VLOOKUP(Tabela227[[#This Row],[NOME]],'MANHÃ (N) (4)'!$J$2:$K$127,2,FALSE),"")</f>
        <v/>
      </c>
      <c r="DT19" s="32" t="str">
        <f>IFERROR(VLOOKUP(Tabela227[[#This Row],[NOME]],'MANHÃ (N) (3)'!$J$2:$K$127,2,FALSE),"")</f>
        <v/>
      </c>
      <c r="DU19" s="32" t="str">
        <f>IFERROR(VLOOKUP(Tabela227[[#This Row],[NOME]],'MANHÃ (N) (2)'!$J$2:$K$127,2,FALSE),"")</f>
        <v/>
      </c>
      <c r="DV19" s="32" t="str">
        <f>IFERROR(VLOOKUP(Tabela227[[#This Row],[NOME]],'MANHÃ (N) (1)'!$J$2:$K$127,2,FALSE),"")</f>
        <v/>
      </c>
      <c r="DW19" s="32" t="str">
        <f>IFERROR(VLOOKUP(Tabela227[[#This Row],[NOME]],'MANHÃ (N) (7)'!$L$2:$M$127,2,FALSE),"")</f>
        <v/>
      </c>
      <c r="DX19" s="32" t="str">
        <f>IFERROR(VLOOKUP(Tabela227[[#This Row],[NOME]],'MANHÃ (N) (6)'!$L$2:$M$127,2,FALSE),"")</f>
        <v/>
      </c>
      <c r="DY19" s="32" t="str">
        <f>IFERROR(VLOOKUP(Tabela227[[#This Row],[NOME]],'MANHÃ (N) (5)'!$L$2:$M$127,2,FALSE),"")</f>
        <v/>
      </c>
      <c r="DZ19" s="32" t="str">
        <f>IFERROR(VLOOKUP(Tabela227[[#This Row],[NOME]],'MANHÃ (N) (4)'!$L$2:$M$127,2,FALSE),"")</f>
        <v/>
      </c>
      <c r="EA19" s="32" t="str">
        <f>IFERROR(VLOOKUP(Tabela227[[#This Row],[NOME]],'MANHÃ (N) (3)'!$L$2:$M$127,2,FALSE),"")</f>
        <v/>
      </c>
      <c r="EB19" s="32" t="str">
        <f>IFERROR(VLOOKUP(Tabela227[[#This Row],[NOME]],'MANHÃ (N) (2)'!$L$2:$M$127,2,FALSE),"")</f>
        <v/>
      </c>
      <c r="EC19" s="32" t="str">
        <f>IFERROR(VLOOKUP(Tabela227[[#This Row],[NOME]],'MANHÃ (N) (1)'!$L$2:$M$127,2,FALSE),"")</f>
        <v/>
      </c>
      <c r="ED19" s="33">
        <v>45323</v>
      </c>
      <c r="EE19" s="31">
        <f>PROFESSORES!$D$3</f>
        <v>2024</v>
      </c>
      <c r="EF19" s="31" t="str">
        <f>PROFESSORES!$C$3</f>
        <v>MAIO</v>
      </c>
      <c r="EG19" s="35">
        <f>'MÊS (WORD)'!$C$4</f>
        <v>5</v>
      </c>
      <c r="EH19" s="42">
        <f>'MÊS (WORD)'!$I$5</f>
        <v>45413</v>
      </c>
      <c r="EI19" s="31" t="str">
        <f>'MÊS (WORD)'!$J$5</f>
        <v>*
***************************DIA DO TRABALHO**************************</v>
      </c>
      <c r="EJ19" s="42">
        <f>'MÊS (WORD)'!$I$6</f>
        <v>45414</v>
      </c>
      <c r="EK19" s="37" t="str">
        <f>'MÊS (WORD)'!$J$6</f>
        <v/>
      </c>
      <c r="EL19" s="42">
        <f>'MÊS (WORD)'!$I$7</f>
        <v>45415</v>
      </c>
      <c r="EM19" s="37" t="str">
        <f>'MÊS (WORD)'!$J$7</f>
        <v/>
      </c>
      <c r="EN19" s="42">
        <f>'MÊS (WORD)'!$I$8</f>
        <v>45416</v>
      </c>
      <c r="EO19" s="37" t="str">
        <f>'MÊS (WORD)'!$J$8</f>
        <v/>
      </c>
      <c r="EP19" s="42">
        <f>'MÊS (WORD)'!$I$9</f>
        <v>45417</v>
      </c>
      <c r="EQ19" s="37" t="str">
        <f>'MÊS (WORD)'!$J$9</f>
        <v>********************************************************************</v>
      </c>
      <c r="ER19" s="42">
        <f>'MÊS (WORD)'!$I$10</f>
        <v>45418</v>
      </c>
      <c r="ES19" s="37" t="str">
        <f>'MÊS (WORD)'!$J$10</f>
        <v/>
      </c>
      <c r="ET19" s="42">
        <f>'MÊS (WORD)'!$I$11</f>
        <v>45419</v>
      </c>
      <c r="EU19" s="37" t="str">
        <f>'MÊS (WORD)'!$J$11</f>
        <v/>
      </c>
      <c r="EV19" s="42">
        <f>'MÊS (WORD)'!$I$12</f>
        <v>45420</v>
      </c>
      <c r="EW19" s="37" t="str">
        <f>'MÊS (WORD)'!$J$12</f>
        <v/>
      </c>
      <c r="EX19" s="42">
        <f>'MÊS (WORD)'!$I$13</f>
        <v>45421</v>
      </c>
      <c r="EY19" s="37" t="str">
        <f>'MÊS (WORD)'!$J$13</f>
        <v/>
      </c>
      <c r="EZ19" s="37">
        <f>'MÊS (WORD)'!$I$14</f>
        <v>45422</v>
      </c>
      <c r="FA19" s="37" t="str">
        <f>'MÊS (WORD)'!$J$14</f>
        <v/>
      </c>
      <c r="FB19" s="37">
        <f>'MÊS (WORD)'!$I$15</f>
        <v>45423</v>
      </c>
      <c r="FC19" s="37" t="str">
        <f>'MÊS (WORD)'!$J$15</f>
        <v/>
      </c>
      <c r="FD19" s="37">
        <f>'MÊS (WORD)'!$I$16</f>
        <v>45424</v>
      </c>
      <c r="FE19" s="37" t="str">
        <f>'MÊS (WORD)'!$J$16</f>
        <v>********************************************************************</v>
      </c>
      <c r="FF19" s="37">
        <f>'MÊS (WORD)'!$I$17</f>
        <v>45425</v>
      </c>
      <c r="FG19" s="37" t="str">
        <f>'MÊS (WORD)'!$J$17</f>
        <v/>
      </c>
      <c r="FH19" s="37">
        <f>'MÊS (WORD)'!$I$18</f>
        <v>45426</v>
      </c>
      <c r="FI19" s="37" t="str">
        <f>'MÊS (WORD)'!$J$18</f>
        <v/>
      </c>
      <c r="FJ19" s="37">
        <f>'MÊS (WORD)'!$I$19</f>
        <v>45427</v>
      </c>
      <c r="FK19" s="37" t="str">
        <f>'MÊS (WORD)'!$J$19</f>
        <v/>
      </c>
      <c r="FL19" s="37">
        <f>'MÊS (WORD)'!$I$20</f>
        <v>45428</v>
      </c>
      <c r="FM19" s="37" t="str">
        <f>'MÊS (WORD)'!$J$20</f>
        <v/>
      </c>
      <c r="FN19" s="37">
        <f>'MÊS (WORD)'!$I$21</f>
        <v>45429</v>
      </c>
      <c r="FO19" s="37" t="str">
        <f>'MÊS (WORD)'!$J$21</f>
        <v/>
      </c>
      <c r="FP19" s="37">
        <f>'MÊS (WORD)'!$I$22</f>
        <v>45430</v>
      </c>
      <c r="FQ19" s="37" t="str">
        <f>'MÊS (WORD)'!$J$22</f>
        <v/>
      </c>
      <c r="FR19" s="37">
        <f>'MÊS (WORD)'!$I$23</f>
        <v>45431</v>
      </c>
      <c r="FS19" s="37" t="str">
        <f>'MÊS (WORD)'!$J$23</f>
        <v>********************************************************************</v>
      </c>
      <c r="FT19" s="37">
        <f>'MÊS (WORD)'!$I$24</f>
        <v>45432</v>
      </c>
      <c r="FU19" s="37" t="str">
        <f>'MÊS (WORD)'!$J$24</f>
        <v/>
      </c>
      <c r="FV19" s="37">
        <f>'MÊS (WORD)'!$I$25</f>
        <v>45433</v>
      </c>
      <c r="FW19" s="37" t="str">
        <f>'MÊS (WORD)'!$J$25</f>
        <v/>
      </c>
      <c r="FX19" s="37">
        <f>'MÊS (WORD)'!$I$26</f>
        <v>45434</v>
      </c>
      <c r="FY19" s="37" t="str">
        <f>'MÊS (WORD)'!$J$26</f>
        <v/>
      </c>
      <c r="FZ19" s="37">
        <f>'MÊS (WORD)'!$I$27</f>
        <v>45435</v>
      </c>
      <c r="GA19" s="37" t="str">
        <f>'MÊS (WORD)'!$J$27</f>
        <v/>
      </c>
      <c r="GB19" s="37">
        <f>'MÊS (WORD)'!$I$28</f>
        <v>45436</v>
      </c>
      <c r="GC19" s="37" t="str">
        <f>'MÊS (WORD)'!$J$28</f>
        <v/>
      </c>
      <c r="GD19" s="37">
        <f>'MÊS (WORD)'!$I$29</f>
        <v>45437</v>
      </c>
      <c r="GE19" s="37" t="str">
        <f>'MÊS (WORD)'!$J$29</f>
        <v/>
      </c>
      <c r="GF19" s="37">
        <f>'MÊS (WORD)'!$I$30</f>
        <v>45438</v>
      </c>
      <c r="GG19" s="37" t="str">
        <f>'MÊS (WORD)'!$J$30</f>
        <v>********************************************************************</v>
      </c>
      <c r="GH19" s="37">
        <f>'MÊS (WORD)'!$I$31</f>
        <v>45439</v>
      </c>
      <c r="GI19" s="37" t="str">
        <f>'MÊS (WORD)'!$J$31</f>
        <v/>
      </c>
      <c r="GJ19" s="37">
        <f>'MÊS (WORD)'!$I$32</f>
        <v>45440</v>
      </c>
      <c r="GK19" s="37" t="str">
        <f>'MÊS (WORD)'!$J$32</f>
        <v/>
      </c>
      <c r="GL19" s="37">
        <f>'MÊS (WORD)'!$I$33</f>
        <v>45441</v>
      </c>
      <c r="GM19" s="37" t="str">
        <f>'MÊS (WORD)'!$J$33</f>
        <v/>
      </c>
      <c r="GN19" s="37">
        <f>'MÊS (WORD)'!$I$34</f>
        <v>45442</v>
      </c>
      <c r="GO19" s="37" t="str">
        <f>'MÊS (WORD)'!$J$34</f>
        <v/>
      </c>
      <c r="GP19" s="37">
        <f>'MÊS (WORD)'!$I$35</f>
        <v>45443</v>
      </c>
      <c r="GQ19" s="31" t="str">
        <f>'MÊS (WORD)'!$J$35</f>
        <v/>
      </c>
    </row>
    <row r="20" spans="1:199" ht="17.100000000000001" customHeight="1" x14ac:dyDescent="0.25">
      <c r="A20" s="31">
        <v>73811</v>
      </c>
      <c r="B20" s="33">
        <v>44701</v>
      </c>
      <c r="C20" s="31">
        <v>270</v>
      </c>
      <c r="D20" s="39" t="s">
        <v>414</v>
      </c>
      <c r="E20" s="34" t="s">
        <v>316</v>
      </c>
      <c r="F20" s="39" t="s">
        <v>396</v>
      </c>
      <c r="G20" s="39" t="s">
        <v>398</v>
      </c>
      <c r="H20" s="31">
        <v>2</v>
      </c>
      <c r="I20" s="31">
        <f>IF(Tabela227[[#This Row],[HORA AULA]]&lt;&gt;0,Tabela227[[#This Row],[HORA AULA]]/2,"-")</f>
        <v>1</v>
      </c>
      <c r="J20" s="31" t="s">
        <v>100</v>
      </c>
      <c r="K20" s="31" t="s">
        <v>100</v>
      </c>
      <c r="L20" s="31" t="s">
        <v>100</v>
      </c>
      <c r="M20" s="31" t="s">
        <v>100</v>
      </c>
      <c r="N20" s="54" t="str">
        <f>IFERROR(VLOOKUP(Tabela227[[#This Row],[NOME]],'NOITE (N) (7)'!$B$3:$C$176,2,FALSE),"")</f>
        <v/>
      </c>
      <c r="O20" s="54" t="str">
        <f>IFERROR(VLOOKUP(Tabela227[[#This Row],[NOME]],'NOITE (N) (6)'!$B$3:$C$176,2,FALSE),"")</f>
        <v/>
      </c>
      <c r="P20" s="54" t="str">
        <f>IFERROR(VLOOKUP(Tabela227[[#This Row],[NOME]],'NOITE (N) (5)'!$B$3:$C$176,2,FALSE),"")</f>
        <v/>
      </c>
      <c r="Q20" s="54" t="str">
        <f>IFERROR(VLOOKUP(Tabela227[[#This Row],[NOME]],'NOITE (N) (4)'!$B$3:$C$176,2,FALSE),"")</f>
        <v/>
      </c>
      <c r="R20" s="54"/>
      <c r="S20" s="54"/>
      <c r="T20" s="54" t="str">
        <f>IFERROR(MATCH($E20,Tabela3[Segunda],0),"")</f>
        <v/>
      </c>
      <c r="U20" s="32" t="str">
        <f>IFERROR(VLOOKUP(Tabela227[[#This Row],[NOME]],'NOITE (N) (7)'!$D$3:$E$176,2,FALSE),"")</f>
        <v/>
      </c>
      <c r="V20" s="32" t="str">
        <f>IFERROR(VLOOKUP(Tabela227[[#This Row],[NOME]],'NOITE (N) (6)'!$D$3:$E$176,2,FALSE),"")</f>
        <v/>
      </c>
      <c r="W20" s="32" t="str">
        <f>IFERROR(VLOOKUP(Tabela227[[#This Row],[NOME]],'NOITE (N) (5)'!$D$3:$E$176,2,FALSE),"")</f>
        <v/>
      </c>
      <c r="X20" s="32" t="str">
        <f>IFERROR(VLOOKUP(Tabela227[[#This Row],[NOME]],'NOITE (N) (4)'!$D$3:$E$176,2,FALSE),"")</f>
        <v/>
      </c>
      <c r="Y20" s="32"/>
      <c r="Z20" s="32"/>
      <c r="AA20" s="54" t="str">
        <f>IFERROR(MATCH($E20,Tabela3[Terça],0),"")</f>
        <v/>
      </c>
      <c r="AB20" s="32" t="str">
        <f>IFERROR(VLOOKUP(Tabela227[[#This Row],[NOME]],'NOITE (N) (7)'!$F$3:$G$176,2,FALSE),"")</f>
        <v/>
      </c>
      <c r="AC20" s="32" t="str">
        <f>IFERROR(VLOOKUP(Tabela227[[#This Row],[NOME]],'NOITE (N) (6)'!$F$3:$G$176,2,FALSE),"")</f>
        <v/>
      </c>
      <c r="AD20" s="32" t="str">
        <f>IFERROR(VLOOKUP(Tabela227[[#This Row],[NOME]],'NOITE (N) (5)'!$F$3:$G$176,2,FALSE),"")</f>
        <v/>
      </c>
      <c r="AE20" s="32" t="str">
        <f>IFERROR(VLOOKUP(Tabela227[[#This Row],[NOME]],'NOITE (N) (4)'!$F$3:$G$176,2,FALSE),"")</f>
        <v/>
      </c>
      <c r="AF20" s="32"/>
      <c r="AG20" s="32"/>
      <c r="AH20" s="54"/>
      <c r="AI20" s="32" t="str">
        <f>IFERROR(VLOOKUP(Tabela227[[#This Row],[NOME]],'NOITE (N) (7)'!$H$3:$I$176,2,FALSE),"")</f>
        <v/>
      </c>
      <c r="AJ20" s="32" t="str">
        <f>IFERROR(VLOOKUP(Tabela227[[#This Row],[NOME]],'NOITE (N) (6)'!$H$3:$I$176,2,FALSE),"")</f>
        <v/>
      </c>
      <c r="AK20" s="32" t="str">
        <f>IFERROR(VLOOKUP(Tabela227[[#This Row],[NOME]],'NOITE (N) (5)'!$H$3:$I$176,2,FALSE),"")</f>
        <v/>
      </c>
      <c r="AL20" s="32" t="str">
        <f>IFERROR(VLOOKUP(Tabela227[[#This Row],[NOME]],'NOITE (N) (4)'!$H$3:$I$176,2,FALSE),"")</f>
        <v/>
      </c>
      <c r="AM20" s="32"/>
      <c r="AN20" s="32"/>
      <c r="AO20" s="54"/>
      <c r="AP20" s="32" t="str">
        <f>IFERROR(VLOOKUP(Tabela227[[#This Row],[NOME]],'NOITE (N) (7)'!$J$3:$K$176,2,FALSE),"")</f>
        <v/>
      </c>
      <c r="AQ20" s="32" t="str">
        <f>IFERROR(VLOOKUP(Tabela227[[#This Row],[NOME]],'NOITE (N) (6)'!$J$3:$K$176,2,FALSE),"")</f>
        <v/>
      </c>
      <c r="AR20" s="32" t="str">
        <f>IFERROR(VLOOKUP(Tabela227[[#This Row],[NOME]],'NOITE (N) (5)'!$J$3:$K$176,2,FALSE),"")</f>
        <v/>
      </c>
      <c r="AS20" s="32" t="str">
        <f>IFERROR(VLOOKUP(Tabela227[[#This Row],[NOME]],'NOITE (N) (4)'!$J$3:$K$176,2,FALSE),"")</f>
        <v/>
      </c>
      <c r="AT20" s="32"/>
      <c r="AU20" s="32"/>
      <c r="AV20" s="54"/>
      <c r="AW20" s="32"/>
      <c r="AX20" s="32"/>
      <c r="AY20" s="32"/>
      <c r="AZ20" s="32"/>
      <c r="BA20" s="32"/>
      <c r="BB20" s="32"/>
      <c r="BC20" s="54"/>
      <c r="BD20" s="32" t="str">
        <f>IFERROR(VLOOKUP(Tabela227[[#This Row],[NOME]],'TARDE (N) (6)'!$B$2:$C$73,2,FALSE),"")</f>
        <v/>
      </c>
      <c r="BE20" s="32" t="str">
        <f>IFERROR(VLOOKUP(Tabela227[[#This Row],[NOME]],'TARDE (N) (5)'!$B$2:$C$73,2,FALSE),"")</f>
        <v/>
      </c>
      <c r="BF20" s="32" t="str">
        <f>IFERROR(VLOOKUP(Tabela227[[#This Row],[NOME]],'TARDE (N) (4)'!$B$2:$C$73,2,FALSE),"")</f>
        <v/>
      </c>
      <c r="BG20" s="32"/>
      <c r="BH20" s="32"/>
      <c r="BI20" s="54" t="str">
        <f>IFERROR(VLOOKUP(Tabela227[[#This Row],[NOME]],'TARDE (N)'!B$1:C$92,2,FALSE),"")</f>
        <v/>
      </c>
      <c r="BJ20" s="32" t="str">
        <f>IFERROR(VLOOKUP(Tabela227[[#This Row],[NOME]],'TARDE (N) (6)'!$D$2:$E$73,2,FALSE),"")</f>
        <v/>
      </c>
      <c r="BK20" s="32" t="str">
        <f>IFERROR(VLOOKUP(Tabela227[[#This Row],[NOME]],'TARDE (N) (5)'!$D$2:$E$73,2,FALSE),"")</f>
        <v/>
      </c>
      <c r="BL20" s="32" t="str">
        <f>IFERROR(VLOOKUP(Tabela227[[#This Row],[NOME]],'TARDE (N) (4)'!$D$2:$E$73,2,FALSE),"")</f>
        <v/>
      </c>
      <c r="BM20" s="32"/>
      <c r="BN20" s="32"/>
      <c r="BO20" s="54" t="str">
        <f>IFERROR(VLOOKUP(Tabela227[[#This Row],[NOME]],'TARDE (N)'!D$1:E$92,2,FALSE),"")</f>
        <v/>
      </c>
      <c r="BP20" s="32"/>
      <c r="BQ20" s="32"/>
      <c r="BR20" s="32"/>
      <c r="BS20" s="32"/>
      <c r="BT20" s="32"/>
      <c r="BU20" s="54" t="str">
        <f>IFERROR(VLOOKUP(Tabela227[[#This Row],[NOME]],'TARDE (N)'!F$1:G$92,2,FALSE),"")</f>
        <v/>
      </c>
      <c r="BV20" s="32"/>
      <c r="BW20" s="32"/>
      <c r="BX20" s="32"/>
      <c r="BY20" s="32"/>
      <c r="BZ20" s="32"/>
      <c r="CA20" s="54" t="str">
        <f>IFERROR(VLOOKUP(Tabela227[[#This Row],[NOME]],'TARDE (N)'!H$1:I$92,2,FALSE),"")</f>
        <v/>
      </c>
      <c r="CB20" s="32"/>
      <c r="CC20" s="32"/>
      <c r="CD20" s="32"/>
      <c r="CE20" s="32"/>
      <c r="CF20" s="32"/>
      <c r="CG20" s="54" t="str">
        <f>IFERROR(VLOOKUP(Tabela227[[#This Row],[NOME]],'TARDE (N)'!J$1:K$92,2,FALSE),"")</f>
        <v/>
      </c>
      <c r="CH20" s="32"/>
      <c r="CI20" s="32"/>
      <c r="CJ20" s="32"/>
      <c r="CK20" s="32"/>
      <c r="CL20" s="32"/>
      <c r="CM20" s="54"/>
      <c r="CN20" s="32"/>
      <c r="CO20" s="32"/>
      <c r="CP20" s="32"/>
      <c r="CQ20" s="32"/>
      <c r="CR20" s="32"/>
      <c r="CS20" s="32"/>
      <c r="CT20" s="54"/>
      <c r="CU20" s="32"/>
      <c r="CV20" s="32"/>
      <c r="CW20" s="32"/>
      <c r="CX20" s="32"/>
      <c r="CY20" s="32"/>
      <c r="CZ20" s="32"/>
      <c r="DA20" s="54"/>
      <c r="DB20" s="32" t="str">
        <f>IFERROR(VLOOKUP(Tabela227[[#This Row],[NOME]],'MANHÃ (N) (7)'!$F$2:$G$127,2,FALSE),"")</f>
        <v/>
      </c>
      <c r="DC20" s="32"/>
      <c r="DD20" s="32"/>
      <c r="DE20" s="32"/>
      <c r="DF20" s="32"/>
      <c r="DG20" s="32"/>
      <c r="DH20" s="54"/>
      <c r="DI20" s="32"/>
      <c r="DJ20" s="32"/>
      <c r="DK20" s="32"/>
      <c r="DL20" s="32"/>
      <c r="DM20" s="32"/>
      <c r="DN20" s="32"/>
      <c r="DO20" s="54"/>
      <c r="DP20" s="32"/>
      <c r="DQ20" s="32"/>
      <c r="DR20" s="32"/>
      <c r="DS20" s="32"/>
      <c r="DT20" s="32"/>
      <c r="DU20" s="32"/>
      <c r="DV20" s="54"/>
      <c r="DW20" s="32"/>
      <c r="DX20" s="32"/>
      <c r="DY20" s="32"/>
      <c r="DZ20" s="32"/>
      <c r="EA20" s="32"/>
      <c r="EB20" s="32"/>
      <c r="EC20" s="54"/>
      <c r="ED20" s="33">
        <v>45323</v>
      </c>
      <c r="EE20" s="31">
        <v>2023</v>
      </c>
      <c r="EF20" s="31" t="str">
        <f>PROFESSORES!$C$3</f>
        <v>MAIO</v>
      </c>
      <c r="EG20" s="35">
        <f>'MÊS (WORD)'!$C$4</f>
        <v>5</v>
      </c>
      <c r="EH20" s="42">
        <f>'MÊS (WORD)'!$I$5</f>
        <v>45413</v>
      </c>
      <c r="EI20" s="31" t="str">
        <f>'MÊS (WORD)'!$J$5</f>
        <v>*
***************************DIA DO TRABALHO**************************</v>
      </c>
      <c r="EJ20" s="42">
        <f>'MÊS (WORD)'!$I$6</f>
        <v>45414</v>
      </c>
      <c r="EK20" s="37" t="str">
        <f>'MÊS (WORD)'!$J$6</f>
        <v/>
      </c>
      <c r="EL20" s="42">
        <f>'MÊS (WORD)'!$I$7</f>
        <v>45415</v>
      </c>
      <c r="EM20" s="37" t="str">
        <f>'MÊS (WORD)'!$J$7</f>
        <v/>
      </c>
      <c r="EN20" s="42">
        <f>'MÊS (WORD)'!$I$8</f>
        <v>45416</v>
      </c>
      <c r="EO20" s="37" t="str">
        <f>'MÊS (WORD)'!$J$8</f>
        <v/>
      </c>
      <c r="EP20" s="42">
        <f>'MÊS (WORD)'!$I$9</f>
        <v>45417</v>
      </c>
      <c r="EQ20" s="37" t="str">
        <f>'MÊS (WORD)'!$J$9</f>
        <v>********************************************************************</v>
      </c>
      <c r="ER20" s="42">
        <f>'MÊS (WORD)'!$I$10</f>
        <v>45418</v>
      </c>
      <c r="ES20" s="37" t="str">
        <f>'MÊS (WORD)'!$J$10</f>
        <v/>
      </c>
      <c r="ET20" s="42">
        <f>'MÊS (WORD)'!$I$11</f>
        <v>45419</v>
      </c>
      <c r="EU20" s="37" t="str">
        <f>'MÊS (WORD)'!$J$11</f>
        <v/>
      </c>
      <c r="EV20" s="42">
        <f>'MÊS (WORD)'!$I$12</f>
        <v>45420</v>
      </c>
      <c r="EW20" s="37" t="str">
        <f>'MÊS (WORD)'!$J$12</f>
        <v/>
      </c>
      <c r="EX20" s="42">
        <f>'MÊS (WORD)'!$I$13</f>
        <v>45421</v>
      </c>
      <c r="EY20" s="37" t="str">
        <f>'MÊS (WORD)'!$J$13</f>
        <v/>
      </c>
      <c r="EZ20" s="37">
        <f>'MÊS (WORD)'!$I$14</f>
        <v>45422</v>
      </c>
      <c r="FA20" s="37" t="str">
        <f>'MÊS (WORD)'!$J$14</f>
        <v/>
      </c>
      <c r="FB20" s="37">
        <f>'MÊS (WORD)'!$I$15</f>
        <v>45423</v>
      </c>
      <c r="FC20" s="37" t="str">
        <f>'MÊS (WORD)'!$J$15</f>
        <v/>
      </c>
      <c r="FD20" s="37">
        <f>'MÊS (WORD)'!$I$16</f>
        <v>45424</v>
      </c>
      <c r="FE20" s="37" t="str">
        <f>'MÊS (WORD)'!$J$16</f>
        <v>********************************************************************</v>
      </c>
      <c r="FF20" s="37">
        <f>'MÊS (WORD)'!$I$17</f>
        <v>45425</v>
      </c>
      <c r="FG20" s="37" t="str">
        <f>'MÊS (WORD)'!$J$17</f>
        <v/>
      </c>
      <c r="FH20" s="37">
        <f>'MÊS (WORD)'!$I$18</f>
        <v>45426</v>
      </c>
      <c r="FI20" s="37" t="str">
        <f>'MÊS (WORD)'!$J$18</f>
        <v/>
      </c>
      <c r="FJ20" s="37">
        <f>'MÊS (WORD)'!$I$19</f>
        <v>45427</v>
      </c>
      <c r="FK20" s="37" t="str">
        <f>'MÊS (WORD)'!$J$19</f>
        <v/>
      </c>
      <c r="FL20" s="37">
        <f>'MÊS (WORD)'!$I$20</f>
        <v>45428</v>
      </c>
      <c r="FM20" s="37" t="str">
        <f>'MÊS (WORD)'!$J$20</f>
        <v/>
      </c>
      <c r="FN20" s="37">
        <f>'MÊS (WORD)'!$I$21</f>
        <v>45429</v>
      </c>
      <c r="FO20" s="37" t="str">
        <f>'MÊS (WORD)'!$J$21</f>
        <v/>
      </c>
      <c r="FP20" s="37">
        <f>'MÊS (WORD)'!$I$22</f>
        <v>45430</v>
      </c>
      <c r="FQ20" s="37" t="str">
        <f>'MÊS (WORD)'!$J$22</f>
        <v/>
      </c>
      <c r="FR20" s="37">
        <f>'MÊS (WORD)'!$I$23</f>
        <v>45431</v>
      </c>
      <c r="FS20" s="37" t="str">
        <f>'MÊS (WORD)'!$J$23</f>
        <v>********************************************************************</v>
      </c>
      <c r="FT20" s="37">
        <f>'MÊS (WORD)'!$I$24</f>
        <v>45432</v>
      </c>
      <c r="FU20" s="37" t="str">
        <f>'MÊS (WORD)'!$J$24</f>
        <v/>
      </c>
      <c r="FV20" s="37">
        <f>'MÊS (WORD)'!$I$25</f>
        <v>45433</v>
      </c>
      <c r="FW20" s="37" t="str">
        <f>'MÊS (WORD)'!$J$25</f>
        <v/>
      </c>
      <c r="FX20" s="37">
        <f>'MÊS (WORD)'!$I$26</f>
        <v>45434</v>
      </c>
      <c r="FY20" s="37" t="str">
        <f>'MÊS (WORD)'!$J$26</f>
        <v/>
      </c>
      <c r="FZ20" s="37">
        <f>'MÊS (WORD)'!$I$27</f>
        <v>45435</v>
      </c>
      <c r="GA20" s="37" t="str">
        <f>'MÊS (WORD)'!$J$27</f>
        <v/>
      </c>
      <c r="GB20" s="37">
        <f>'MÊS (WORD)'!$I$28</f>
        <v>45436</v>
      </c>
      <c r="GC20" s="37" t="str">
        <f>'MÊS (WORD)'!$J$28</f>
        <v/>
      </c>
      <c r="GD20" s="37">
        <f>'MÊS (WORD)'!$I$29</f>
        <v>45437</v>
      </c>
      <c r="GE20" s="37" t="str">
        <f>'MÊS (WORD)'!$J$29</f>
        <v/>
      </c>
      <c r="GF20" s="37">
        <f>'MÊS (WORD)'!$I$30</f>
        <v>45438</v>
      </c>
      <c r="GG20" s="37" t="str">
        <f>'MÊS (WORD)'!$J$30</f>
        <v>********************************************************************</v>
      </c>
      <c r="GH20" s="37">
        <f>'MÊS (WORD)'!$I$31</f>
        <v>45439</v>
      </c>
      <c r="GI20" s="37" t="str">
        <f>'MÊS (WORD)'!$J$31</f>
        <v/>
      </c>
      <c r="GJ20" s="37">
        <f>'MÊS (WORD)'!$I$32</f>
        <v>45440</v>
      </c>
      <c r="GK20" s="37" t="str">
        <f>'MÊS (WORD)'!$J$32</f>
        <v/>
      </c>
      <c r="GL20" s="37">
        <f>'MÊS (WORD)'!$I$33</f>
        <v>45441</v>
      </c>
      <c r="GM20" s="37" t="str">
        <f>'MÊS (WORD)'!$J$33</f>
        <v/>
      </c>
      <c r="GN20" s="37">
        <f>'MÊS (WORD)'!$I$34</f>
        <v>45442</v>
      </c>
      <c r="GO20" s="37"/>
      <c r="GP20" s="37">
        <f>'MÊS (WORD)'!$I$35</f>
        <v>45443</v>
      </c>
      <c r="GQ20" s="31" t="str">
        <f>'MÊS (WORD)'!$J$35</f>
        <v/>
      </c>
    </row>
    <row r="21" spans="1:199" ht="17.100000000000001" customHeight="1" x14ac:dyDescent="0.25">
      <c r="A21" s="31">
        <v>76268</v>
      </c>
      <c r="B21" s="33">
        <v>45000</v>
      </c>
      <c r="C21" s="31">
        <v>294</v>
      </c>
      <c r="D21" s="39" t="s">
        <v>415</v>
      </c>
      <c r="E21" s="72" t="s">
        <v>416</v>
      </c>
      <c r="F21" s="39" t="s">
        <v>396</v>
      </c>
      <c r="G21" s="74" t="s">
        <v>407</v>
      </c>
      <c r="H21" s="31">
        <v>4</v>
      </c>
      <c r="I21" s="31">
        <f>IF(Tabela227[[#This Row],[HORA AULA]]&lt;&gt;0,Tabela227[[#This Row],[HORA AULA]]/2,"-")</f>
        <v>2</v>
      </c>
      <c r="J21" s="31" t="s">
        <v>100</v>
      </c>
      <c r="K21" s="31" t="s">
        <v>100</v>
      </c>
      <c r="L21" s="31" t="s">
        <v>100</v>
      </c>
      <c r="M21" s="31" t="s">
        <v>100</v>
      </c>
      <c r="N21" s="32" t="str">
        <f>IFERROR(VLOOKUP(Tabela227[[#This Row],[NOME]],'NOITE (N) (7)'!$B$3:$C$176,2,FALSE),"")</f>
        <v/>
      </c>
      <c r="O21" s="32" t="str">
        <f>IFERROR(VLOOKUP(Tabela227[[#This Row],[NOME]],'NOITE (N) (6)'!$B$3:$C$176,2,FALSE),"")</f>
        <v/>
      </c>
      <c r="P21" s="32" t="str">
        <f>IFERROR(VLOOKUP(Tabela227[[#This Row],[NOME]],'NOITE (N) (5)'!$B$3:$C$176,2,FALSE),"")</f>
        <v/>
      </c>
      <c r="Q21" s="32" t="str">
        <f>IFERROR(VLOOKUP(Tabela227[[#This Row],[NOME]],'NOITE (N) (4)'!$B$3:$C$176,2,FALSE),"")</f>
        <v/>
      </c>
      <c r="R21" s="32" t="str">
        <f>IFERROR(VLOOKUP(Tabela227[[#This Row],[NOME]],'NOITE (N) (3)'!$B$3:$C$176,2,FALSE),"")</f>
        <v/>
      </c>
      <c r="S21" s="32" t="str">
        <f>IFERROR(VLOOKUP(Tabela227[[#This Row],[NOME]],'NOITE (N) (2)'!$B$3:$C$176,2,FALSE),"")</f>
        <v/>
      </c>
      <c r="T21" s="32" t="str">
        <f>IFERROR(VLOOKUP(Tabela227[[#This Row],[NOME]],'NOITE (N) (1)'!$B$3:$C$176,2,FALSE),"")</f>
        <v/>
      </c>
      <c r="U21" s="32" t="str">
        <f>IFERROR(VLOOKUP(Tabela227[[#This Row],[NOME]],'NOITE (N) (7)'!$D$3:$E$176,2,FALSE),"")</f>
        <v/>
      </c>
      <c r="V21" s="32" t="str">
        <f>IFERROR(VLOOKUP(Tabela227[[#This Row],[NOME]],'NOITE (N) (6)'!$D$3:$E$176,2,FALSE),"")</f>
        <v/>
      </c>
      <c r="W21" s="32" t="str">
        <f>IFERROR(VLOOKUP(Tabela227[[#This Row],[NOME]],'NOITE (N) (5)'!$D$3:$E$176,2,FALSE),"")</f>
        <v/>
      </c>
      <c r="X21" s="32" t="str">
        <f>IFERROR(VLOOKUP(Tabela227[[#This Row],[NOME]],'NOITE (N) (4)'!$D$3:$E$176,2,FALSE),"")</f>
        <v/>
      </c>
      <c r="Y21" s="32" t="str">
        <f>IFERROR(VLOOKUP(Tabela227[[#This Row],[NOME]],'NOITE (N) (3)'!$D$3:$E$176,2,FALSE),"")</f>
        <v/>
      </c>
      <c r="Z21" s="32" t="str">
        <f>IFERROR(VLOOKUP(Tabela227[[#This Row],[NOME]],'NOITE (N) (2)'!$D$3:$E$176,2,FALSE),"")</f>
        <v/>
      </c>
      <c r="AA21" s="32" t="str">
        <f>IFERROR(VLOOKUP(Tabela227[[#This Row],[NOME]],'NOITE (N) (1)'!$D$3:$E$176,2,FALSE),"")</f>
        <v/>
      </c>
      <c r="AB21" s="32" t="str">
        <f>IFERROR(VLOOKUP(Tabela227[[#This Row],[NOME]],'NOITE (N) (7)'!$F$3:$G$176,2,FALSE),"")</f>
        <v/>
      </c>
      <c r="AC21" s="32" t="str">
        <f>IFERROR(VLOOKUP(Tabela227[[#This Row],[NOME]],'NOITE (N) (6)'!$F$3:$G$176,2,FALSE),"")</f>
        <v/>
      </c>
      <c r="AD21" s="32" t="str">
        <f>IFERROR(VLOOKUP(Tabela227[[#This Row],[NOME]],'NOITE (N) (5)'!$F$3:$G$176,2,FALSE),"")</f>
        <v/>
      </c>
      <c r="AE21" s="32" t="str">
        <f>IFERROR(VLOOKUP(Tabela227[[#This Row],[NOME]],'NOITE (N) (4)'!$F$3:$G$176,2,FALSE),"")</f>
        <v/>
      </c>
      <c r="AF21" s="32" t="str">
        <f>IFERROR(VLOOKUP(Tabela227[[#This Row],[NOME]],'NOITE (N) (3)'!$F$3:$G$176,2,FALSE),"")</f>
        <v/>
      </c>
      <c r="AG21" s="32" t="str">
        <f>IFERROR(VLOOKUP(Tabela227[[#This Row],[NOME]],'NOITE (N) (2)'!$F$3:$G$176,2,FALSE),"")</f>
        <v/>
      </c>
      <c r="AH21" s="32" t="str">
        <f>IFERROR(VLOOKUP(Tabela227[[#This Row],[NOME]],'NOITE (N) (1)'!$F$3:$G$176,2,FALSE),"")</f>
        <v/>
      </c>
      <c r="AI21" s="32" t="str">
        <f>IFERROR(VLOOKUP(Tabela227[[#This Row],[NOME]],'NOITE (N) (7)'!$H$3:$I$176,2,FALSE),"")</f>
        <v/>
      </c>
      <c r="AJ21" s="32" t="str">
        <f>IFERROR(VLOOKUP(Tabela227[[#This Row],[NOME]],'NOITE (N) (6)'!$H$3:$I$176,2,FALSE),"")</f>
        <v/>
      </c>
      <c r="AK21" s="32" t="str">
        <f>IFERROR(VLOOKUP(Tabela227[[#This Row],[NOME]],'NOITE (N) (5)'!$H$3:$I$176,2,FALSE),"")</f>
        <v/>
      </c>
      <c r="AL21" s="32" t="str">
        <f>IFERROR(VLOOKUP(Tabela227[[#This Row],[NOME]],'NOITE (N) (4)'!$H$3:$I$176,2,FALSE),"")</f>
        <v/>
      </c>
      <c r="AM21" s="32" t="str">
        <f>IFERROR(VLOOKUP(Tabela227[[#This Row],[NOME]],'NOITE (N) (3)'!$H$3:$I$176,2,FALSE),"")</f>
        <v/>
      </c>
      <c r="AN21" s="32" t="str">
        <f>IFERROR(VLOOKUP(Tabela227[[#This Row],[NOME]],'NOITE (N) (2)'!$H$3:$I$176,2,FALSE),"")</f>
        <v/>
      </c>
      <c r="AO21" s="32" t="str">
        <f>IFERROR(VLOOKUP(Tabela227[[#This Row],[NOME]],'NOITE (N) (1)'!$H$3:$I$176,2,FALSE),"")</f>
        <v/>
      </c>
      <c r="AP21" s="32" t="str">
        <f>IFERROR(VLOOKUP(Tabela227[[#This Row],[NOME]],'NOITE (N) (7)'!$J$3:$K$176,2,FALSE),"")</f>
        <v/>
      </c>
      <c r="AQ21" s="32" t="str">
        <f>IFERROR(VLOOKUP(Tabela227[[#This Row],[NOME]],'NOITE (N) (6)'!$J$3:$K$176,2,FALSE),"")</f>
        <v/>
      </c>
      <c r="AR21" s="32" t="str">
        <f>IFERROR(VLOOKUP(Tabela227[[#This Row],[NOME]],'NOITE (N) (5)'!$J$3:$K$176,2,FALSE),"")</f>
        <v/>
      </c>
      <c r="AS21" s="32" t="str">
        <f>IFERROR(VLOOKUP(Tabela227[[#This Row],[NOME]],'NOITE (N) (4)'!$J$3:$K$176,2,FALSE),"")</f>
        <v/>
      </c>
      <c r="AT21" s="32" t="str">
        <f>IFERROR(VLOOKUP(Tabela227[[#This Row],[NOME]],'NOITE (N) (3)'!$J$3:$K$176,2,FALSE),"")</f>
        <v/>
      </c>
      <c r="AU21" s="32" t="str">
        <f>IFERROR(VLOOKUP(Tabela227[[#This Row],[NOME]],'NOITE (N) (2)'!$J$3:$K$176,2,FALSE),"")</f>
        <v/>
      </c>
      <c r="AV21" s="32" t="str">
        <f>IFERROR(VLOOKUP(Tabela227[[#This Row],[NOME]],'NOITE (N) (1)'!$J$3:$K$176,2,FALSE),"")</f>
        <v/>
      </c>
      <c r="AW21" s="32" t="str">
        <f>IFERROR(VLOOKUP(Tabela227[[#This Row],[NOME]],'NOITE (N) (7)'!$L$3:$M$176,2,FALSE),"")</f>
        <v/>
      </c>
      <c r="AX21" s="32" t="str">
        <f>IFERROR(VLOOKUP(Tabela227[[#This Row],[NOME]],'NOITE (N) (6)'!$L$3:$M$176,2,FALSE),"")</f>
        <v/>
      </c>
      <c r="AY21" s="32" t="str">
        <f>IFERROR(VLOOKUP(Tabela227[[#This Row],[NOME]],'NOITE (N) (5)'!$L$3:$M$176,2,FALSE),"")</f>
        <v/>
      </c>
      <c r="AZ21" s="32" t="str">
        <f>IFERROR(VLOOKUP(Tabela227[[#This Row],[NOME]],'NOITE (N) (4)'!$L$3:$M$176,2,FALSE),"")</f>
        <v/>
      </c>
      <c r="BA21" s="32" t="str">
        <f>IFERROR(VLOOKUP(Tabela227[[#This Row],[NOME]],'NOITE (N) (3)'!$L$3:$M$176,2,FALSE),"")</f>
        <v/>
      </c>
      <c r="BB21" s="32" t="str">
        <f>IFERROR(VLOOKUP(Tabela227[[#This Row],[NOME]],'NOITE (N) (2)'!$L$3:$M$176,2,FALSE),"")</f>
        <v/>
      </c>
      <c r="BC21" s="32" t="str">
        <f>IFERROR(VLOOKUP(Tabela227[[#This Row],[NOME]],'NOITE (N) (1)'!$L$3:$M$176,2,FALSE),"")</f>
        <v/>
      </c>
      <c r="BD21" s="32" t="str">
        <f>IFERROR(VLOOKUP(Tabela227[[#This Row],[NOME]],'TARDE (N) (6)'!$B$2:$C$73,2,FALSE),"")</f>
        <v/>
      </c>
      <c r="BE21" s="32" t="str">
        <f>IFERROR(VLOOKUP(Tabela227[[#This Row],[NOME]],'TARDE (N) (5)'!$B$2:$C$73,2,FALSE),"")</f>
        <v/>
      </c>
      <c r="BF21" s="32" t="str">
        <f>IFERROR(VLOOKUP(Tabela227[[#This Row],[NOME]],'TARDE (N) (4)'!$B$2:$C$73,2,FALSE),"")</f>
        <v/>
      </c>
      <c r="BG21" s="32" t="str">
        <f>IFERROR(VLOOKUP(Tabela227[[#This Row],[NOME]],'TARDE (N) (3)'!$B$2:$C$73,2,FALSE),"")</f>
        <v/>
      </c>
      <c r="BH21" s="32" t="str">
        <f>IFERROR(VLOOKUP(Tabela227[[#This Row],[NOME]],'TARDE (N) (2)'!$B$2:$C$73,2,FALSE),"")</f>
        <v/>
      </c>
      <c r="BI21" s="32" t="str">
        <f>IFERROR(VLOOKUP(Tabela227[[#This Row],[NOME]],'TARDE (N) (1)'!$B$2:$C$73,2,FALSE),"")</f>
        <v/>
      </c>
      <c r="BJ21" s="32" t="str">
        <f>IFERROR(VLOOKUP(Tabela227[[#This Row],[NOME]],'TARDE (N) (6)'!$D$2:$E$73,2,FALSE),"")</f>
        <v/>
      </c>
      <c r="BK21" s="32" t="str">
        <f>IFERROR(VLOOKUP(Tabela227[[#This Row],[NOME]],'TARDE (N) (5)'!$D$2:$E$73,2,FALSE),"")</f>
        <v/>
      </c>
      <c r="BL21" s="32" t="str">
        <f>IFERROR(VLOOKUP(Tabela227[[#This Row],[NOME]],'TARDE (N) (4)'!$D$2:$E$73,2,FALSE),"")</f>
        <v/>
      </c>
      <c r="BM21" s="32" t="str">
        <f>IFERROR(VLOOKUP(Tabela227[[#This Row],[NOME]],'TARDE (N) (3)'!$D$2:$E$73,2,FALSE),"")</f>
        <v/>
      </c>
      <c r="BN21" s="32" t="str">
        <f>IFERROR(VLOOKUP(Tabela227[[#This Row],[NOME]],'TARDE (N) (2)'!$D$2:$E$73,2,FALSE),"")</f>
        <v/>
      </c>
      <c r="BO21" s="32" t="str">
        <f>IFERROR(VLOOKUP(Tabela227[[#This Row],[NOME]],'TARDE (N) (1)'!$D$2:$E$73,2,FALSE),"")</f>
        <v/>
      </c>
      <c r="BP21" s="32" t="str">
        <f>IFERROR(VLOOKUP(Tabela227[[#This Row],[NOME]],'TARDE (N) (6)'!$F$2:$G$73,2,FALSE),"")</f>
        <v/>
      </c>
      <c r="BQ21" s="32" t="str">
        <f>IFERROR(VLOOKUP(Tabela227[[#This Row],[NOME]],'TARDE (N) (5)'!$F$2:$G$73,2,FALSE),"")</f>
        <v/>
      </c>
      <c r="BR21" s="32" t="str">
        <f>IFERROR(VLOOKUP(Tabela227[[#This Row],[NOME]],'TARDE (N) (4)'!$F$2:$G$73,2,FALSE),"")</f>
        <v/>
      </c>
      <c r="BS21" s="32" t="str">
        <f>IFERROR(VLOOKUP(Tabela227[[#This Row],[NOME]],'TARDE (N) (3)'!$F$2:$G$73,2,FALSE),"")</f>
        <v/>
      </c>
      <c r="BT21" s="32" t="str">
        <f>IFERROR(VLOOKUP(Tabela227[[#This Row],[NOME]],'TARDE (N) (2)'!$F$2:$G$73,2,FALSE),"")</f>
        <v/>
      </c>
      <c r="BU21" s="32" t="str">
        <f>IFERROR(VLOOKUP(Tabela227[[#This Row],[NOME]],'TARDE (N) (1)'!$F$2:$G$73,2,FALSE),"")</f>
        <v/>
      </c>
      <c r="BV21" s="32" t="str">
        <f>IFERROR(VLOOKUP(Tabela227[[#This Row],[NOME]],'TARDE (N) (6)'!$H$2:$I$73,2,FALSE),"")</f>
        <v/>
      </c>
      <c r="BW21" s="32" t="str">
        <f>IFERROR(VLOOKUP(Tabela227[[#This Row],[NOME]],'TARDE (N) (5)'!$H$2:$I$73,2,FALSE),"")</f>
        <v/>
      </c>
      <c r="BX21" s="32" t="str">
        <f>IFERROR(VLOOKUP(Tabela227[[#This Row],[NOME]],'TARDE (N) (4)'!$H$2:$I$73,2,FALSE),"")</f>
        <v/>
      </c>
      <c r="BY21" s="32" t="str">
        <f>IFERROR(VLOOKUP(Tabela227[[#This Row],[NOME]],'TARDE (N) (3)'!$H$2:$I$73,2,FALSE),"")</f>
        <v/>
      </c>
      <c r="BZ21" s="32" t="str">
        <f>IFERROR(VLOOKUP(Tabela227[[#This Row],[NOME]],'TARDE (N) (2)'!$H$2:$I$73,2,FALSE),"")</f>
        <v/>
      </c>
      <c r="CA21" s="32" t="str">
        <f>IFERROR(VLOOKUP(Tabela227[[#This Row],[NOME]],'TARDE (N) (1)'!$H$2:$I$73,2,FALSE),"")</f>
        <v/>
      </c>
      <c r="CB21" s="32" t="str">
        <f>IFERROR(VLOOKUP(Tabela227[[#This Row],[NOME]],'TARDE (N) (6)'!$J$2:$K$73,2,FALSE),"")</f>
        <v/>
      </c>
      <c r="CC21" s="32" t="str">
        <f>IFERROR(VLOOKUP(Tabela227[[#This Row],[NOME]],'TARDE (N) (5)'!$J$2:$K$73,2,FALSE),"")</f>
        <v/>
      </c>
      <c r="CD21" s="32" t="str">
        <f>IFERROR(VLOOKUP(Tabela227[[#This Row],[NOME]],'TARDE (N) (4)'!$J$2:$K$73,2,FALSE),"")</f>
        <v/>
      </c>
      <c r="CE21" s="32" t="str">
        <f>IFERROR(VLOOKUP(Tabela227[[#This Row],[NOME]],'TARDE (N) (3)'!$J$2:$K$73,2,FALSE),"")</f>
        <v/>
      </c>
      <c r="CF21" s="32" t="str">
        <f>IFERROR(VLOOKUP(Tabela227[[#This Row],[NOME]],'TARDE (N) (2)'!$J$2:$K$73,2,FALSE),"")</f>
        <v/>
      </c>
      <c r="CG21" s="32" t="str">
        <f>IFERROR(VLOOKUP(Tabela227[[#This Row],[NOME]],'TARDE (N) (1)'!$J$2:$K$73,2,FALSE),"")</f>
        <v/>
      </c>
      <c r="CH21" s="32" t="str">
        <f>IFERROR(VLOOKUP(Tabela227[[#This Row],[NOME]],'TARDE (N) (6)'!$L$2:$M$73,2,FALSE),"")</f>
        <v/>
      </c>
      <c r="CI21" s="32" t="str">
        <f>IFERROR(VLOOKUP(Tabela227[[#This Row],[NOME]],'TARDE (N) (5)'!$L$2:$M$73,2,FALSE),"")</f>
        <v/>
      </c>
      <c r="CJ21" s="32" t="str">
        <f>IFERROR(VLOOKUP(Tabela227[[#This Row],[NOME]],'TARDE (N) (4)'!$L$2:$M$73,2,FALSE),"")</f>
        <v/>
      </c>
      <c r="CK21" s="32" t="str">
        <f>IFERROR(VLOOKUP(Tabela227[[#This Row],[NOME]],'TARDE (N) (3)'!$L$2:$M$73,2,FALSE),"")</f>
        <v/>
      </c>
      <c r="CL21" s="32" t="str">
        <f>IFERROR(VLOOKUP(Tabela227[[#This Row],[NOME]],'TARDE (N) (2)'!$L$2:$M$73,2,FALSE),"")</f>
        <v/>
      </c>
      <c r="CM21" s="32" t="str">
        <f>IFERROR(VLOOKUP(Tabela227[[#This Row],[NOME]],'TARDE (N) (1)'!$L$2:$M$73,2,FALSE),"")</f>
        <v/>
      </c>
      <c r="CN21" s="32" t="str">
        <f>IFERROR(VLOOKUP(Tabela227[[#This Row],[NOME]],'MANHÃ (N) (7)'!$B$2:$C$127,2,FALSE),"")</f>
        <v/>
      </c>
      <c r="CO21" s="32" t="str">
        <f>IFERROR(VLOOKUP(Tabela227[[#This Row],[NOME]],'MANHÃ (N) (6)'!$B$2:$C$127,2,FALSE),"")</f>
        <v/>
      </c>
      <c r="CP21" s="32" t="str">
        <f>IFERROR(VLOOKUP(Tabela227[[#This Row],[NOME]],'MANHÃ (N) (5)'!$B$2:$C$127,2,FALSE),"")</f>
        <v/>
      </c>
      <c r="CQ21" s="32" t="str">
        <f>IFERROR(VLOOKUP(Tabela227[[#This Row],[NOME]],'MANHÃ (N) (4)'!$B$2:$C$127,2,FALSE),"")</f>
        <v/>
      </c>
      <c r="CR21" s="32" t="str">
        <f>IFERROR(VLOOKUP(Tabela227[[#This Row],[NOME]],'MANHÃ (N) (3)'!$B$2:$C$127,2,FALSE),"")</f>
        <v/>
      </c>
      <c r="CS21" s="32" t="str">
        <f>IFERROR(VLOOKUP(Tabela227[[#This Row],[NOME]],'MANHÃ (N) (2)'!$B$2:$C$127,2,FALSE),"")</f>
        <v/>
      </c>
      <c r="CT21" s="32" t="str">
        <f>IFERROR(VLOOKUP(Tabela227[[#This Row],[NOME]],'MANHÃ (N) (1)'!$B$2:$C$127,2,FALSE),"")</f>
        <v/>
      </c>
      <c r="CU21" s="32" t="str">
        <f>IFERROR(VLOOKUP(Tabela227[[#This Row],[NOME]],'MANHÃ (N) (7)'!$D$2:$E$127,2,FALSE),"")</f>
        <v/>
      </c>
      <c r="CV21" s="32" t="str">
        <f>IFERROR(VLOOKUP(Tabela227[[#This Row],[NOME]],'MANHÃ (N) (6)'!$D$2:$E$127,2,FALSE),"")</f>
        <v/>
      </c>
      <c r="CW21" s="32" t="str">
        <f>IFERROR(VLOOKUP(Tabela227[[#This Row],[NOME]],'MANHÃ (N) (5)'!$D$2:$E$127,2,FALSE),"")</f>
        <v/>
      </c>
      <c r="CX21" s="32" t="str">
        <f>IFERROR(VLOOKUP(Tabela227[[#This Row],[NOME]],'MANHÃ (N) (4)'!$D$2:$E$127,2,FALSE),"")</f>
        <v/>
      </c>
      <c r="CY21" s="32" t="str">
        <f>IFERROR(VLOOKUP(Tabela227[[#This Row],[NOME]],'MANHÃ (N) (3)'!$D$2:$E$127,2,FALSE),"")</f>
        <v/>
      </c>
      <c r="CZ21" s="32" t="str">
        <f>IFERROR(VLOOKUP(Tabela227[[#This Row],[NOME]],'MANHÃ (N) (2)'!$D$2:$E$127,2,FALSE),"")</f>
        <v/>
      </c>
      <c r="DA21" s="32" t="str">
        <f>IFERROR(VLOOKUP(Tabela227[[#This Row],[NOME]],'MANHÃ (N) (1)'!$D$2:$E$127,2,FALSE),"")</f>
        <v/>
      </c>
      <c r="DB21" s="32" t="str">
        <f>IFERROR(VLOOKUP(Tabela227[[#This Row],[NOME]],'MANHÃ (N) (7)'!$F$2:$G$127,2,FALSE),"")</f>
        <v/>
      </c>
      <c r="DC21" s="32" t="str">
        <f>IFERROR(VLOOKUP(Tabela227[[#This Row],[NOME]],'MANHÃ (N) (7)'!$F$2:$G$127,2,FALSE),"")</f>
        <v/>
      </c>
      <c r="DD21" s="32" t="str">
        <f>IFERROR(VLOOKUP(Tabela227[[#This Row],[NOME]],'MANHÃ (N) (6)'!$F$2:$G$127,2,FALSE),"")</f>
        <v/>
      </c>
      <c r="DE21" s="32" t="str">
        <f>IFERROR(VLOOKUP(Tabela227[[#This Row],[NOME]],'MANHÃ (N) (5)'!$F$2:$G$127,2,FALSE),"")</f>
        <v/>
      </c>
      <c r="DF21" s="32" t="str">
        <f>IFERROR(VLOOKUP(Tabela227[[#This Row],[NOME]],'MANHÃ (N) (3)'!$F$2:$G$127,2,FALSE),"")</f>
        <v/>
      </c>
      <c r="DG21" s="32" t="str">
        <f>IFERROR(VLOOKUP(Tabela227[[#This Row],[NOME]],'MANHÃ (N) (2)'!$F$2:$G$127,2,FALSE),"")</f>
        <v/>
      </c>
      <c r="DH21" s="32" t="str">
        <f>IFERROR(VLOOKUP(Tabela227[[#This Row],[NOME]],'MANHÃ (N) (1)'!$F$2:$G$127,2,FALSE),"")</f>
        <v/>
      </c>
      <c r="DI21" s="32" t="str">
        <f>IFERROR(VLOOKUP(Tabela227[[#This Row],[NOME]],'MANHÃ (N) (7)'!$H$2:$I$127,2,FALSE),"")</f>
        <v/>
      </c>
      <c r="DJ21" s="32" t="str">
        <f>IFERROR(VLOOKUP(Tabela227[[#This Row],[NOME]],'MANHÃ (N) (6)'!$H$2:$I$127,2,FALSE),"")</f>
        <v/>
      </c>
      <c r="DK21" s="32" t="str">
        <f>IFERROR(VLOOKUP(Tabela227[[#This Row],[NOME]],'MANHÃ (N) (5)'!$H$2:$I$127,2,FALSE),"")</f>
        <v/>
      </c>
      <c r="DL21" s="32" t="str">
        <f>IFERROR(VLOOKUP(Tabela227[[#This Row],[NOME]],'MANHÃ (N) (4)'!$H$2:$I$127,2,FALSE),"")</f>
        <v/>
      </c>
      <c r="DM21" s="32" t="str">
        <f>IFERROR(VLOOKUP(Tabela227[[#This Row],[NOME]],'MANHÃ (N) (3)'!$H$2:$I$127,2,FALSE),"")</f>
        <v/>
      </c>
      <c r="DN21" s="32" t="str">
        <f>IFERROR(VLOOKUP(Tabela227[[#This Row],[NOME]],'MANHÃ (N) (2)'!$H$2:$I$127,2,FALSE),"")</f>
        <v/>
      </c>
      <c r="DO21" s="32" t="str">
        <f>IFERROR(VLOOKUP(Tabela227[[#This Row],[NOME]],'MANHÃ (N) (1)'!$H$2:$I$127,2,FALSE),"")</f>
        <v/>
      </c>
      <c r="DP21" s="32" t="str">
        <f>IFERROR(VLOOKUP(Tabela227[[#This Row],[NOME]],'MANHÃ (N) (7)'!$J$2:$K$127,2,FALSE),"")</f>
        <v/>
      </c>
      <c r="DQ21" s="32" t="str">
        <f>IFERROR(VLOOKUP(Tabela227[[#This Row],[NOME]],'MANHÃ (N) (6)'!$J$2:$K$127,2,FALSE),"")</f>
        <v/>
      </c>
      <c r="DR21" s="32" t="str">
        <f>IFERROR(VLOOKUP(Tabela227[[#This Row],[NOME]],'MANHÃ (N) (5)'!$J$2:$K$127,2,FALSE),"")</f>
        <v/>
      </c>
      <c r="DS21" s="32" t="str">
        <f>IFERROR(VLOOKUP(Tabela227[[#This Row],[NOME]],'MANHÃ (N) (4)'!$J$2:$K$127,2,FALSE),"")</f>
        <v/>
      </c>
      <c r="DT21" s="32" t="str">
        <f>IFERROR(VLOOKUP(Tabela227[[#This Row],[NOME]],'MANHÃ (N) (3)'!$J$2:$K$127,2,FALSE),"")</f>
        <v/>
      </c>
      <c r="DU21" s="32" t="str">
        <f>IFERROR(VLOOKUP(Tabela227[[#This Row],[NOME]],'MANHÃ (N) (2)'!$J$2:$K$127,2,FALSE),"")</f>
        <v/>
      </c>
      <c r="DV21" s="32" t="str">
        <f>IFERROR(VLOOKUP(Tabela227[[#This Row],[NOME]],'MANHÃ (N) (1)'!$J$2:$K$127,2,FALSE),"")</f>
        <v/>
      </c>
      <c r="DW21" s="32" t="str">
        <f>IFERROR(VLOOKUP(Tabela227[[#This Row],[NOME]],'MANHÃ (N) (7)'!$L$2:$M$127,2,FALSE),"")</f>
        <v/>
      </c>
      <c r="DX21" s="32" t="str">
        <f>IFERROR(VLOOKUP(Tabela227[[#This Row],[NOME]],'MANHÃ (N) (6)'!$L$2:$M$127,2,FALSE),"")</f>
        <v/>
      </c>
      <c r="DY21" s="32" t="str">
        <f>IFERROR(VLOOKUP(Tabela227[[#This Row],[NOME]],'MANHÃ (N) (5)'!$L$2:$M$127,2,FALSE),"")</f>
        <v/>
      </c>
      <c r="DZ21" s="32" t="str">
        <f>IFERROR(VLOOKUP(Tabela227[[#This Row],[NOME]],'MANHÃ (N) (4)'!$L$2:$M$127,2,FALSE),"")</f>
        <v/>
      </c>
      <c r="EA21" s="32" t="str">
        <f>IFERROR(VLOOKUP(Tabela227[[#This Row],[NOME]],'MANHÃ (N) (3)'!$L$2:$M$127,2,FALSE),"")</f>
        <v/>
      </c>
      <c r="EB21" s="32" t="str">
        <f>IFERROR(VLOOKUP(Tabela227[[#This Row],[NOME]],'MANHÃ (N) (2)'!$L$2:$M$127,2,FALSE),"")</f>
        <v/>
      </c>
      <c r="EC21" s="32" t="str">
        <f>IFERROR(VLOOKUP(Tabela227[[#This Row],[NOME]],'MANHÃ (N) (1)'!$L$2:$M$127,2,FALSE),"")</f>
        <v/>
      </c>
      <c r="ED21" s="33">
        <v>45323</v>
      </c>
      <c r="EE21" s="31">
        <f>PROFESSORES!$D$3</f>
        <v>2024</v>
      </c>
      <c r="EF21" s="31" t="str">
        <f>PROFESSORES!$C$3</f>
        <v>MAIO</v>
      </c>
      <c r="EG21" s="35">
        <f>'MÊS (WORD)'!$C$4</f>
        <v>5</v>
      </c>
      <c r="EH21" s="42">
        <f>'MÊS (WORD)'!$I$5</f>
        <v>45413</v>
      </c>
      <c r="EI21" s="31" t="str">
        <f>'MÊS (WORD)'!$J$5</f>
        <v>*
***************************DIA DO TRABALHO**************************</v>
      </c>
      <c r="EJ21" s="42">
        <f>'MÊS (WORD)'!$I$6</f>
        <v>45414</v>
      </c>
      <c r="EK21" s="37" t="str">
        <f>'MÊS (WORD)'!$J$6</f>
        <v/>
      </c>
      <c r="EL21" s="42">
        <f>'MÊS (WORD)'!$I$7</f>
        <v>45415</v>
      </c>
      <c r="EM21" s="37" t="str">
        <f>'MÊS (WORD)'!$J$7</f>
        <v/>
      </c>
      <c r="EN21" s="42">
        <f>'MÊS (WORD)'!$I$8</f>
        <v>45416</v>
      </c>
      <c r="EO21" s="37" t="str">
        <f>'MÊS (WORD)'!$J$8</f>
        <v/>
      </c>
      <c r="EP21" s="42">
        <f>'MÊS (WORD)'!$I$9</f>
        <v>45417</v>
      </c>
      <c r="EQ21" s="37" t="str">
        <f>'MÊS (WORD)'!$J$9</f>
        <v>********************************************************************</v>
      </c>
      <c r="ER21" s="42">
        <f>'MÊS (WORD)'!$I$10</f>
        <v>45418</v>
      </c>
      <c r="ES21" s="37" t="str">
        <f>'MÊS (WORD)'!$J$10</f>
        <v/>
      </c>
      <c r="ET21" s="42">
        <f>'MÊS (WORD)'!$I$11</f>
        <v>45419</v>
      </c>
      <c r="EU21" s="37" t="str">
        <f>'MÊS (WORD)'!$J$11</f>
        <v/>
      </c>
      <c r="EV21" s="42">
        <f>'MÊS (WORD)'!$I$12</f>
        <v>45420</v>
      </c>
      <c r="EW21" s="37" t="str">
        <f>'MÊS (WORD)'!$J$12</f>
        <v/>
      </c>
      <c r="EX21" s="42">
        <f>'MÊS (WORD)'!$I$13</f>
        <v>45421</v>
      </c>
      <c r="EY21" s="37" t="str">
        <f>'MÊS (WORD)'!$J$13</f>
        <v/>
      </c>
      <c r="EZ21" s="37">
        <f>'MÊS (WORD)'!$I$14</f>
        <v>45422</v>
      </c>
      <c r="FA21" s="37" t="str">
        <f>'MÊS (WORD)'!$J$14</f>
        <v/>
      </c>
      <c r="FB21" s="37">
        <f>'MÊS (WORD)'!$I$15</f>
        <v>45423</v>
      </c>
      <c r="FC21" s="37" t="str">
        <f>'MÊS (WORD)'!$J$15</f>
        <v/>
      </c>
      <c r="FD21" s="37">
        <f>'MÊS (WORD)'!$I$16</f>
        <v>45424</v>
      </c>
      <c r="FE21" s="37" t="str">
        <f>'MÊS (WORD)'!$J$16</f>
        <v>********************************************************************</v>
      </c>
      <c r="FF21" s="37">
        <f>'MÊS (WORD)'!$I$17</f>
        <v>45425</v>
      </c>
      <c r="FG21" s="37" t="str">
        <f>'MÊS (WORD)'!$J$17</f>
        <v/>
      </c>
      <c r="FH21" s="37">
        <f>'MÊS (WORD)'!$I$18</f>
        <v>45426</v>
      </c>
      <c r="FI21" s="37" t="str">
        <f>'MÊS (WORD)'!$J$18</f>
        <v/>
      </c>
      <c r="FJ21" s="37">
        <f>'MÊS (WORD)'!$I$19</f>
        <v>45427</v>
      </c>
      <c r="FK21" s="37" t="str">
        <f>'MÊS (WORD)'!$J$19</f>
        <v/>
      </c>
      <c r="FL21" s="37">
        <f>'MÊS (WORD)'!$I$20</f>
        <v>45428</v>
      </c>
      <c r="FM21" s="37" t="str">
        <f>'MÊS (WORD)'!$J$20</f>
        <v/>
      </c>
      <c r="FN21" s="37">
        <f>'MÊS (WORD)'!$I$21</f>
        <v>45429</v>
      </c>
      <c r="FO21" s="37" t="str">
        <f>'MÊS (WORD)'!$J$21</f>
        <v/>
      </c>
      <c r="FP21" s="37">
        <f>'MÊS (WORD)'!$I$22</f>
        <v>45430</v>
      </c>
      <c r="FQ21" s="37" t="str">
        <f>'MÊS (WORD)'!$J$22</f>
        <v/>
      </c>
      <c r="FR21" s="37">
        <f>'MÊS (WORD)'!$I$23</f>
        <v>45431</v>
      </c>
      <c r="FS21" s="37" t="str">
        <f>'MÊS (WORD)'!$J$23</f>
        <v>********************************************************************</v>
      </c>
      <c r="FT21" s="37">
        <f>'MÊS (WORD)'!$I$24</f>
        <v>45432</v>
      </c>
      <c r="FU21" s="37" t="str">
        <f>'MÊS (WORD)'!$J$24</f>
        <v/>
      </c>
      <c r="FV21" s="37">
        <f>'MÊS (WORD)'!$I$25</f>
        <v>45433</v>
      </c>
      <c r="FW21" s="37" t="str">
        <f>'MÊS (WORD)'!$J$25</f>
        <v/>
      </c>
      <c r="FX21" s="37">
        <f>'MÊS (WORD)'!$I$26</f>
        <v>45434</v>
      </c>
      <c r="FY21" s="37" t="str">
        <f>'MÊS (WORD)'!$J$26</f>
        <v/>
      </c>
      <c r="FZ21" s="37">
        <f>'MÊS (WORD)'!$I$27</f>
        <v>45435</v>
      </c>
      <c r="GA21" s="37" t="str">
        <f>'MÊS (WORD)'!$J$27</f>
        <v/>
      </c>
      <c r="GB21" s="37">
        <f>'MÊS (WORD)'!$I$28</f>
        <v>45436</v>
      </c>
      <c r="GC21" s="37" t="str">
        <f>'MÊS (WORD)'!$J$28</f>
        <v/>
      </c>
      <c r="GD21" s="37">
        <f>'MÊS (WORD)'!$I$29</f>
        <v>45437</v>
      </c>
      <c r="GE21" s="37" t="str">
        <f>'MÊS (WORD)'!$J$29</f>
        <v/>
      </c>
      <c r="GF21" s="37">
        <f>'MÊS (WORD)'!$I$30</f>
        <v>45438</v>
      </c>
      <c r="GG21" s="37" t="str">
        <f>'MÊS (WORD)'!$J$30</f>
        <v>********************************************************************</v>
      </c>
      <c r="GH21" s="37">
        <f>'MÊS (WORD)'!$I$31</f>
        <v>45439</v>
      </c>
      <c r="GI21" s="37" t="str">
        <f>'MÊS (WORD)'!$J$31</f>
        <v/>
      </c>
      <c r="GJ21" s="37">
        <f>'MÊS (WORD)'!$I$32</f>
        <v>45440</v>
      </c>
      <c r="GK21" s="37" t="str">
        <f>'MÊS (WORD)'!$J$32</f>
        <v/>
      </c>
      <c r="GL21" s="37">
        <f>'MÊS (WORD)'!$I$33</f>
        <v>45441</v>
      </c>
      <c r="GM21" s="37" t="str">
        <f>'MÊS (WORD)'!$J$33</f>
        <v/>
      </c>
      <c r="GN21" s="37">
        <f>'MÊS (WORD)'!$I$34</f>
        <v>45442</v>
      </c>
      <c r="GO21" s="37" t="str">
        <f>'MÊS (WORD)'!$J$34</f>
        <v/>
      </c>
      <c r="GP21" s="37">
        <f>'MÊS (WORD)'!$I$35</f>
        <v>45443</v>
      </c>
      <c r="GQ21" s="31" t="str">
        <f>'MÊS (WORD)'!$J$35</f>
        <v/>
      </c>
    </row>
    <row r="22" spans="1:199" ht="17.100000000000001" customHeight="1" x14ac:dyDescent="0.25">
      <c r="A22" s="31">
        <v>62247</v>
      </c>
      <c r="B22" s="33">
        <v>42993</v>
      </c>
      <c r="C22" s="31">
        <v>209</v>
      </c>
      <c r="D22" s="39" t="s">
        <v>410</v>
      </c>
      <c r="E22" s="34" t="s">
        <v>90</v>
      </c>
      <c r="F22" s="39" t="s">
        <v>396</v>
      </c>
      <c r="G22" s="39" t="s">
        <v>398</v>
      </c>
      <c r="H22" s="31">
        <v>12</v>
      </c>
      <c r="I22" s="31">
        <f>IF(Tabela227[[#This Row],[HORA AULA]]&lt;&gt;0,Tabela227[[#This Row],[HORA AULA]]/2,"-")</f>
        <v>6</v>
      </c>
      <c r="J22" s="31" t="s">
        <v>100</v>
      </c>
      <c r="K22" s="31" t="s">
        <v>100</v>
      </c>
      <c r="L22" s="31" t="s">
        <v>100</v>
      </c>
      <c r="M22" s="31" t="s">
        <v>100</v>
      </c>
      <c r="N22" s="32" t="str">
        <f>IFERROR(VLOOKUP(Tabela227[[#This Row],[NOME]],'NOITE (N) (7)'!$B$3:$C$176,2,FALSE),"")</f>
        <v/>
      </c>
      <c r="O22" s="32" t="str">
        <f>IFERROR(VLOOKUP(Tabela227[[#This Row],[NOME]],'NOITE (N) (6)'!$B$3:$C$176,2,FALSE),"")</f>
        <v/>
      </c>
      <c r="P22" s="32" t="str">
        <f>IFERROR(VLOOKUP(Tabela227[[#This Row],[NOME]],'NOITE (N) (5)'!$B$3:$C$176,2,FALSE),"")</f>
        <v/>
      </c>
      <c r="Q22" s="32" t="str">
        <f>IFERROR(VLOOKUP(Tabela227[[#This Row],[NOME]],'NOITE (N) (4)'!$B$3:$C$176,2,FALSE),"")</f>
        <v/>
      </c>
      <c r="R22" s="32" t="str">
        <f>IFERROR(VLOOKUP(Tabela227[[#This Row],[NOME]],'NOITE (N) (3)'!$B$3:$C$176,2,FALSE),"")</f>
        <v/>
      </c>
      <c r="S22" s="32" t="str">
        <f>IFERROR(VLOOKUP(Tabela227[[#This Row],[NOME]],'NOITE (N) (2)'!$B$3:$C$176,2,FALSE),"")</f>
        <v/>
      </c>
      <c r="T22" s="32" t="str">
        <f>IFERROR(VLOOKUP(Tabela227[[#This Row],[NOME]],'NOITE (N) (1)'!$B$3:$C$176,2,FALSE),"")</f>
        <v/>
      </c>
      <c r="U22" s="32" t="str">
        <f>IFERROR(VLOOKUP(Tabela227[[#This Row],[NOME]],'NOITE (N) (7)'!$D$3:$E$176,2,FALSE),"")</f>
        <v/>
      </c>
      <c r="V22" s="32" t="str">
        <f>IFERROR(VLOOKUP(Tabela227[[#This Row],[NOME]],'NOITE (N) (6)'!$D$3:$E$176,2,FALSE),"")</f>
        <v/>
      </c>
      <c r="W22" s="32" t="str">
        <f>IFERROR(VLOOKUP(Tabela227[[#This Row],[NOME]],'NOITE (N) (5)'!$D$3:$E$176,2,FALSE),"")</f>
        <v/>
      </c>
      <c r="X22" s="32" t="str">
        <f>IFERROR(VLOOKUP(Tabela227[[#This Row],[NOME]],'NOITE (N) (4)'!$D$3:$E$176,2,FALSE),"")</f>
        <v/>
      </c>
      <c r="Y22" s="32" t="str">
        <f>IFERROR(VLOOKUP(Tabela227[[#This Row],[NOME]],'NOITE (N) (3)'!$D$3:$E$176,2,FALSE),"")</f>
        <v/>
      </c>
      <c r="Z22" s="32" t="str">
        <f>IFERROR(VLOOKUP(Tabela227[[#This Row],[NOME]],'NOITE (N) (2)'!$D$3:$E$176,2,FALSE),"")</f>
        <v/>
      </c>
      <c r="AA22" s="32" t="str">
        <f>IFERROR(VLOOKUP(Tabela227[[#This Row],[NOME]],'NOITE (N) (1)'!$D$3:$E$176,2,FALSE),"")</f>
        <v/>
      </c>
      <c r="AB22" s="32" t="str">
        <f>IFERROR(VLOOKUP(Tabela227[[#This Row],[NOME]],'NOITE (N) (7)'!$F$3:$G$176,2,FALSE),"")</f>
        <v/>
      </c>
      <c r="AC22" s="32" t="str">
        <f>IFERROR(VLOOKUP(Tabela227[[#This Row],[NOME]],'NOITE (N) (6)'!$F$3:$G$176,2,FALSE),"")</f>
        <v/>
      </c>
      <c r="AD22" s="32" t="str">
        <f>IFERROR(VLOOKUP(Tabela227[[#This Row],[NOME]],'NOITE (N) (5)'!$F$3:$G$176,2,FALSE),"")</f>
        <v/>
      </c>
      <c r="AE22" s="32" t="str">
        <f>IFERROR(VLOOKUP(Tabela227[[#This Row],[NOME]],'NOITE (N) (4)'!$F$3:$G$176,2,FALSE),"")</f>
        <v/>
      </c>
      <c r="AF22" s="32" t="str">
        <f>IFERROR(VLOOKUP(Tabela227[[#This Row],[NOME]],'NOITE (N) (3)'!$F$3:$G$176,2,FALSE),"")</f>
        <v/>
      </c>
      <c r="AG22" s="32" t="str">
        <f>IFERROR(VLOOKUP(Tabela227[[#This Row],[NOME]],'NOITE (N) (2)'!$F$3:$G$176,2,FALSE),"")</f>
        <v/>
      </c>
      <c r="AH22" s="32" t="str">
        <f>IFERROR(VLOOKUP(Tabela227[[#This Row],[NOME]],'NOITE (N) (1)'!$F$3:$G$176,2,FALSE),"")</f>
        <v/>
      </c>
      <c r="AI22" s="32" t="str">
        <f>IFERROR(VLOOKUP(Tabela227[[#This Row],[NOME]],'NOITE (N) (7)'!$H$3:$I$176,2,FALSE),"")</f>
        <v/>
      </c>
      <c r="AJ22" s="32" t="str">
        <f>IFERROR(VLOOKUP(Tabela227[[#This Row],[NOME]],'NOITE (N) (6)'!$H$3:$I$176,2,FALSE),"")</f>
        <v/>
      </c>
      <c r="AK22" s="32" t="str">
        <f>IFERROR(VLOOKUP(Tabela227[[#This Row],[NOME]],'NOITE (N) (5)'!$H$3:$I$176,2,FALSE),"")</f>
        <v/>
      </c>
      <c r="AL22" s="32" t="str">
        <f>IFERROR(VLOOKUP(Tabela227[[#This Row],[NOME]],'NOITE (N) (4)'!$H$3:$I$176,2,FALSE),"")</f>
        <v/>
      </c>
      <c r="AM22" s="32" t="str">
        <f>IFERROR(VLOOKUP(Tabela227[[#This Row],[NOME]],'NOITE (N) (3)'!$H$3:$I$176,2,FALSE),"")</f>
        <v/>
      </c>
      <c r="AN22" s="32" t="str">
        <f>IFERROR(VLOOKUP(Tabela227[[#This Row],[NOME]],'NOITE (N) (2)'!$H$3:$I$176,2,FALSE),"")</f>
        <v/>
      </c>
      <c r="AO22" s="32" t="str">
        <f>IFERROR(VLOOKUP(Tabela227[[#This Row],[NOME]],'NOITE (N) (1)'!$H$3:$I$176,2,FALSE),"")</f>
        <v/>
      </c>
      <c r="AP22" s="32" t="str">
        <f>IFERROR(VLOOKUP(Tabela227[[#This Row],[NOME]],'NOITE (N) (7)'!$J$3:$K$176,2,FALSE),"")</f>
        <v/>
      </c>
      <c r="AQ22" s="32" t="str">
        <f>IFERROR(VLOOKUP(Tabela227[[#This Row],[NOME]],'NOITE (N) (6)'!$J$3:$K$176,2,FALSE),"")</f>
        <v/>
      </c>
      <c r="AR22" s="32" t="str">
        <f>IFERROR(VLOOKUP(Tabela227[[#This Row],[NOME]],'NOITE (N) (5)'!$J$3:$K$176,2,FALSE),"")</f>
        <v/>
      </c>
      <c r="AS22" s="32" t="str">
        <f>IFERROR(VLOOKUP(Tabela227[[#This Row],[NOME]],'NOITE (N) (4)'!$J$3:$K$176,2,FALSE),"")</f>
        <v/>
      </c>
      <c r="AT22" s="32" t="str">
        <f>IFERROR(VLOOKUP(Tabela227[[#This Row],[NOME]],'NOITE (N) (3)'!$J$3:$K$176,2,FALSE),"")</f>
        <v/>
      </c>
      <c r="AU22" s="32" t="str">
        <f>IFERROR(VLOOKUP(Tabela227[[#This Row],[NOME]],'NOITE (N) (2)'!$J$3:$K$176,2,FALSE),"")</f>
        <v/>
      </c>
      <c r="AV22" s="32" t="str">
        <f>IFERROR(VLOOKUP(Tabela227[[#This Row],[NOME]],'NOITE (N) (1)'!$J$3:$K$176,2,FALSE),"")</f>
        <v/>
      </c>
      <c r="AW22" s="32" t="str">
        <f>IFERROR(VLOOKUP(Tabela227[[#This Row],[NOME]],'NOITE (N) (7)'!$L$3:$M$176,2,FALSE),"")</f>
        <v/>
      </c>
      <c r="AX22" s="32" t="str">
        <f>IFERROR(VLOOKUP(Tabela227[[#This Row],[NOME]],'NOITE (N) (6)'!$L$3:$M$176,2,FALSE),"")</f>
        <v/>
      </c>
      <c r="AY22" s="32" t="str">
        <f>IFERROR(VLOOKUP(Tabela227[[#This Row],[NOME]],'NOITE (N) (5)'!$L$3:$M$176,2,FALSE),"")</f>
        <v/>
      </c>
      <c r="AZ22" s="32" t="str">
        <f>IFERROR(VLOOKUP(Tabela227[[#This Row],[NOME]],'NOITE (N) (4)'!$L$3:$M$176,2,FALSE),"")</f>
        <v/>
      </c>
      <c r="BA22" s="32" t="str">
        <f>IFERROR(VLOOKUP(Tabela227[[#This Row],[NOME]],'NOITE (N) (3)'!$L$3:$M$176,2,FALSE),"")</f>
        <v/>
      </c>
      <c r="BB22" s="32" t="str">
        <f>IFERROR(VLOOKUP(Tabela227[[#This Row],[NOME]],'NOITE (N) (2)'!$L$3:$M$176,2,FALSE),"")</f>
        <v/>
      </c>
      <c r="BC22" s="32" t="str">
        <f>IFERROR(VLOOKUP(Tabela227[[#This Row],[NOME]],'NOITE (N) (1)'!$L$3:$M$176,2,FALSE),"")</f>
        <v/>
      </c>
      <c r="BD22" s="32" t="str">
        <f>IFERROR(VLOOKUP(Tabela227[[#This Row],[NOME]],'TARDE (N) (6)'!$B$2:$C$73,2,FALSE),"")</f>
        <v/>
      </c>
      <c r="BE22" s="32" t="str">
        <f>IFERROR(VLOOKUP(Tabela227[[#This Row],[NOME]],'TARDE (N) (5)'!$B$2:$C$73,2,FALSE),"")</f>
        <v/>
      </c>
      <c r="BF22" s="32" t="str">
        <f>IFERROR(VLOOKUP(Tabela227[[#This Row],[NOME]],'TARDE (N) (4)'!$B$2:$C$73,2,FALSE),"")</f>
        <v/>
      </c>
      <c r="BG22" s="32" t="str">
        <f>IFERROR(VLOOKUP(Tabela227[[#This Row],[NOME]],'TARDE (N) (3)'!$B$2:$C$73,2,FALSE),"")</f>
        <v/>
      </c>
      <c r="BH22" s="32" t="str">
        <f>IFERROR(VLOOKUP(Tabela227[[#This Row],[NOME]],'TARDE (N) (2)'!$B$2:$C$73,2,FALSE),"")</f>
        <v/>
      </c>
      <c r="BI22" s="32" t="str">
        <f>IFERROR(VLOOKUP(Tabela227[[#This Row],[NOME]],'TARDE (N) (1)'!$B$2:$C$73,2,FALSE),"")</f>
        <v/>
      </c>
      <c r="BJ22" s="32" t="str">
        <f>IFERROR(VLOOKUP(Tabela227[[#This Row],[NOME]],'TARDE (N) (6)'!$D$2:$E$73,2,FALSE),"")</f>
        <v/>
      </c>
      <c r="BK22" s="32" t="str">
        <f>IFERROR(VLOOKUP(Tabela227[[#This Row],[NOME]],'TARDE (N) (5)'!$D$2:$E$73,2,FALSE),"")</f>
        <v/>
      </c>
      <c r="BL22" s="32" t="str">
        <f>IFERROR(VLOOKUP(Tabela227[[#This Row],[NOME]],'TARDE (N) (4)'!$D$2:$E$73,2,FALSE),"")</f>
        <v/>
      </c>
      <c r="BM22" s="32" t="str">
        <f>IFERROR(VLOOKUP(Tabela227[[#This Row],[NOME]],'TARDE (N) (3)'!$D$2:$E$73,2,FALSE),"")</f>
        <v/>
      </c>
      <c r="BN22" s="32" t="str">
        <f>IFERROR(VLOOKUP(Tabela227[[#This Row],[NOME]],'TARDE (N) (2)'!$D$2:$E$73,2,FALSE),"")</f>
        <v/>
      </c>
      <c r="BO22" s="32" t="str">
        <f>IFERROR(VLOOKUP(Tabela227[[#This Row],[NOME]],'TARDE (N) (1)'!$D$2:$E$73,2,FALSE),"")</f>
        <v/>
      </c>
      <c r="BP22" s="32" t="str">
        <f>IFERROR(VLOOKUP(Tabela227[[#This Row],[NOME]],'TARDE (N) (6)'!$F$2:$G$73,2,FALSE),"")</f>
        <v/>
      </c>
      <c r="BQ22" s="32" t="str">
        <f>IFERROR(VLOOKUP(Tabela227[[#This Row],[NOME]],'TARDE (N) (5)'!$F$2:$G$73,2,FALSE),"")</f>
        <v/>
      </c>
      <c r="BR22" s="32" t="str">
        <f>IFERROR(VLOOKUP(Tabela227[[#This Row],[NOME]],'TARDE (N) (4)'!$F$2:$G$73,2,FALSE),"")</f>
        <v/>
      </c>
      <c r="BS22" s="32" t="str">
        <f>IFERROR(VLOOKUP(Tabela227[[#This Row],[NOME]],'TARDE (N) (3)'!$F$2:$G$73,2,FALSE),"")</f>
        <v/>
      </c>
      <c r="BT22" s="32" t="str">
        <f>IFERROR(VLOOKUP(Tabela227[[#This Row],[NOME]],'TARDE (N) (2)'!$F$2:$G$73,2,FALSE),"")</f>
        <v/>
      </c>
      <c r="BU22" s="32" t="str">
        <f>IFERROR(VLOOKUP(Tabela227[[#This Row],[NOME]],'TARDE (N) (1)'!$F$2:$G$73,2,FALSE),"")</f>
        <v/>
      </c>
      <c r="BV22" s="32" t="str">
        <f>IFERROR(VLOOKUP(Tabela227[[#This Row],[NOME]],'TARDE (N) (6)'!$H$2:$I$73,2,FALSE),"")</f>
        <v/>
      </c>
      <c r="BW22" s="32" t="str">
        <f>IFERROR(VLOOKUP(Tabela227[[#This Row],[NOME]],'TARDE (N) (5)'!$H$2:$I$73,2,FALSE),"")</f>
        <v/>
      </c>
      <c r="BX22" s="32" t="str">
        <f>IFERROR(VLOOKUP(Tabela227[[#This Row],[NOME]],'TARDE (N) (4)'!$H$2:$I$73,2,FALSE),"")</f>
        <v/>
      </c>
      <c r="BY22" s="32" t="str">
        <f>IFERROR(VLOOKUP(Tabela227[[#This Row],[NOME]],'TARDE (N) (3)'!$H$2:$I$73,2,FALSE),"")</f>
        <v/>
      </c>
      <c r="BZ22" s="32" t="str">
        <f>IFERROR(VLOOKUP(Tabela227[[#This Row],[NOME]],'TARDE (N) (2)'!$H$2:$I$73,2,FALSE),"")</f>
        <v/>
      </c>
      <c r="CA22" s="32" t="str">
        <f>IFERROR(VLOOKUP(Tabela227[[#This Row],[NOME]],'TARDE (N) (1)'!$H$2:$I$73,2,FALSE),"")</f>
        <v/>
      </c>
      <c r="CB22" s="32" t="str">
        <f>IFERROR(VLOOKUP(Tabela227[[#This Row],[NOME]],'TARDE (N) (6)'!$J$2:$K$73,2,FALSE),"")</f>
        <v/>
      </c>
      <c r="CC22" s="32" t="str">
        <f>IFERROR(VLOOKUP(Tabela227[[#This Row],[NOME]],'TARDE (N) (5)'!$J$2:$K$73,2,FALSE),"")</f>
        <v/>
      </c>
      <c r="CD22" s="32" t="str">
        <f>IFERROR(VLOOKUP(Tabela227[[#This Row],[NOME]],'TARDE (N) (4)'!$J$2:$K$73,2,FALSE),"")</f>
        <v/>
      </c>
      <c r="CE22" s="32" t="str">
        <f>IFERROR(VLOOKUP(Tabela227[[#This Row],[NOME]],'TARDE (N) (3)'!$J$2:$K$73,2,FALSE),"")</f>
        <v/>
      </c>
      <c r="CF22" s="32" t="str">
        <f>IFERROR(VLOOKUP(Tabela227[[#This Row],[NOME]],'TARDE (N) (2)'!$J$2:$K$73,2,FALSE),"")</f>
        <v/>
      </c>
      <c r="CG22" s="32" t="str">
        <f>IFERROR(VLOOKUP(Tabela227[[#This Row],[NOME]],'TARDE (N) (1)'!$J$2:$K$73,2,FALSE),"")</f>
        <v/>
      </c>
      <c r="CH22" s="32" t="str">
        <f>IFERROR(VLOOKUP(Tabela227[[#This Row],[NOME]],'TARDE (N) (6)'!$L$2:$M$73,2,FALSE),"")</f>
        <v/>
      </c>
      <c r="CI22" s="32" t="str">
        <f>IFERROR(VLOOKUP(Tabela227[[#This Row],[NOME]],'TARDE (N) (5)'!$L$2:$M$73,2,FALSE),"")</f>
        <v/>
      </c>
      <c r="CJ22" s="32" t="str">
        <f>IFERROR(VLOOKUP(Tabela227[[#This Row],[NOME]],'TARDE (N) (4)'!$L$2:$M$73,2,FALSE),"")</f>
        <v/>
      </c>
      <c r="CK22" s="32" t="str">
        <f>IFERROR(VLOOKUP(Tabela227[[#This Row],[NOME]],'TARDE (N) (3)'!$L$2:$M$73,2,FALSE),"")</f>
        <v/>
      </c>
      <c r="CL22" s="32" t="str">
        <f>IFERROR(VLOOKUP(Tabela227[[#This Row],[NOME]],'TARDE (N) (2)'!$L$2:$M$73,2,FALSE),"")</f>
        <v/>
      </c>
      <c r="CM22" s="32" t="str">
        <f>IFERROR(VLOOKUP(Tabela227[[#This Row],[NOME]],'TARDE (N) (1)'!$L$2:$M$73,2,FALSE),"")</f>
        <v/>
      </c>
      <c r="CN22" s="32" t="str">
        <f>IFERROR(VLOOKUP(Tabela227[[#This Row],[NOME]],'MANHÃ (N) (7)'!$B$2:$C$127,2,FALSE),"")</f>
        <v/>
      </c>
      <c r="CO22" s="32" t="str">
        <f>IFERROR(VLOOKUP(Tabela227[[#This Row],[NOME]],'MANHÃ (N) (6)'!$B$2:$C$127,2,FALSE),"")</f>
        <v/>
      </c>
      <c r="CP22" s="32" t="str">
        <f>IFERROR(VLOOKUP(Tabela227[[#This Row],[NOME]],'MANHÃ (N) (5)'!$B$2:$C$127,2,FALSE),"")</f>
        <v/>
      </c>
      <c r="CQ22" s="32" t="str">
        <f>IFERROR(VLOOKUP(Tabela227[[#This Row],[NOME]],'MANHÃ (N) (4)'!$B$2:$C$127,2,FALSE),"")</f>
        <v/>
      </c>
      <c r="CR22" s="32" t="str">
        <f>IFERROR(VLOOKUP(Tabela227[[#This Row],[NOME]],'MANHÃ (N) (3)'!$B$2:$C$127,2,FALSE),"")</f>
        <v/>
      </c>
      <c r="CS22" s="32" t="str">
        <f>IFERROR(VLOOKUP(Tabela227[[#This Row],[NOME]],'MANHÃ (N) (2)'!$B$2:$C$127,2,FALSE),"")</f>
        <v/>
      </c>
      <c r="CT22" s="32" t="str">
        <f>IFERROR(VLOOKUP(Tabela227[[#This Row],[NOME]],'MANHÃ (N) (1)'!$B$2:$C$127,2,FALSE),"")</f>
        <v/>
      </c>
      <c r="CU22" s="32" t="str">
        <f>IFERROR(VLOOKUP(Tabela227[[#This Row],[NOME]],'MANHÃ (N) (7)'!$D$2:$E$127,2,FALSE),"")</f>
        <v/>
      </c>
      <c r="CV22" s="32" t="str">
        <f>IFERROR(VLOOKUP(Tabela227[[#This Row],[NOME]],'MANHÃ (N) (6)'!$D$2:$E$127,2,FALSE),"")</f>
        <v/>
      </c>
      <c r="CW22" s="32" t="str">
        <f>IFERROR(VLOOKUP(Tabela227[[#This Row],[NOME]],'MANHÃ (N) (5)'!$D$2:$E$127,2,FALSE),"")</f>
        <v/>
      </c>
      <c r="CX22" s="32" t="str">
        <f>IFERROR(VLOOKUP(Tabela227[[#This Row],[NOME]],'MANHÃ (N) (4)'!$D$2:$E$127,2,FALSE),"")</f>
        <v/>
      </c>
      <c r="CY22" s="32" t="str">
        <f>IFERROR(VLOOKUP(Tabela227[[#This Row],[NOME]],'MANHÃ (N) (3)'!$D$2:$E$127,2,FALSE),"")</f>
        <v/>
      </c>
      <c r="CZ22" s="32" t="str">
        <f>IFERROR(VLOOKUP(Tabela227[[#This Row],[NOME]],'MANHÃ (N) (2)'!$D$2:$E$127,2,FALSE),"")</f>
        <v/>
      </c>
      <c r="DA22" s="32" t="str">
        <f>IFERROR(VLOOKUP(Tabela227[[#This Row],[NOME]],'MANHÃ (N) (1)'!$D$2:$E$127,2,FALSE),"")</f>
        <v/>
      </c>
      <c r="DB22" s="32" t="str">
        <f>IFERROR(VLOOKUP(Tabela227[[#This Row],[NOME]],'MANHÃ (N) (7)'!$F$2:$G$127,2,FALSE),"")</f>
        <v/>
      </c>
      <c r="DC22" s="32" t="str">
        <f>IFERROR(VLOOKUP(Tabela227[[#This Row],[NOME]],'MANHÃ (N) (7)'!$F$2:$G$127,2,FALSE),"")</f>
        <v/>
      </c>
      <c r="DD22" s="32" t="str">
        <f>IFERROR(VLOOKUP(Tabela227[[#This Row],[NOME]],'MANHÃ (N) (6)'!$F$2:$G$127,2,FALSE),"")</f>
        <v/>
      </c>
      <c r="DE22" s="32" t="str">
        <f>IFERROR(VLOOKUP(Tabela227[[#This Row],[NOME]],'MANHÃ (N) (5)'!$F$2:$G$127,2,FALSE),"")</f>
        <v/>
      </c>
      <c r="DF22" s="32" t="str">
        <f>IFERROR(VLOOKUP(Tabela227[[#This Row],[NOME]],'MANHÃ (N) (3)'!$F$2:$G$127,2,FALSE),"")</f>
        <v/>
      </c>
      <c r="DG22" s="32" t="str">
        <f>IFERROR(VLOOKUP(Tabela227[[#This Row],[NOME]],'MANHÃ (N) (2)'!$F$2:$G$127,2,FALSE),"")</f>
        <v/>
      </c>
      <c r="DH22" s="32" t="str">
        <f>IFERROR(VLOOKUP(Tabela227[[#This Row],[NOME]],'MANHÃ (N) (1)'!$F$2:$G$127,2,FALSE),"")</f>
        <v/>
      </c>
      <c r="DI22" s="32" t="str">
        <f>IFERROR(VLOOKUP(Tabela227[[#This Row],[NOME]],'MANHÃ (N) (7)'!$H$2:$I$127,2,FALSE),"")</f>
        <v/>
      </c>
      <c r="DJ22" s="32" t="str">
        <f>IFERROR(VLOOKUP(Tabela227[[#This Row],[NOME]],'MANHÃ (N) (6)'!$H$2:$I$127,2,FALSE),"")</f>
        <v/>
      </c>
      <c r="DK22" s="32" t="str">
        <f>IFERROR(VLOOKUP(Tabela227[[#This Row],[NOME]],'MANHÃ (N) (5)'!$H$2:$I$127,2,FALSE),"")</f>
        <v/>
      </c>
      <c r="DL22" s="32" t="str">
        <f>IFERROR(VLOOKUP(Tabela227[[#This Row],[NOME]],'MANHÃ (N) (4)'!$H$2:$I$127,2,FALSE),"")</f>
        <v/>
      </c>
      <c r="DM22" s="32" t="str">
        <f>IFERROR(VLOOKUP(Tabela227[[#This Row],[NOME]],'MANHÃ (N) (3)'!$H$2:$I$127,2,FALSE),"")</f>
        <v/>
      </c>
      <c r="DN22" s="32" t="str">
        <f>IFERROR(VLOOKUP(Tabela227[[#This Row],[NOME]],'MANHÃ (N) (2)'!$H$2:$I$127,2,FALSE),"")</f>
        <v/>
      </c>
      <c r="DO22" s="32" t="str">
        <f>IFERROR(VLOOKUP(Tabela227[[#This Row],[NOME]],'MANHÃ (N) (1)'!$H$2:$I$127,2,FALSE),"")</f>
        <v/>
      </c>
      <c r="DP22" s="32" t="str">
        <f>IFERROR(VLOOKUP(Tabela227[[#This Row],[NOME]],'MANHÃ (N) (7)'!$J$2:$K$127,2,FALSE),"")</f>
        <v/>
      </c>
      <c r="DQ22" s="32" t="str">
        <f>IFERROR(VLOOKUP(Tabela227[[#This Row],[NOME]],'MANHÃ (N) (6)'!$J$2:$K$127,2,FALSE),"")</f>
        <v/>
      </c>
      <c r="DR22" s="32" t="str">
        <f>IFERROR(VLOOKUP(Tabela227[[#This Row],[NOME]],'MANHÃ (N) (5)'!$J$2:$K$127,2,FALSE),"")</f>
        <v/>
      </c>
      <c r="DS22" s="32" t="str">
        <f>IFERROR(VLOOKUP(Tabela227[[#This Row],[NOME]],'MANHÃ (N) (4)'!$J$2:$K$127,2,FALSE),"")</f>
        <v/>
      </c>
      <c r="DT22" s="32" t="str">
        <f>IFERROR(VLOOKUP(Tabela227[[#This Row],[NOME]],'MANHÃ (N) (3)'!$J$2:$K$127,2,FALSE),"")</f>
        <v/>
      </c>
      <c r="DU22" s="32" t="str">
        <f>IFERROR(VLOOKUP(Tabela227[[#This Row],[NOME]],'MANHÃ (N) (2)'!$J$2:$K$127,2,FALSE),"")</f>
        <v/>
      </c>
      <c r="DV22" s="32" t="str">
        <f>IFERROR(VLOOKUP(Tabela227[[#This Row],[NOME]],'MANHÃ (N) (1)'!$J$2:$K$127,2,FALSE),"")</f>
        <v/>
      </c>
      <c r="DW22" s="32" t="str">
        <f>IFERROR(VLOOKUP(Tabela227[[#This Row],[NOME]],'MANHÃ (N) (7)'!$L$2:$M$127,2,FALSE),"")</f>
        <v/>
      </c>
      <c r="DX22" s="32" t="str">
        <f>IFERROR(VLOOKUP(Tabela227[[#This Row],[NOME]],'MANHÃ (N) (6)'!$L$2:$M$127,2,FALSE),"")</f>
        <v/>
      </c>
      <c r="DY22" s="32" t="str">
        <f>IFERROR(VLOOKUP(Tabela227[[#This Row],[NOME]],'MANHÃ (N) (5)'!$L$2:$M$127,2,FALSE),"")</f>
        <v/>
      </c>
      <c r="DZ22" s="32" t="str">
        <f>IFERROR(VLOOKUP(Tabela227[[#This Row],[NOME]],'MANHÃ (N) (4)'!$L$2:$M$127,2,FALSE),"")</f>
        <v/>
      </c>
      <c r="EA22" s="32" t="str">
        <f>IFERROR(VLOOKUP(Tabela227[[#This Row],[NOME]],'MANHÃ (N) (3)'!$L$2:$M$127,2,FALSE),"")</f>
        <v/>
      </c>
      <c r="EB22" s="32" t="str">
        <f>IFERROR(VLOOKUP(Tabela227[[#This Row],[NOME]],'MANHÃ (N) (2)'!$L$2:$M$127,2,FALSE),"")</f>
        <v/>
      </c>
      <c r="EC22" s="32" t="str">
        <f>IFERROR(VLOOKUP(Tabela227[[#This Row],[NOME]],'MANHÃ (N) (1)'!$L$2:$M$127,2,FALSE),"")</f>
        <v/>
      </c>
      <c r="ED22" s="33">
        <v>45323</v>
      </c>
      <c r="EE22" s="31">
        <f>PROFESSORES!$D$3</f>
        <v>2024</v>
      </c>
      <c r="EF22" s="31" t="str">
        <f>PROFESSORES!$C$3</f>
        <v>MAIO</v>
      </c>
      <c r="EG22" s="35">
        <f>'MÊS (WORD)'!$C$4</f>
        <v>5</v>
      </c>
      <c r="EH22" s="42">
        <f>'MÊS (WORD)'!$I$5</f>
        <v>45413</v>
      </c>
      <c r="EI22" s="31" t="str">
        <f>'MÊS (WORD)'!$J$5</f>
        <v>*
***************************DIA DO TRABALHO**************************</v>
      </c>
      <c r="EJ22" s="42">
        <f>'MÊS (WORD)'!$I$6</f>
        <v>45414</v>
      </c>
      <c r="EK22" s="37" t="str">
        <f>'MÊS (WORD)'!$J$6</f>
        <v/>
      </c>
      <c r="EL22" s="42">
        <f>'MÊS (WORD)'!$I$7</f>
        <v>45415</v>
      </c>
      <c r="EM22" s="37" t="str">
        <f>'MÊS (WORD)'!$J$7</f>
        <v/>
      </c>
      <c r="EN22" s="42">
        <f>'MÊS (WORD)'!$I$8</f>
        <v>45416</v>
      </c>
      <c r="EO22" s="37" t="str">
        <f>'MÊS (WORD)'!$J$8</f>
        <v/>
      </c>
      <c r="EP22" s="42">
        <f>'MÊS (WORD)'!$I$9</f>
        <v>45417</v>
      </c>
      <c r="EQ22" s="37" t="str">
        <f>'MÊS (WORD)'!$J$9</f>
        <v>********************************************************************</v>
      </c>
      <c r="ER22" s="42">
        <f>'MÊS (WORD)'!$I$10</f>
        <v>45418</v>
      </c>
      <c r="ES22" s="37" t="str">
        <f>'MÊS (WORD)'!$J$10</f>
        <v/>
      </c>
      <c r="ET22" s="42">
        <f>'MÊS (WORD)'!$I$11</f>
        <v>45419</v>
      </c>
      <c r="EU22" s="37" t="str">
        <f>'MÊS (WORD)'!$J$11</f>
        <v/>
      </c>
      <c r="EV22" s="42">
        <f>'MÊS (WORD)'!$I$12</f>
        <v>45420</v>
      </c>
      <c r="EW22" s="37" t="str">
        <f>'MÊS (WORD)'!$J$12</f>
        <v/>
      </c>
      <c r="EX22" s="42">
        <f>'MÊS (WORD)'!$I$13</f>
        <v>45421</v>
      </c>
      <c r="EY22" s="37" t="str">
        <f>'MÊS (WORD)'!$J$13</f>
        <v/>
      </c>
      <c r="EZ22" s="37">
        <f>'MÊS (WORD)'!$I$14</f>
        <v>45422</v>
      </c>
      <c r="FA22" s="37" t="str">
        <f>'MÊS (WORD)'!$J$14</f>
        <v/>
      </c>
      <c r="FB22" s="37">
        <f>'MÊS (WORD)'!$I$15</f>
        <v>45423</v>
      </c>
      <c r="FC22" s="37" t="str">
        <f>'MÊS (WORD)'!$J$15</f>
        <v/>
      </c>
      <c r="FD22" s="37">
        <f>'MÊS (WORD)'!$I$16</f>
        <v>45424</v>
      </c>
      <c r="FE22" s="37" t="str">
        <f>'MÊS (WORD)'!$J$16</f>
        <v>********************************************************************</v>
      </c>
      <c r="FF22" s="37">
        <f>'MÊS (WORD)'!$I$17</f>
        <v>45425</v>
      </c>
      <c r="FG22" s="37" t="str">
        <f>'MÊS (WORD)'!$J$17</f>
        <v/>
      </c>
      <c r="FH22" s="37">
        <f>'MÊS (WORD)'!$I$18</f>
        <v>45426</v>
      </c>
      <c r="FI22" s="37" t="str">
        <f>'MÊS (WORD)'!$J$18</f>
        <v/>
      </c>
      <c r="FJ22" s="37">
        <f>'MÊS (WORD)'!$I$19</f>
        <v>45427</v>
      </c>
      <c r="FK22" s="37" t="str">
        <f>'MÊS (WORD)'!$J$19</f>
        <v/>
      </c>
      <c r="FL22" s="37">
        <f>'MÊS (WORD)'!$I$20</f>
        <v>45428</v>
      </c>
      <c r="FM22" s="37" t="str">
        <f>'MÊS (WORD)'!$J$20</f>
        <v/>
      </c>
      <c r="FN22" s="37">
        <f>'MÊS (WORD)'!$I$21</f>
        <v>45429</v>
      </c>
      <c r="FO22" s="37" t="str">
        <f>'MÊS (WORD)'!$J$21</f>
        <v/>
      </c>
      <c r="FP22" s="37">
        <f>'MÊS (WORD)'!$I$22</f>
        <v>45430</v>
      </c>
      <c r="FQ22" s="37" t="str">
        <f>'MÊS (WORD)'!$J$22</f>
        <v/>
      </c>
      <c r="FR22" s="37">
        <f>'MÊS (WORD)'!$I$23</f>
        <v>45431</v>
      </c>
      <c r="FS22" s="37" t="str">
        <f>'MÊS (WORD)'!$J$23</f>
        <v>********************************************************************</v>
      </c>
      <c r="FT22" s="37">
        <f>'MÊS (WORD)'!$I$24</f>
        <v>45432</v>
      </c>
      <c r="FU22" s="37" t="str">
        <f>'MÊS (WORD)'!$J$24</f>
        <v/>
      </c>
      <c r="FV22" s="37">
        <f>'MÊS (WORD)'!$I$25</f>
        <v>45433</v>
      </c>
      <c r="FW22" s="37" t="str">
        <f>'MÊS (WORD)'!$J$25</f>
        <v/>
      </c>
      <c r="FX22" s="37">
        <f>'MÊS (WORD)'!$I$26</f>
        <v>45434</v>
      </c>
      <c r="FY22" s="37" t="str">
        <f>'MÊS (WORD)'!$J$26</f>
        <v/>
      </c>
      <c r="FZ22" s="37">
        <f>'MÊS (WORD)'!$I$27</f>
        <v>45435</v>
      </c>
      <c r="GA22" s="37" t="str">
        <f>'MÊS (WORD)'!$J$27</f>
        <v/>
      </c>
      <c r="GB22" s="37">
        <f>'MÊS (WORD)'!$I$28</f>
        <v>45436</v>
      </c>
      <c r="GC22" s="37" t="str">
        <f>'MÊS (WORD)'!$J$28</f>
        <v/>
      </c>
      <c r="GD22" s="37">
        <f>'MÊS (WORD)'!$I$29</f>
        <v>45437</v>
      </c>
      <c r="GE22" s="37" t="str">
        <f>'MÊS (WORD)'!$J$29</f>
        <v/>
      </c>
      <c r="GF22" s="37">
        <f>'MÊS (WORD)'!$I$30</f>
        <v>45438</v>
      </c>
      <c r="GG22" s="37" t="str">
        <f>'MÊS (WORD)'!$J$30</f>
        <v>********************************************************************</v>
      </c>
      <c r="GH22" s="37">
        <f>'MÊS (WORD)'!$I$31</f>
        <v>45439</v>
      </c>
      <c r="GI22" s="37" t="str">
        <f>'MÊS (WORD)'!$J$31</f>
        <v/>
      </c>
      <c r="GJ22" s="37">
        <f>'MÊS (WORD)'!$I$32</f>
        <v>45440</v>
      </c>
      <c r="GK22" s="37" t="str">
        <f>'MÊS (WORD)'!$J$32</f>
        <v/>
      </c>
      <c r="GL22" s="37">
        <f>'MÊS (WORD)'!$I$33</f>
        <v>45441</v>
      </c>
      <c r="GM22" s="37" t="str">
        <f>'MÊS (WORD)'!$J$33</f>
        <v/>
      </c>
      <c r="GN22" s="37">
        <f>'MÊS (WORD)'!$I$34</f>
        <v>45442</v>
      </c>
      <c r="GO22" s="37" t="str">
        <f>'MÊS (WORD)'!$J$34</f>
        <v/>
      </c>
      <c r="GP22" s="37">
        <f>'MÊS (WORD)'!$I$35</f>
        <v>45443</v>
      </c>
      <c r="GQ22" s="31" t="str">
        <f>'MÊS (WORD)'!$J$35</f>
        <v/>
      </c>
    </row>
    <row r="23" spans="1:199" ht="17.100000000000001" customHeight="1" x14ac:dyDescent="0.25">
      <c r="A23" s="31">
        <v>76095</v>
      </c>
      <c r="B23" s="33">
        <v>44986</v>
      </c>
      <c r="C23" s="31">
        <v>155</v>
      </c>
      <c r="D23" s="39" t="s">
        <v>417</v>
      </c>
      <c r="E23" s="34" t="s">
        <v>371</v>
      </c>
      <c r="F23" s="39" t="s">
        <v>396</v>
      </c>
      <c r="G23" s="39" t="s">
        <v>398</v>
      </c>
      <c r="H23" s="31">
        <v>4</v>
      </c>
      <c r="I23" s="31">
        <f>IF(Tabela227[[#This Row],[HORA AULA]]&lt;&gt;0,Tabela227[[#This Row],[HORA AULA]]/2,"-")</f>
        <v>2</v>
      </c>
      <c r="J23" s="31" t="s">
        <v>100</v>
      </c>
      <c r="K23" s="31" t="s">
        <v>100</v>
      </c>
      <c r="L23" s="31" t="s">
        <v>100</v>
      </c>
      <c r="M23" s="31" t="s">
        <v>100</v>
      </c>
      <c r="N23" s="32" t="str">
        <f>IFERROR(VLOOKUP(Tabela227[[#This Row],[NOME]],'NOITE (N) (7)'!$B$3:$C$176,2,FALSE),"")</f>
        <v/>
      </c>
      <c r="O23" s="32" t="str">
        <f>IFERROR(VLOOKUP(Tabela227[[#This Row],[NOME]],'NOITE (N) (6)'!$B$3:$C$176,2,FALSE),"")</f>
        <v/>
      </c>
      <c r="P23" s="32" t="str">
        <f>IFERROR(VLOOKUP(Tabela227[[#This Row],[NOME]],'NOITE (N) (5)'!$B$3:$C$176,2,FALSE),"")</f>
        <v/>
      </c>
      <c r="Q23" s="32" t="str">
        <f>IFERROR(VLOOKUP(Tabela227[[#This Row],[NOME]],'NOITE (N) (4)'!$B$3:$C$176,2,FALSE),"")</f>
        <v/>
      </c>
      <c r="R23" s="32" t="str">
        <f>IFERROR(VLOOKUP(Tabela227[[#This Row],[NOME]],'NOITE (N) (3)'!$B$3:$C$176,2,FALSE),"")</f>
        <v/>
      </c>
      <c r="S23" s="32" t="str">
        <f>IFERROR(VLOOKUP(Tabela227[[#This Row],[NOME]],'NOITE (N) (2)'!$B$3:$C$176,2,FALSE),"")</f>
        <v/>
      </c>
      <c r="T23" s="32" t="str">
        <f>IFERROR(VLOOKUP(Tabela227[[#This Row],[NOME]],'NOITE (N) (1)'!$B$3:$C$176,2,FALSE),"")</f>
        <v/>
      </c>
      <c r="U23" s="32" t="str">
        <f>IFERROR(VLOOKUP(Tabela227[[#This Row],[NOME]],'NOITE (N) (7)'!$D$3:$E$176,2,FALSE),"")</f>
        <v/>
      </c>
      <c r="V23" s="32" t="str">
        <f>IFERROR(VLOOKUP(Tabela227[[#This Row],[NOME]],'NOITE (N) (6)'!$D$3:$E$176,2,FALSE),"")</f>
        <v/>
      </c>
      <c r="W23" s="32" t="str">
        <f>IFERROR(VLOOKUP(Tabela227[[#This Row],[NOME]],'NOITE (N) (5)'!$D$3:$E$176,2,FALSE),"")</f>
        <v/>
      </c>
      <c r="X23" s="32" t="str">
        <f>IFERROR(VLOOKUP(Tabela227[[#This Row],[NOME]],'NOITE (N) (4)'!$D$3:$E$176,2,FALSE),"")</f>
        <v/>
      </c>
      <c r="Y23" s="32" t="str">
        <f>IFERROR(VLOOKUP(Tabela227[[#This Row],[NOME]],'NOITE (N) (3)'!$D$3:$E$176,2,FALSE),"")</f>
        <v/>
      </c>
      <c r="Z23" s="32" t="str">
        <f>IFERROR(VLOOKUP(Tabela227[[#This Row],[NOME]],'NOITE (N) (2)'!$D$3:$E$176,2,FALSE),"")</f>
        <v/>
      </c>
      <c r="AA23" s="32" t="str">
        <f>IFERROR(VLOOKUP(Tabela227[[#This Row],[NOME]],'NOITE (N) (1)'!$D$3:$E$176,2,FALSE),"")</f>
        <v/>
      </c>
      <c r="AB23" s="32" t="str">
        <f>IFERROR(VLOOKUP(Tabela227[[#This Row],[NOME]],'NOITE (N) (7)'!$F$3:$G$176,2,FALSE),"")</f>
        <v/>
      </c>
      <c r="AC23" s="32" t="str">
        <f>IFERROR(VLOOKUP(Tabela227[[#This Row],[NOME]],'NOITE (N) (6)'!$F$3:$G$176,2,FALSE),"")</f>
        <v/>
      </c>
      <c r="AD23" s="32" t="str">
        <f>IFERROR(VLOOKUP(Tabela227[[#This Row],[NOME]],'NOITE (N) (5)'!$F$3:$G$176,2,FALSE),"")</f>
        <v/>
      </c>
      <c r="AE23" s="32" t="str">
        <f>IFERROR(VLOOKUP(Tabela227[[#This Row],[NOME]],'NOITE (N) (4)'!$F$3:$G$176,2,FALSE),"")</f>
        <v/>
      </c>
      <c r="AF23" s="32" t="str">
        <f>IFERROR(VLOOKUP(Tabela227[[#This Row],[NOME]],'NOITE (N) (3)'!$F$3:$G$176,2,FALSE),"")</f>
        <v/>
      </c>
      <c r="AG23" s="32" t="str">
        <f>IFERROR(VLOOKUP(Tabela227[[#This Row],[NOME]],'NOITE (N) (2)'!$F$3:$G$176,2,FALSE),"")</f>
        <v/>
      </c>
      <c r="AH23" s="32" t="str">
        <f>IFERROR(VLOOKUP(Tabela227[[#This Row],[NOME]],'NOITE (N) (1)'!$F$3:$G$176,2,FALSE),"")</f>
        <v/>
      </c>
      <c r="AI23" s="32" t="str">
        <f>IFERROR(VLOOKUP(Tabela227[[#This Row],[NOME]],'NOITE (N) (7)'!$H$3:$I$176,2,FALSE),"")</f>
        <v/>
      </c>
      <c r="AJ23" s="32" t="str">
        <f>IFERROR(VLOOKUP(Tabela227[[#This Row],[NOME]],'NOITE (N) (6)'!$H$3:$I$176,2,FALSE),"")</f>
        <v/>
      </c>
      <c r="AK23" s="32" t="str">
        <f>IFERROR(VLOOKUP(Tabela227[[#This Row],[NOME]],'NOITE (N) (5)'!$H$3:$I$176,2,FALSE),"")</f>
        <v/>
      </c>
      <c r="AL23" s="32" t="str">
        <f>IFERROR(VLOOKUP(Tabela227[[#This Row],[NOME]],'NOITE (N) (4)'!$H$3:$I$176,2,FALSE),"")</f>
        <v/>
      </c>
      <c r="AM23" s="32" t="str">
        <f>IFERROR(VLOOKUP(Tabela227[[#This Row],[NOME]],'NOITE (N) (3)'!$H$3:$I$176,2,FALSE),"")</f>
        <v/>
      </c>
      <c r="AN23" s="32" t="str">
        <f>IFERROR(VLOOKUP(Tabela227[[#This Row],[NOME]],'NOITE (N) (2)'!$H$3:$I$176,2,FALSE),"")</f>
        <v/>
      </c>
      <c r="AO23" s="32" t="str">
        <f>IFERROR(VLOOKUP(Tabela227[[#This Row],[NOME]],'NOITE (N) (1)'!$H$3:$I$176,2,FALSE),"")</f>
        <v/>
      </c>
      <c r="AP23" s="32" t="str">
        <f>IFERROR(VLOOKUP(Tabela227[[#This Row],[NOME]],'NOITE (N) (7)'!$J$3:$K$176,2,FALSE),"")</f>
        <v/>
      </c>
      <c r="AQ23" s="32" t="str">
        <f>IFERROR(VLOOKUP(Tabela227[[#This Row],[NOME]],'NOITE (N) (6)'!$J$3:$K$176,2,FALSE),"")</f>
        <v/>
      </c>
      <c r="AR23" s="32" t="str">
        <f>IFERROR(VLOOKUP(Tabela227[[#This Row],[NOME]],'NOITE (N) (5)'!$J$3:$K$176,2,FALSE),"")</f>
        <v/>
      </c>
      <c r="AS23" s="32" t="str">
        <f>IFERROR(VLOOKUP(Tabela227[[#This Row],[NOME]],'NOITE (N) (4)'!$J$3:$K$176,2,FALSE),"")</f>
        <v/>
      </c>
      <c r="AT23" s="32" t="str">
        <f>IFERROR(VLOOKUP(Tabela227[[#This Row],[NOME]],'NOITE (N) (3)'!$J$3:$K$176,2,FALSE),"")</f>
        <v/>
      </c>
      <c r="AU23" s="32" t="str">
        <f>IFERROR(VLOOKUP(Tabela227[[#This Row],[NOME]],'NOITE (N) (2)'!$J$3:$K$176,2,FALSE),"")</f>
        <v/>
      </c>
      <c r="AV23" s="32" t="str">
        <f>IFERROR(VLOOKUP(Tabela227[[#This Row],[NOME]],'NOITE (N) (1)'!$J$3:$K$176,2,FALSE),"")</f>
        <v/>
      </c>
      <c r="AW23" s="32" t="str">
        <f>IFERROR(VLOOKUP(Tabela227[[#This Row],[NOME]],'NOITE (N) (7)'!$L$3:$M$176,2,FALSE),"")</f>
        <v/>
      </c>
      <c r="AX23" s="32" t="str">
        <f>IFERROR(VLOOKUP(Tabela227[[#This Row],[NOME]],'NOITE (N) (6)'!$L$3:$M$176,2,FALSE),"")</f>
        <v/>
      </c>
      <c r="AY23" s="32" t="str">
        <f>IFERROR(VLOOKUP(Tabela227[[#This Row],[NOME]],'NOITE (N) (5)'!$L$3:$M$176,2,FALSE),"")</f>
        <v/>
      </c>
      <c r="AZ23" s="32" t="str">
        <f>IFERROR(VLOOKUP(Tabela227[[#This Row],[NOME]],'NOITE (N) (4)'!$L$3:$M$176,2,FALSE),"")</f>
        <v/>
      </c>
      <c r="BA23" s="32" t="str">
        <f>IFERROR(VLOOKUP(Tabela227[[#This Row],[NOME]],'NOITE (N) (3)'!$L$3:$M$176,2,FALSE),"")</f>
        <v/>
      </c>
      <c r="BB23" s="32" t="str">
        <f>IFERROR(VLOOKUP(Tabela227[[#This Row],[NOME]],'NOITE (N) (2)'!$L$3:$M$176,2,FALSE),"")</f>
        <v/>
      </c>
      <c r="BC23" s="32" t="str">
        <f>IFERROR(VLOOKUP(Tabela227[[#This Row],[NOME]],'NOITE (N) (1)'!$L$3:$M$176,2,FALSE),"")</f>
        <v/>
      </c>
      <c r="BD23" s="32" t="str">
        <f>IFERROR(VLOOKUP(Tabela227[[#This Row],[NOME]],'TARDE (N) (6)'!$B$2:$C$73,2,FALSE),"")</f>
        <v/>
      </c>
      <c r="BE23" s="32" t="str">
        <f>IFERROR(VLOOKUP(Tabela227[[#This Row],[NOME]],'TARDE (N) (5)'!$B$2:$C$73,2,FALSE),"")</f>
        <v/>
      </c>
      <c r="BF23" s="32" t="str">
        <f>IFERROR(VLOOKUP(Tabela227[[#This Row],[NOME]],'TARDE (N) (4)'!$B$2:$C$73,2,FALSE),"")</f>
        <v/>
      </c>
      <c r="BG23" s="32" t="str">
        <f>IFERROR(VLOOKUP(Tabela227[[#This Row],[NOME]],'TARDE (N) (3)'!$B$2:$C$73,2,FALSE),"")</f>
        <v/>
      </c>
      <c r="BH23" s="32" t="str">
        <f>IFERROR(VLOOKUP(Tabela227[[#This Row],[NOME]],'TARDE (N) (2)'!$B$2:$C$73,2,FALSE),"")</f>
        <v/>
      </c>
      <c r="BI23" s="32" t="str">
        <f>IFERROR(VLOOKUP(Tabela227[[#This Row],[NOME]],'TARDE (N) (1)'!$B$2:$C$73,2,FALSE),"")</f>
        <v/>
      </c>
      <c r="BJ23" s="32" t="str">
        <f>IFERROR(VLOOKUP(Tabela227[[#This Row],[NOME]],'TARDE (N) (6)'!$D$2:$E$73,2,FALSE),"")</f>
        <v/>
      </c>
      <c r="BK23" s="32" t="str">
        <f>IFERROR(VLOOKUP(Tabela227[[#This Row],[NOME]],'TARDE (N) (5)'!$D$2:$E$73,2,FALSE),"")</f>
        <v/>
      </c>
      <c r="BL23" s="32" t="str">
        <f>IFERROR(VLOOKUP(Tabela227[[#This Row],[NOME]],'TARDE (N) (4)'!$D$2:$E$73,2,FALSE),"")</f>
        <v/>
      </c>
      <c r="BM23" s="32" t="str">
        <f>IFERROR(VLOOKUP(Tabela227[[#This Row],[NOME]],'TARDE (N) (3)'!$D$2:$E$73,2,FALSE),"")</f>
        <v/>
      </c>
      <c r="BN23" s="32" t="str">
        <f>IFERROR(VLOOKUP(Tabela227[[#This Row],[NOME]],'TARDE (N) (2)'!$D$2:$E$73,2,FALSE),"")</f>
        <v/>
      </c>
      <c r="BO23" s="32" t="str">
        <f>IFERROR(VLOOKUP(Tabela227[[#This Row],[NOME]],'TARDE (N) (1)'!$D$2:$E$73,2,FALSE),"")</f>
        <v/>
      </c>
      <c r="BP23" s="32" t="str">
        <f>IFERROR(VLOOKUP(Tabela227[[#This Row],[NOME]],'TARDE (N) (6)'!$F$2:$G$73,2,FALSE),"")</f>
        <v/>
      </c>
      <c r="BQ23" s="32" t="str">
        <f>IFERROR(VLOOKUP(Tabela227[[#This Row],[NOME]],'TARDE (N) (5)'!$F$2:$G$73,2,FALSE),"")</f>
        <v/>
      </c>
      <c r="BR23" s="32" t="str">
        <f>IFERROR(VLOOKUP(Tabela227[[#This Row],[NOME]],'TARDE (N) (4)'!$F$2:$G$73,2,FALSE),"")</f>
        <v/>
      </c>
      <c r="BS23" s="32" t="str">
        <f>IFERROR(VLOOKUP(Tabela227[[#This Row],[NOME]],'TARDE (N) (3)'!$F$2:$G$73,2,FALSE),"")</f>
        <v/>
      </c>
      <c r="BT23" s="32" t="str">
        <f>IFERROR(VLOOKUP(Tabela227[[#This Row],[NOME]],'TARDE (N) (2)'!$F$2:$G$73,2,FALSE),"")</f>
        <v/>
      </c>
      <c r="BU23" s="32" t="str">
        <f>IFERROR(VLOOKUP(Tabela227[[#This Row],[NOME]],'TARDE (N) (1)'!$F$2:$G$73,2,FALSE),"")</f>
        <v/>
      </c>
      <c r="BV23" s="32" t="str">
        <f>IFERROR(VLOOKUP(Tabela227[[#This Row],[NOME]],'TARDE (N) (6)'!$H$2:$I$73,2,FALSE),"")</f>
        <v/>
      </c>
      <c r="BW23" s="32" t="str">
        <f>IFERROR(VLOOKUP(Tabela227[[#This Row],[NOME]],'TARDE (N) (5)'!$H$2:$I$73,2,FALSE),"")</f>
        <v/>
      </c>
      <c r="BX23" s="32" t="str">
        <f>IFERROR(VLOOKUP(Tabela227[[#This Row],[NOME]],'TARDE (N) (4)'!$H$2:$I$73,2,FALSE),"")</f>
        <v/>
      </c>
      <c r="BY23" s="32" t="str">
        <f>IFERROR(VLOOKUP(Tabela227[[#This Row],[NOME]],'TARDE (N) (3)'!$H$2:$I$73,2,FALSE),"")</f>
        <v/>
      </c>
      <c r="BZ23" s="32" t="str">
        <f>IFERROR(VLOOKUP(Tabela227[[#This Row],[NOME]],'TARDE (N) (2)'!$H$2:$I$73,2,FALSE),"")</f>
        <v/>
      </c>
      <c r="CA23" s="32" t="str">
        <f>IFERROR(VLOOKUP(Tabela227[[#This Row],[NOME]],'TARDE (N) (1)'!$H$2:$I$73,2,FALSE),"")</f>
        <v/>
      </c>
      <c r="CB23" s="32" t="str">
        <f>IFERROR(VLOOKUP(Tabela227[[#This Row],[NOME]],'TARDE (N) (6)'!$J$2:$K$73,2,FALSE),"")</f>
        <v/>
      </c>
      <c r="CC23" s="32" t="str">
        <f>IFERROR(VLOOKUP(Tabela227[[#This Row],[NOME]],'TARDE (N) (5)'!$J$2:$K$73,2,FALSE),"")</f>
        <v/>
      </c>
      <c r="CD23" s="32" t="str">
        <f>IFERROR(VLOOKUP(Tabela227[[#This Row],[NOME]],'TARDE (N) (4)'!$J$2:$K$73,2,FALSE),"")</f>
        <v/>
      </c>
      <c r="CE23" s="32" t="str">
        <f>IFERROR(VLOOKUP(Tabela227[[#This Row],[NOME]],'TARDE (N) (3)'!$J$2:$K$73,2,FALSE),"")</f>
        <v/>
      </c>
      <c r="CF23" s="32" t="str">
        <f>IFERROR(VLOOKUP(Tabela227[[#This Row],[NOME]],'TARDE (N) (2)'!$J$2:$K$73,2,FALSE),"")</f>
        <v/>
      </c>
      <c r="CG23" s="32" t="str">
        <f>IFERROR(VLOOKUP(Tabela227[[#This Row],[NOME]],'TARDE (N) (1)'!$J$2:$K$73,2,FALSE),"")</f>
        <v/>
      </c>
      <c r="CH23" s="32" t="str">
        <f>IFERROR(VLOOKUP(Tabela227[[#This Row],[NOME]],'TARDE (N) (6)'!$L$2:$M$73,2,FALSE),"")</f>
        <v/>
      </c>
      <c r="CI23" s="32" t="str">
        <f>IFERROR(VLOOKUP(Tabela227[[#This Row],[NOME]],'TARDE (N) (5)'!$L$2:$M$73,2,FALSE),"")</f>
        <v/>
      </c>
      <c r="CJ23" s="32" t="str">
        <f>IFERROR(VLOOKUP(Tabela227[[#This Row],[NOME]],'TARDE (N) (4)'!$L$2:$M$73,2,FALSE),"")</f>
        <v/>
      </c>
      <c r="CK23" s="32" t="str">
        <f>IFERROR(VLOOKUP(Tabela227[[#This Row],[NOME]],'TARDE (N) (3)'!$L$2:$M$73,2,FALSE),"")</f>
        <v/>
      </c>
      <c r="CL23" s="32" t="str">
        <f>IFERROR(VLOOKUP(Tabela227[[#This Row],[NOME]],'TARDE (N) (2)'!$L$2:$M$73,2,FALSE),"")</f>
        <v/>
      </c>
      <c r="CM23" s="32" t="str">
        <f>IFERROR(VLOOKUP(Tabela227[[#This Row],[NOME]],'TARDE (N) (1)'!$L$2:$M$73,2,FALSE),"")</f>
        <v/>
      </c>
      <c r="CN23" s="32" t="str">
        <f>IFERROR(VLOOKUP(Tabela227[[#This Row],[NOME]],'MANHÃ (N) (7)'!$B$2:$C$127,2,FALSE),"")</f>
        <v/>
      </c>
      <c r="CO23" s="32" t="str">
        <f>IFERROR(VLOOKUP(Tabela227[[#This Row],[NOME]],'MANHÃ (N) (6)'!$B$2:$C$127,2,FALSE),"")</f>
        <v/>
      </c>
      <c r="CP23" s="32" t="str">
        <f>IFERROR(VLOOKUP(Tabela227[[#This Row],[NOME]],'MANHÃ (N) (5)'!$B$2:$C$127,2,FALSE),"")</f>
        <v/>
      </c>
      <c r="CQ23" s="32" t="str">
        <f>IFERROR(VLOOKUP(Tabela227[[#This Row],[NOME]],'MANHÃ (N) (4)'!$B$2:$C$127,2,FALSE),"")</f>
        <v/>
      </c>
      <c r="CR23" s="32" t="str">
        <f>IFERROR(VLOOKUP(Tabela227[[#This Row],[NOME]],'MANHÃ (N) (3)'!$B$2:$C$127,2,FALSE),"")</f>
        <v/>
      </c>
      <c r="CS23" s="32" t="str">
        <f>IFERROR(VLOOKUP(Tabela227[[#This Row],[NOME]],'MANHÃ (N) (2)'!$B$2:$C$127,2,FALSE),"")</f>
        <v/>
      </c>
      <c r="CT23" s="32" t="str">
        <f>IFERROR(VLOOKUP(Tabela227[[#This Row],[NOME]],'MANHÃ (N) (1)'!$B$2:$C$127,2,FALSE),"")</f>
        <v/>
      </c>
      <c r="CU23" s="32" t="str">
        <f>IFERROR(VLOOKUP(Tabela227[[#This Row],[NOME]],'MANHÃ (N) (7)'!$D$2:$E$127,2,FALSE),"")</f>
        <v/>
      </c>
      <c r="CV23" s="32" t="str">
        <f>IFERROR(VLOOKUP(Tabela227[[#This Row],[NOME]],'MANHÃ (N) (6)'!$D$2:$E$127,2,FALSE),"")</f>
        <v/>
      </c>
      <c r="CW23" s="32" t="str">
        <f>IFERROR(VLOOKUP(Tabela227[[#This Row],[NOME]],'MANHÃ (N) (5)'!$D$2:$E$127,2,FALSE),"")</f>
        <v/>
      </c>
      <c r="CX23" s="32" t="str">
        <f>IFERROR(VLOOKUP(Tabela227[[#This Row],[NOME]],'MANHÃ (N) (4)'!$D$2:$E$127,2,FALSE),"")</f>
        <v/>
      </c>
      <c r="CY23" s="32" t="str">
        <f>IFERROR(VLOOKUP(Tabela227[[#This Row],[NOME]],'MANHÃ (N) (3)'!$D$2:$E$127,2,FALSE),"")</f>
        <v/>
      </c>
      <c r="CZ23" s="32" t="str">
        <f>IFERROR(VLOOKUP(Tabela227[[#This Row],[NOME]],'MANHÃ (N) (2)'!$D$2:$E$127,2,FALSE),"")</f>
        <v/>
      </c>
      <c r="DA23" s="32" t="str">
        <f>IFERROR(VLOOKUP(Tabela227[[#This Row],[NOME]],'MANHÃ (N) (1)'!$D$2:$E$127,2,FALSE),"")</f>
        <v/>
      </c>
      <c r="DB23" s="32" t="str">
        <f>IFERROR(VLOOKUP(Tabela227[[#This Row],[NOME]],'MANHÃ (N) (7)'!$F$2:$G$127,2,FALSE),"")</f>
        <v/>
      </c>
      <c r="DC23" s="32" t="str">
        <f>IFERROR(VLOOKUP(Tabela227[[#This Row],[NOME]],'MANHÃ (N) (7)'!$F$2:$G$127,2,FALSE),"")</f>
        <v/>
      </c>
      <c r="DD23" s="32" t="str">
        <f>IFERROR(VLOOKUP(Tabela227[[#This Row],[NOME]],'MANHÃ (N) (6)'!$F$2:$G$127,2,FALSE),"")</f>
        <v/>
      </c>
      <c r="DE23" s="32" t="str">
        <f>IFERROR(VLOOKUP(Tabela227[[#This Row],[NOME]],'MANHÃ (N) (5)'!$F$2:$G$127,2,FALSE),"")</f>
        <v/>
      </c>
      <c r="DF23" s="32" t="str">
        <f>IFERROR(VLOOKUP(Tabela227[[#This Row],[NOME]],'MANHÃ (N) (3)'!$F$2:$G$127,2,FALSE),"")</f>
        <v/>
      </c>
      <c r="DG23" s="32" t="str">
        <f>IFERROR(VLOOKUP(Tabela227[[#This Row],[NOME]],'MANHÃ (N) (2)'!$F$2:$G$127,2,FALSE),"")</f>
        <v/>
      </c>
      <c r="DH23" s="32" t="str">
        <f>IFERROR(VLOOKUP(Tabela227[[#This Row],[NOME]],'MANHÃ (N) (1)'!$F$2:$G$127,2,FALSE),"")</f>
        <v/>
      </c>
      <c r="DI23" s="32" t="str">
        <f>IFERROR(VLOOKUP(Tabela227[[#This Row],[NOME]],'MANHÃ (N) (7)'!$H$2:$I$127,2,FALSE),"")</f>
        <v/>
      </c>
      <c r="DJ23" s="32" t="str">
        <f>IFERROR(VLOOKUP(Tabela227[[#This Row],[NOME]],'MANHÃ (N) (6)'!$H$2:$I$127,2,FALSE),"")</f>
        <v/>
      </c>
      <c r="DK23" s="32" t="str">
        <f>IFERROR(VLOOKUP(Tabela227[[#This Row],[NOME]],'MANHÃ (N) (5)'!$H$2:$I$127,2,FALSE),"")</f>
        <v/>
      </c>
      <c r="DL23" s="32" t="str">
        <f>IFERROR(VLOOKUP(Tabela227[[#This Row],[NOME]],'MANHÃ (N) (4)'!$H$2:$I$127,2,FALSE),"")</f>
        <v/>
      </c>
      <c r="DM23" s="32" t="str">
        <f>IFERROR(VLOOKUP(Tabela227[[#This Row],[NOME]],'MANHÃ (N) (3)'!$H$2:$I$127,2,FALSE),"")</f>
        <v/>
      </c>
      <c r="DN23" s="32" t="str">
        <f>IFERROR(VLOOKUP(Tabela227[[#This Row],[NOME]],'MANHÃ (N) (2)'!$H$2:$I$127,2,FALSE),"")</f>
        <v/>
      </c>
      <c r="DO23" s="32" t="str">
        <f>IFERROR(VLOOKUP(Tabela227[[#This Row],[NOME]],'MANHÃ (N) (1)'!$H$2:$I$127,2,FALSE),"")</f>
        <v/>
      </c>
      <c r="DP23" s="32" t="str">
        <f>IFERROR(VLOOKUP(Tabela227[[#This Row],[NOME]],'MANHÃ (N) (7)'!$J$2:$K$127,2,FALSE),"")</f>
        <v/>
      </c>
      <c r="DQ23" s="32" t="str">
        <f>IFERROR(VLOOKUP(Tabela227[[#This Row],[NOME]],'MANHÃ (N) (6)'!$J$2:$K$127,2,FALSE),"")</f>
        <v/>
      </c>
      <c r="DR23" s="32" t="str">
        <f>IFERROR(VLOOKUP(Tabela227[[#This Row],[NOME]],'MANHÃ (N) (5)'!$J$2:$K$127,2,FALSE),"")</f>
        <v/>
      </c>
      <c r="DS23" s="32" t="str">
        <f>IFERROR(VLOOKUP(Tabela227[[#This Row],[NOME]],'MANHÃ (N) (4)'!$J$2:$K$127,2,FALSE),"")</f>
        <v/>
      </c>
      <c r="DT23" s="32" t="str">
        <f>IFERROR(VLOOKUP(Tabela227[[#This Row],[NOME]],'MANHÃ (N) (3)'!$J$2:$K$127,2,FALSE),"")</f>
        <v/>
      </c>
      <c r="DU23" s="32" t="str">
        <f>IFERROR(VLOOKUP(Tabela227[[#This Row],[NOME]],'MANHÃ (N) (2)'!$J$2:$K$127,2,FALSE),"")</f>
        <v/>
      </c>
      <c r="DV23" s="32" t="str">
        <f>IFERROR(VLOOKUP(Tabela227[[#This Row],[NOME]],'MANHÃ (N) (1)'!$J$2:$K$127,2,FALSE),"")</f>
        <v/>
      </c>
      <c r="DW23" s="32" t="str">
        <f>IFERROR(VLOOKUP(Tabela227[[#This Row],[NOME]],'MANHÃ (N) (7)'!$L$2:$M$127,2,FALSE),"")</f>
        <v/>
      </c>
      <c r="DX23" s="32" t="str">
        <f>IFERROR(VLOOKUP(Tabela227[[#This Row],[NOME]],'MANHÃ (N) (6)'!$L$2:$M$127,2,FALSE),"")</f>
        <v/>
      </c>
      <c r="DY23" s="32" t="str">
        <f>IFERROR(VLOOKUP(Tabela227[[#This Row],[NOME]],'MANHÃ (N) (5)'!$L$2:$M$127,2,FALSE),"")</f>
        <v/>
      </c>
      <c r="DZ23" s="32" t="str">
        <f>IFERROR(VLOOKUP(Tabela227[[#This Row],[NOME]],'MANHÃ (N) (4)'!$L$2:$M$127,2,FALSE),"")</f>
        <v/>
      </c>
      <c r="EA23" s="32" t="str">
        <f>IFERROR(VLOOKUP(Tabela227[[#This Row],[NOME]],'MANHÃ (N) (3)'!$L$2:$M$127,2,FALSE),"")</f>
        <v/>
      </c>
      <c r="EB23" s="32" t="str">
        <f>IFERROR(VLOOKUP(Tabela227[[#This Row],[NOME]],'MANHÃ (N) (2)'!$L$2:$M$127,2,FALSE),"")</f>
        <v/>
      </c>
      <c r="EC23" s="32" t="str">
        <f>IFERROR(VLOOKUP(Tabela227[[#This Row],[NOME]],'MANHÃ (N) (1)'!$L$2:$M$127,2,FALSE),"")</f>
        <v/>
      </c>
      <c r="ED23" s="33">
        <v>45323</v>
      </c>
      <c r="EE23" s="31">
        <f>PROFESSORES!$D$3</f>
        <v>2024</v>
      </c>
      <c r="EF23" s="31" t="str">
        <f>PROFESSORES!$C$3</f>
        <v>MAIO</v>
      </c>
      <c r="EG23" s="35">
        <f>'MÊS (WORD)'!$C$4</f>
        <v>5</v>
      </c>
      <c r="EH23" s="42">
        <f>'MÊS (WORD)'!$I$5</f>
        <v>45413</v>
      </c>
      <c r="EI23" s="31" t="str">
        <f>'MÊS (WORD)'!$J$5</f>
        <v>*
***************************DIA DO TRABALHO**************************</v>
      </c>
      <c r="EJ23" s="42">
        <f>'MÊS (WORD)'!$I$6</f>
        <v>45414</v>
      </c>
      <c r="EK23" s="37" t="str">
        <f>'MÊS (WORD)'!$J$6</f>
        <v/>
      </c>
      <c r="EL23" s="42">
        <f>'MÊS (WORD)'!$I$7</f>
        <v>45415</v>
      </c>
      <c r="EM23" s="37" t="str">
        <f>'MÊS (WORD)'!$J$7</f>
        <v/>
      </c>
      <c r="EN23" s="42">
        <f>'MÊS (WORD)'!$I$8</f>
        <v>45416</v>
      </c>
      <c r="EO23" s="37" t="str">
        <f>'MÊS (WORD)'!$J$8</f>
        <v/>
      </c>
      <c r="EP23" s="42">
        <f>'MÊS (WORD)'!$I$9</f>
        <v>45417</v>
      </c>
      <c r="EQ23" s="37" t="str">
        <f>'MÊS (WORD)'!$J$9</f>
        <v>********************************************************************</v>
      </c>
      <c r="ER23" s="42">
        <f>'MÊS (WORD)'!$I$10</f>
        <v>45418</v>
      </c>
      <c r="ES23" s="37" t="str">
        <f>'MÊS (WORD)'!$J$10</f>
        <v/>
      </c>
      <c r="ET23" s="42">
        <f>'MÊS (WORD)'!$I$11</f>
        <v>45419</v>
      </c>
      <c r="EU23" s="37" t="str">
        <f>'MÊS (WORD)'!$J$11</f>
        <v/>
      </c>
      <c r="EV23" s="42">
        <f>'MÊS (WORD)'!$I$12</f>
        <v>45420</v>
      </c>
      <c r="EW23" s="37" t="str">
        <f>'MÊS (WORD)'!$J$12</f>
        <v/>
      </c>
      <c r="EX23" s="42">
        <f>'MÊS (WORD)'!$I$13</f>
        <v>45421</v>
      </c>
      <c r="EY23" s="37" t="str">
        <f>'MÊS (WORD)'!$J$13</f>
        <v/>
      </c>
      <c r="EZ23" s="37">
        <f>'MÊS (WORD)'!$I$14</f>
        <v>45422</v>
      </c>
      <c r="FA23" s="37" t="str">
        <f>'MÊS (WORD)'!$J$14</f>
        <v/>
      </c>
      <c r="FB23" s="37">
        <f>'MÊS (WORD)'!$I$15</f>
        <v>45423</v>
      </c>
      <c r="FC23" s="37" t="str">
        <f>'MÊS (WORD)'!$J$15</f>
        <v/>
      </c>
      <c r="FD23" s="37">
        <f>'MÊS (WORD)'!$I$16</f>
        <v>45424</v>
      </c>
      <c r="FE23" s="37" t="str">
        <f>'MÊS (WORD)'!$J$16</f>
        <v>********************************************************************</v>
      </c>
      <c r="FF23" s="37">
        <f>'MÊS (WORD)'!$I$17</f>
        <v>45425</v>
      </c>
      <c r="FG23" s="37" t="str">
        <f>'MÊS (WORD)'!$J$17</f>
        <v/>
      </c>
      <c r="FH23" s="37">
        <f>'MÊS (WORD)'!$I$18</f>
        <v>45426</v>
      </c>
      <c r="FI23" s="37" t="str">
        <f>'MÊS (WORD)'!$J$18</f>
        <v/>
      </c>
      <c r="FJ23" s="37">
        <f>'MÊS (WORD)'!$I$19</f>
        <v>45427</v>
      </c>
      <c r="FK23" s="37" t="str">
        <f>'MÊS (WORD)'!$J$19</f>
        <v/>
      </c>
      <c r="FL23" s="37">
        <f>'MÊS (WORD)'!$I$20</f>
        <v>45428</v>
      </c>
      <c r="FM23" s="37" t="str">
        <f>'MÊS (WORD)'!$J$20</f>
        <v/>
      </c>
      <c r="FN23" s="37">
        <f>'MÊS (WORD)'!$I$21</f>
        <v>45429</v>
      </c>
      <c r="FO23" s="37" t="str">
        <f>'MÊS (WORD)'!$J$21</f>
        <v/>
      </c>
      <c r="FP23" s="37">
        <f>'MÊS (WORD)'!$I$22</f>
        <v>45430</v>
      </c>
      <c r="FQ23" s="37" t="str">
        <f>'MÊS (WORD)'!$J$22</f>
        <v/>
      </c>
      <c r="FR23" s="37">
        <f>'MÊS (WORD)'!$I$23</f>
        <v>45431</v>
      </c>
      <c r="FS23" s="37" t="str">
        <f>'MÊS (WORD)'!$J$23</f>
        <v>********************************************************************</v>
      </c>
      <c r="FT23" s="37">
        <f>'MÊS (WORD)'!$I$24</f>
        <v>45432</v>
      </c>
      <c r="FU23" s="37" t="str">
        <f>'MÊS (WORD)'!$J$24</f>
        <v/>
      </c>
      <c r="FV23" s="37">
        <f>'MÊS (WORD)'!$I$25</f>
        <v>45433</v>
      </c>
      <c r="FW23" s="37" t="str">
        <f>'MÊS (WORD)'!$J$25</f>
        <v/>
      </c>
      <c r="FX23" s="37">
        <f>'MÊS (WORD)'!$I$26</f>
        <v>45434</v>
      </c>
      <c r="FY23" s="37" t="str">
        <f>'MÊS (WORD)'!$J$26</f>
        <v/>
      </c>
      <c r="FZ23" s="37">
        <f>'MÊS (WORD)'!$I$27</f>
        <v>45435</v>
      </c>
      <c r="GA23" s="37" t="str">
        <f>'MÊS (WORD)'!$J$27</f>
        <v/>
      </c>
      <c r="GB23" s="37">
        <f>'MÊS (WORD)'!$I$28</f>
        <v>45436</v>
      </c>
      <c r="GC23" s="37" t="str">
        <f>'MÊS (WORD)'!$J$28</f>
        <v/>
      </c>
      <c r="GD23" s="37">
        <f>'MÊS (WORD)'!$I$29</f>
        <v>45437</v>
      </c>
      <c r="GE23" s="37" t="str">
        <f>'MÊS (WORD)'!$J$29</f>
        <v/>
      </c>
      <c r="GF23" s="37">
        <f>'MÊS (WORD)'!$I$30</f>
        <v>45438</v>
      </c>
      <c r="GG23" s="37" t="str">
        <f>'MÊS (WORD)'!$J$30</f>
        <v>********************************************************************</v>
      </c>
      <c r="GH23" s="37">
        <f>'MÊS (WORD)'!$I$31</f>
        <v>45439</v>
      </c>
      <c r="GI23" s="37" t="str">
        <f>'MÊS (WORD)'!$J$31</f>
        <v/>
      </c>
      <c r="GJ23" s="37">
        <f>'MÊS (WORD)'!$I$32</f>
        <v>45440</v>
      </c>
      <c r="GK23" s="37" t="str">
        <f>'MÊS (WORD)'!$J$32</f>
        <v/>
      </c>
      <c r="GL23" s="37">
        <f>'MÊS (WORD)'!$I$33</f>
        <v>45441</v>
      </c>
      <c r="GM23" s="37" t="str">
        <f>'MÊS (WORD)'!$J$33</f>
        <v/>
      </c>
      <c r="GN23" s="37">
        <f>'MÊS (WORD)'!$I$34</f>
        <v>45442</v>
      </c>
      <c r="GO23" s="37" t="str">
        <f>'MÊS (WORD)'!$J$34</f>
        <v/>
      </c>
      <c r="GP23" s="37">
        <f>'MÊS (WORD)'!$I$35</f>
        <v>45443</v>
      </c>
      <c r="GQ23" s="31" t="str">
        <f>'MÊS (WORD)'!$J$35</f>
        <v/>
      </c>
    </row>
    <row r="24" spans="1:199" ht="17.100000000000001" customHeight="1" x14ac:dyDescent="0.25">
      <c r="A24" s="31">
        <v>71630</v>
      </c>
      <c r="B24" s="33">
        <v>44504</v>
      </c>
      <c r="C24" s="31">
        <v>292</v>
      </c>
      <c r="D24" s="39" t="s">
        <v>418</v>
      </c>
      <c r="E24" s="34" t="s">
        <v>368</v>
      </c>
      <c r="F24" s="39" t="s">
        <v>396</v>
      </c>
      <c r="G24" s="39" t="s">
        <v>398</v>
      </c>
      <c r="H24" s="31">
        <v>8</v>
      </c>
      <c r="I24" s="31">
        <f>IF(Tabela227[[#This Row],[HORA AULA]]&lt;&gt;0,Tabela227[[#This Row],[HORA AULA]]/2,"-")</f>
        <v>4</v>
      </c>
      <c r="J24" s="31" t="s">
        <v>100</v>
      </c>
      <c r="K24" s="31" t="s">
        <v>100</v>
      </c>
      <c r="L24" s="31" t="s">
        <v>100</v>
      </c>
      <c r="M24" s="31" t="s">
        <v>100</v>
      </c>
      <c r="N24" s="32" t="str">
        <f>IFERROR(VLOOKUP(Tabela227[[#This Row],[NOME]],'NOITE (N) (7)'!$B$3:$C$176,2,FALSE),"")</f>
        <v/>
      </c>
      <c r="O24" s="32" t="str">
        <f>IFERROR(VLOOKUP(Tabela227[[#This Row],[NOME]],'NOITE (N) (6)'!$B$3:$C$176,2,FALSE),"")</f>
        <v/>
      </c>
      <c r="P24" s="32" t="str">
        <f>IFERROR(VLOOKUP(Tabela227[[#This Row],[NOME]],'NOITE (N) (5)'!$B$3:$C$176,2,FALSE),"")</f>
        <v/>
      </c>
      <c r="Q24" s="32" t="str">
        <f>IFERROR(VLOOKUP(Tabela227[[#This Row],[NOME]],'NOITE (N) (4)'!$B$3:$C$176,2,FALSE),"")</f>
        <v/>
      </c>
      <c r="R24" s="32" t="str">
        <f>IFERROR(VLOOKUP(Tabela227[[#This Row],[NOME]],'NOITE (N) (3)'!$B$3:$C$176,2,FALSE),"")</f>
        <v/>
      </c>
      <c r="S24" s="32" t="str">
        <f>IFERROR(VLOOKUP(Tabela227[[#This Row],[NOME]],'NOITE (N) (2)'!$B$3:$C$176,2,FALSE),"")</f>
        <v/>
      </c>
      <c r="T24" s="32" t="str">
        <f>IFERROR(VLOOKUP(Tabela227[[#This Row],[NOME]],'NOITE (N) (1)'!$B$3:$C$176,2,FALSE),"")</f>
        <v/>
      </c>
      <c r="U24" s="32" t="str">
        <f>IFERROR(VLOOKUP(Tabela227[[#This Row],[NOME]],'NOITE (N) (7)'!$D$3:$E$176,2,FALSE),"")</f>
        <v/>
      </c>
      <c r="V24" s="32" t="str">
        <f>IFERROR(VLOOKUP(Tabela227[[#This Row],[NOME]],'NOITE (N) (6)'!$D$3:$E$176,2,FALSE),"")</f>
        <v/>
      </c>
      <c r="W24" s="32" t="str">
        <f>IFERROR(VLOOKUP(Tabela227[[#This Row],[NOME]],'NOITE (N) (5)'!$D$3:$E$176,2,FALSE),"")</f>
        <v/>
      </c>
      <c r="X24" s="32" t="str">
        <f>IFERROR(VLOOKUP(Tabela227[[#This Row],[NOME]],'NOITE (N) (4)'!$D$3:$E$176,2,FALSE),"")</f>
        <v/>
      </c>
      <c r="Y24" s="32" t="str">
        <f>IFERROR(VLOOKUP(Tabela227[[#This Row],[NOME]],'NOITE (N) (3)'!$D$3:$E$176,2,FALSE),"")</f>
        <v/>
      </c>
      <c r="Z24" s="32" t="str">
        <f>IFERROR(VLOOKUP(Tabela227[[#This Row],[NOME]],'NOITE (N) (2)'!$D$3:$E$176,2,FALSE),"")</f>
        <v/>
      </c>
      <c r="AA24" s="32" t="str">
        <f>IFERROR(VLOOKUP(Tabela227[[#This Row],[NOME]],'NOITE (N) (1)'!$D$3:$E$176,2,FALSE),"")</f>
        <v/>
      </c>
      <c r="AB24" s="32" t="str">
        <f>IFERROR(VLOOKUP(Tabela227[[#This Row],[NOME]],'NOITE (N) (7)'!$F$3:$G$176,2,FALSE),"")</f>
        <v/>
      </c>
      <c r="AC24" s="32" t="str">
        <f>IFERROR(VLOOKUP(Tabela227[[#This Row],[NOME]],'NOITE (N) (6)'!$F$3:$G$176,2,FALSE),"")</f>
        <v/>
      </c>
      <c r="AD24" s="32" t="str">
        <f>IFERROR(VLOOKUP(Tabela227[[#This Row],[NOME]],'NOITE (N) (5)'!$F$3:$G$176,2,FALSE),"")</f>
        <v/>
      </c>
      <c r="AE24" s="32" t="str">
        <f>IFERROR(VLOOKUP(Tabela227[[#This Row],[NOME]],'NOITE (N) (4)'!$F$3:$G$176,2,FALSE),"")</f>
        <v/>
      </c>
      <c r="AF24" s="32" t="str">
        <f>IFERROR(VLOOKUP(Tabela227[[#This Row],[NOME]],'NOITE (N) (3)'!$F$3:$G$176,2,FALSE),"")</f>
        <v/>
      </c>
      <c r="AG24" s="32" t="str">
        <f>IFERROR(VLOOKUP(Tabela227[[#This Row],[NOME]],'NOITE (N) (2)'!$F$3:$G$176,2,FALSE),"")</f>
        <v/>
      </c>
      <c r="AH24" s="32" t="str">
        <f>IFERROR(VLOOKUP(Tabela227[[#This Row],[NOME]],'NOITE (N) (1)'!$F$3:$G$176,2,FALSE),"")</f>
        <v/>
      </c>
      <c r="AI24" s="32" t="str">
        <f>IFERROR(VLOOKUP(Tabela227[[#This Row],[NOME]],'NOITE (N) (7)'!$H$3:$I$176,2,FALSE),"")</f>
        <v/>
      </c>
      <c r="AJ24" s="32" t="str">
        <f>IFERROR(VLOOKUP(Tabela227[[#This Row],[NOME]],'NOITE (N) (6)'!$H$3:$I$176,2,FALSE),"")</f>
        <v/>
      </c>
      <c r="AK24" s="32" t="str">
        <f>IFERROR(VLOOKUP(Tabela227[[#This Row],[NOME]],'NOITE (N) (5)'!$H$3:$I$176,2,FALSE),"")</f>
        <v/>
      </c>
      <c r="AL24" s="32" t="str">
        <f>IFERROR(VLOOKUP(Tabela227[[#This Row],[NOME]],'NOITE (N) (4)'!$H$3:$I$176,2,FALSE),"")</f>
        <v/>
      </c>
      <c r="AM24" s="32" t="str">
        <f>IFERROR(VLOOKUP(Tabela227[[#This Row],[NOME]],'NOITE (N) (3)'!$H$3:$I$176,2,FALSE),"")</f>
        <v/>
      </c>
      <c r="AN24" s="32" t="str">
        <f>IFERROR(VLOOKUP(Tabela227[[#This Row],[NOME]],'NOITE (N) (2)'!$H$3:$I$176,2,FALSE),"")</f>
        <v/>
      </c>
      <c r="AO24" s="32" t="str">
        <f>IFERROR(VLOOKUP(Tabela227[[#This Row],[NOME]],'NOITE (N) (1)'!$H$3:$I$176,2,FALSE),"")</f>
        <v/>
      </c>
      <c r="AP24" s="32" t="str">
        <f>IFERROR(VLOOKUP(Tabela227[[#This Row],[NOME]],'NOITE (N) (7)'!$J$3:$K$176,2,FALSE),"")</f>
        <v/>
      </c>
      <c r="AQ24" s="32" t="str">
        <f>IFERROR(VLOOKUP(Tabela227[[#This Row],[NOME]],'NOITE (N) (6)'!$J$3:$K$176,2,FALSE),"")</f>
        <v/>
      </c>
      <c r="AR24" s="32" t="str">
        <f>IFERROR(VLOOKUP(Tabela227[[#This Row],[NOME]],'NOITE (N) (5)'!$J$3:$K$176,2,FALSE),"")</f>
        <v/>
      </c>
      <c r="AS24" s="32" t="str">
        <f>IFERROR(VLOOKUP(Tabela227[[#This Row],[NOME]],'NOITE (N) (4)'!$J$3:$K$176,2,FALSE),"")</f>
        <v/>
      </c>
      <c r="AT24" s="32" t="str">
        <f>IFERROR(VLOOKUP(Tabela227[[#This Row],[NOME]],'NOITE (N) (3)'!$J$3:$K$176,2,FALSE),"")</f>
        <v/>
      </c>
      <c r="AU24" s="32" t="str">
        <f>IFERROR(VLOOKUP(Tabela227[[#This Row],[NOME]],'NOITE (N) (2)'!$J$3:$K$176,2,FALSE),"")</f>
        <v/>
      </c>
      <c r="AV24" s="32" t="str">
        <f>IFERROR(VLOOKUP(Tabela227[[#This Row],[NOME]],'NOITE (N) (1)'!$J$3:$K$176,2,FALSE),"")</f>
        <v/>
      </c>
      <c r="AW24" s="32" t="str">
        <f>IFERROR(VLOOKUP(Tabela227[[#This Row],[NOME]],'NOITE (N) (7)'!$L$3:$M$176,2,FALSE),"")</f>
        <v/>
      </c>
      <c r="AX24" s="32" t="str">
        <f>IFERROR(VLOOKUP(Tabela227[[#This Row],[NOME]],'NOITE (N) (6)'!$L$3:$M$176,2,FALSE),"")</f>
        <v/>
      </c>
      <c r="AY24" s="32" t="str">
        <f>IFERROR(VLOOKUP(Tabela227[[#This Row],[NOME]],'NOITE (N) (5)'!$L$3:$M$176,2,FALSE),"")</f>
        <v/>
      </c>
      <c r="AZ24" s="32" t="str">
        <f>IFERROR(VLOOKUP(Tabela227[[#This Row],[NOME]],'NOITE (N) (4)'!$L$3:$M$176,2,FALSE),"")</f>
        <v/>
      </c>
      <c r="BA24" s="32" t="str">
        <f>IFERROR(VLOOKUP(Tabela227[[#This Row],[NOME]],'NOITE (N) (3)'!$L$3:$M$176,2,FALSE),"")</f>
        <v/>
      </c>
      <c r="BB24" s="32" t="str">
        <f>IFERROR(VLOOKUP(Tabela227[[#This Row],[NOME]],'NOITE (N) (2)'!$L$3:$M$176,2,FALSE),"")</f>
        <v/>
      </c>
      <c r="BC24" s="32" t="str">
        <f>IFERROR(VLOOKUP(Tabela227[[#This Row],[NOME]],'NOITE (N) (1)'!$L$3:$M$176,2,FALSE),"")</f>
        <v/>
      </c>
      <c r="BD24" s="32" t="str">
        <f>IFERROR(VLOOKUP(Tabela227[[#This Row],[NOME]],'TARDE (N) (6)'!$B$2:$C$73,2,FALSE),"")</f>
        <v/>
      </c>
      <c r="BE24" s="32" t="str">
        <f>IFERROR(VLOOKUP(Tabela227[[#This Row],[NOME]],'TARDE (N) (5)'!$B$2:$C$73,2,FALSE),"")</f>
        <v/>
      </c>
      <c r="BF24" s="32" t="str">
        <f>IFERROR(VLOOKUP(Tabela227[[#This Row],[NOME]],'TARDE (N) (4)'!$B$2:$C$73,2,FALSE),"")</f>
        <v/>
      </c>
      <c r="BG24" s="32" t="str">
        <f>IFERROR(VLOOKUP(Tabela227[[#This Row],[NOME]],'TARDE (N) (3)'!$B$2:$C$73,2,FALSE),"")</f>
        <v/>
      </c>
      <c r="BH24" s="32" t="str">
        <f>IFERROR(VLOOKUP(Tabela227[[#This Row],[NOME]],'TARDE (N) (2)'!$B$2:$C$73,2,FALSE),"")</f>
        <v/>
      </c>
      <c r="BI24" s="32" t="str">
        <f>IFERROR(VLOOKUP(Tabela227[[#This Row],[NOME]],'TARDE (N) (1)'!$B$2:$C$73,2,FALSE),"")</f>
        <v/>
      </c>
      <c r="BJ24" s="32" t="str">
        <f>IFERROR(VLOOKUP(Tabela227[[#This Row],[NOME]],'TARDE (N) (6)'!$D$2:$E$73,2,FALSE),"")</f>
        <v/>
      </c>
      <c r="BK24" s="32" t="str">
        <f>IFERROR(VLOOKUP(Tabela227[[#This Row],[NOME]],'TARDE (N) (5)'!$D$2:$E$73,2,FALSE),"")</f>
        <v/>
      </c>
      <c r="BL24" s="32" t="str">
        <f>IFERROR(VLOOKUP(Tabela227[[#This Row],[NOME]],'TARDE (N) (4)'!$D$2:$E$73,2,FALSE),"")</f>
        <v/>
      </c>
      <c r="BM24" s="32" t="str">
        <f>IFERROR(VLOOKUP(Tabela227[[#This Row],[NOME]],'TARDE (N) (3)'!$D$2:$E$73,2,FALSE),"")</f>
        <v/>
      </c>
      <c r="BN24" s="32" t="str">
        <f>IFERROR(VLOOKUP(Tabela227[[#This Row],[NOME]],'TARDE (N) (2)'!$D$2:$E$73,2,FALSE),"")</f>
        <v/>
      </c>
      <c r="BO24" s="32" t="str">
        <f>IFERROR(VLOOKUP(Tabela227[[#This Row],[NOME]],'TARDE (N) (1)'!$D$2:$E$73,2,FALSE),"")</f>
        <v/>
      </c>
      <c r="BP24" s="32" t="str">
        <f>IFERROR(VLOOKUP(Tabela227[[#This Row],[NOME]],'TARDE (N) (6)'!$F$2:$G$73,2,FALSE),"")</f>
        <v/>
      </c>
      <c r="BQ24" s="32" t="str">
        <f>IFERROR(VLOOKUP(Tabela227[[#This Row],[NOME]],'TARDE (N) (5)'!$F$2:$G$73,2,FALSE),"")</f>
        <v/>
      </c>
      <c r="BR24" s="32" t="str">
        <f>IFERROR(VLOOKUP(Tabela227[[#This Row],[NOME]],'TARDE (N) (4)'!$F$2:$G$73,2,FALSE),"")</f>
        <v/>
      </c>
      <c r="BS24" s="32" t="str">
        <f>IFERROR(VLOOKUP(Tabela227[[#This Row],[NOME]],'TARDE (N) (3)'!$F$2:$G$73,2,FALSE),"")</f>
        <v/>
      </c>
      <c r="BT24" s="32" t="str">
        <f>IFERROR(VLOOKUP(Tabela227[[#This Row],[NOME]],'TARDE (N) (2)'!$F$2:$G$73,2,FALSE),"")</f>
        <v/>
      </c>
      <c r="BU24" s="32" t="str">
        <f>IFERROR(VLOOKUP(Tabela227[[#This Row],[NOME]],'TARDE (N) (1)'!$F$2:$G$73,2,FALSE),"")</f>
        <v/>
      </c>
      <c r="BV24" s="32" t="str">
        <f>IFERROR(VLOOKUP(Tabela227[[#This Row],[NOME]],'TARDE (N) (6)'!$H$2:$I$73,2,FALSE),"")</f>
        <v/>
      </c>
      <c r="BW24" s="32" t="str">
        <f>IFERROR(VLOOKUP(Tabela227[[#This Row],[NOME]],'TARDE (N) (5)'!$H$2:$I$73,2,FALSE),"")</f>
        <v/>
      </c>
      <c r="BX24" s="32" t="str">
        <f>IFERROR(VLOOKUP(Tabela227[[#This Row],[NOME]],'TARDE (N) (4)'!$H$2:$I$73,2,FALSE),"")</f>
        <v/>
      </c>
      <c r="BY24" s="32" t="str">
        <f>IFERROR(VLOOKUP(Tabela227[[#This Row],[NOME]],'TARDE (N) (3)'!$H$2:$I$73,2,FALSE),"")</f>
        <v/>
      </c>
      <c r="BZ24" s="32" t="str">
        <f>IFERROR(VLOOKUP(Tabela227[[#This Row],[NOME]],'TARDE (N) (2)'!$H$2:$I$73,2,FALSE),"")</f>
        <v/>
      </c>
      <c r="CA24" s="32" t="str">
        <f>IFERROR(VLOOKUP(Tabela227[[#This Row],[NOME]],'TARDE (N) (1)'!$H$2:$I$73,2,FALSE),"")</f>
        <v/>
      </c>
      <c r="CB24" s="32" t="str">
        <f>IFERROR(VLOOKUP(Tabela227[[#This Row],[NOME]],'TARDE (N) (6)'!$J$2:$K$73,2,FALSE),"")</f>
        <v/>
      </c>
      <c r="CC24" s="32" t="str">
        <f>IFERROR(VLOOKUP(Tabela227[[#This Row],[NOME]],'TARDE (N) (5)'!$J$2:$K$73,2,FALSE),"")</f>
        <v/>
      </c>
      <c r="CD24" s="32" t="str">
        <f>IFERROR(VLOOKUP(Tabela227[[#This Row],[NOME]],'TARDE (N) (4)'!$J$2:$K$73,2,FALSE),"")</f>
        <v/>
      </c>
      <c r="CE24" s="32" t="str">
        <f>IFERROR(VLOOKUP(Tabela227[[#This Row],[NOME]],'TARDE (N) (3)'!$J$2:$K$73,2,FALSE),"")</f>
        <v/>
      </c>
      <c r="CF24" s="32" t="str">
        <f>IFERROR(VLOOKUP(Tabela227[[#This Row],[NOME]],'TARDE (N) (2)'!$J$2:$K$73,2,FALSE),"")</f>
        <v/>
      </c>
      <c r="CG24" s="32" t="str">
        <f>IFERROR(VLOOKUP(Tabela227[[#This Row],[NOME]],'TARDE (N) (1)'!$J$2:$K$73,2,FALSE),"")</f>
        <v/>
      </c>
      <c r="CH24" s="32" t="str">
        <f>IFERROR(VLOOKUP(Tabela227[[#This Row],[NOME]],'TARDE (N) (6)'!$L$2:$M$73,2,FALSE),"")</f>
        <v/>
      </c>
      <c r="CI24" s="32" t="str">
        <f>IFERROR(VLOOKUP(Tabela227[[#This Row],[NOME]],'TARDE (N) (5)'!$L$2:$M$73,2,FALSE),"")</f>
        <v/>
      </c>
      <c r="CJ24" s="32" t="str">
        <f>IFERROR(VLOOKUP(Tabela227[[#This Row],[NOME]],'TARDE (N) (4)'!$L$2:$M$73,2,FALSE),"")</f>
        <v/>
      </c>
      <c r="CK24" s="32" t="str">
        <f>IFERROR(VLOOKUP(Tabela227[[#This Row],[NOME]],'TARDE (N) (3)'!$L$2:$M$73,2,FALSE),"")</f>
        <v/>
      </c>
      <c r="CL24" s="32" t="str">
        <f>IFERROR(VLOOKUP(Tabela227[[#This Row],[NOME]],'TARDE (N) (2)'!$L$2:$M$73,2,FALSE),"")</f>
        <v/>
      </c>
      <c r="CM24" s="32" t="str">
        <f>IFERROR(VLOOKUP(Tabela227[[#This Row],[NOME]],'TARDE (N) (1)'!$L$2:$M$73,2,FALSE),"")</f>
        <v/>
      </c>
      <c r="CN24" s="32" t="str">
        <f>IFERROR(VLOOKUP(Tabela227[[#This Row],[NOME]],'MANHÃ (N) (7)'!$B$2:$C$127,2,FALSE),"")</f>
        <v/>
      </c>
      <c r="CO24" s="32" t="str">
        <f>IFERROR(VLOOKUP(Tabela227[[#This Row],[NOME]],'MANHÃ (N) (6)'!$B$2:$C$127,2,FALSE),"")</f>
        <v/>
      </c>
      <c r="CP24" s="32" t="str">
        <f>IFERROR(VLOOKUP(Tabela227[[#This Row],[NOME]],'MANHÃ (N) (5)'!$B$2:$C$127,2,FALSE),"")</f>
        <v/>
      </c>
      <c r="CQ24" s="32" t="str">
        <f>IFERROR(VLOOKUP(Tabela227[[#This Row],[NOME]],'MANHÃ (N) (4)'!$B$2:$C$127,2,FALSE),"")</f>
        <v/>
      </c>
      <c r="CR24" s="32" t="str">
        <f>IFERROR(VLOOKUP(Tabela227[[#This Row],[NOME]],'MANHÃ (N) (3)'!$B$2:$C$127,2,FALSE),"")</f>
        <v/>
      </c>
      <c r="CS24" s="32" t="str">
        <f>IFERROR(VLOOKUP(Tabela227[[#This Row],[NOME]],'MANHÃ (N) (2)'!$B$2:$C$127,2,FALSE),"")</f>
        <v/>
      </c>
      <c r="CT24" s="32" t="str">
        <f>IFERROR(VLOOKUP(Tabela227[[#This Row],[NOME]],'MANHÃ (N) (1)'!$B$2:$C$127,2,FALSE),"")</f>
        <v/>
      </c>
      <c r="CU24" s="32" t="str">
        <f>IFERROR(VLOOKUP(Tabela227[[#This Row],[NOME]],'MANHÃ (N) (7)'!$D$2:$E$127,2,FALSE),"")</f>
        <v/>
      </c>
      <c r="CV24" s="32" t="str">
        <f>IFERROR(VLOOKUP(Tabela227[[#This Row],[NOME]],'MANHÃ (N) (6)'!$D$2:$E$127,2,FALSE),"")</f>
        <v/>
      </c>
      <c r="CW24" s="32" t="str">
        <f>IFERROR(VLOOKUP(Tabela227[[#This Row],[NOME]],'MANHÃ (N) (5)'!$D$2:$E$127,2,FALSE),"")</f>
        <v/>
      </c>
      <c r="CX24" s="32" t="str">
        <f>IFERROR(VLOOKUP(Tabela227[[#This Row],[NOME]],'MANHÃ (N) (4)'!$D$2:$E$127,2,FALSE),"")</f>
        <v/>
      </c>
      <c r="CY24" s="32" t="str">
        <f>IFERROR(VLOOKUP(Tabela227[[#This Row],[NOME]],'MANHÃ (N) (3)'!$D$2:$E$127,2,FALSE),"")</f>
        <v/>
      </c>
      <c r="CZ24" s="32" t="str">
        <f>IFERROR(VLOOKUP(Tabela227[[#This Row],[NOME]],'MANHÃ (N) (2)'!$D$2:$E$127,2,FALSE),"")</f>
        <v/>
      </c>
      <c r="DA24" s="32" t="str">
        <f>IFERROR(VLOOKUP(Tabela227[[#This Row],[NOME]],'MANHÃ (N) (1)'!$D$2:$E$127,2,FALSE),"")</f>
        <v/>
      </c>
      <c r="DB24" s="32" t="str">
        <f>IFERROR(VLOOKUP(Tabela227[[#This Row],[NOME]],'MANHÃ (N) (7)'!$F$2:$G$127,2,FALSE),"")</f>
        <v/>
      </c>
      <c r="DC24" s="32" t="str">
        <f>IFERROR(VLOOKUP(Tabela227[[#This Row],[NOME]],'MANHÃ (N) (7)'!$F$2:$G$127,2,FALSE),"")</f>
        <v/>
      </c>
      <c r="DD24" s="32" t="str">
        <f>IFERROR(VLOOKUP(Tabela227[[#This Row],[NOME]],'MANHÃ (N) (6)'!$F$2:$G$127,2,FALSE),"")</f>
        <v/>
      </c>
      <c r="DE24" s="32" t="str">
        <f>IFERROR(VLOOKUP(Tabela227[[#This Row],[NOME]],'MANHÃ (N) (5)'!$F$2:$G$127,2,FALSE),"")</f>
        <v/>
      </c>
      <c r="DF24" s="32" t="str">
        <f>IFERROR(VLOOKUP(Tabela227[[#This Row],[NOME]],'MANHÃ (N) (3)'!$F$2:$G$127,2,FALSE),"")</f>
        <v/>
      </c>
      <c r="DG24" s="32" t="str">
        <f>IFERROR(VLOOKUP(Tabela227[[#This Row],[NOME]],'MANHÃ (N) (2)'!$F$2:$G$127,2,FALSE),"")</f>
        <v/>
      </c>
      <c r="DH24" s="32" t="str">
        <f>IFERROR(VLOOKUP(Tabela227[[#This Row],[NOME]],'MANHÃ (N) (1)'!$F$2:$G$127,2,FALSE),"")</f>
        <v/>
      </c>
      <c r="DI24" s="32" t="str">
        <f>IFERROR(VLOOKUP(Tabela227[[#This Row],[NOME]],'MANHÃ (N) (7)'!$H$2:$I$127,2,FALSE),"")</f>
        <v/>
      </c>
      <c r="DJ24" s="32" t="str">
        <f>IFERROR(VLOOKUP(Tabela227[[#This Row],[NOME]],'MANHÃ (N) (6)'!$H$2:$I$127,2,FALSE),"")</f>
        <v/>
      </c>
      <c r="DK24" s="32" t="str">
        <f>IFERROR(VLOOKUP(Tabela227[[#This Row],[NOME]],'MANHÃ (N) (5)'!$H$2:$I$127,2,FALSE),"")</f>
        <v/>
      </c>
      <c r="DL24" s="32" t="str">
        <f>IFERROR(VLOOKUP(Tabela227[[#This Row],[NOME]],'MANHÃ (N) (4)'!$H$2:$I$127,2,FALSE),"")</f>
        <v/>
      </c>
      <c r="DM24" s="32" t="str">
        <f>IFERROR(VLOOKUP(Tabela227[[#This Row],[NOME]],'MANHÃ (N) (3)'!$H$2:$I$127,2,FALSE),"")</f>
        <v/>
      </c>
      <c r="DN24" s="32" t="str">
        <f>IFERROR(VLOOKUP(Tabela227[[#This Row],[NOME]],'MANHÃ (N) (2)'!$H$2:$I$127,2,FALSE),"")</f>
        <v/>
      </c>
      <c r="DO24" s="32" t="str">
        <f>IFERROR(VLOOKUP(Tabela227[[#This Row],[NOME]],'MANHÃ (N) (1)'!$H$2:$I$127,2,FALSE),"")</f>
        <v/>
      </c>
      <c r="DP24" s="32" t="str">
        <f>IFERROR(VLOOKUP(Tabela227[[#This Row],[NOME]],'MANHÃ (N) (7)'!$J$2:$K$127,2,FALSE),"")</f>
        <v/>
      </c>
      <c r="DQ24" s="32" t="str">
        <f>IFERROR(VLOOKUP(Tabela227[[#This Row],[NOME]],'MANHÃ (N) (6)'!$J$2:$K$127,2,FALSE),"")</f>
        <v/>
      </c>
      <c r="DR24" s="32" t="str">
        <f>IFERROR(VLOOKUP(Tabela227[[#This Row],[NOME]],'MANHÃ (N) (5)'!$J$2:$K$127,2,FALSE),"")</f>
        <v/>
      </c>
      <c r="DS24" s="32" t="str">
        <f>IFERROR(VLOOKUP(Tabela227[[#This Row],[NOME]],'MANHÃ (N) (4)'!$J$2:$K$127,2,FALSE),"")</f>
        <v/>
      </c>
      <c r="DT24" s="32" t="str">
        <f>IFERROR(VLOOKUP(Tabela227[[#This Row],[NOME]],'MANHÃ (N) (3)'!$J$2:$K$127,2,FALSE),"")</f>
        <v/>
      </c>
      <c r="DU24" s="32" t="str">
        <f>IFERROR(VLOOKUP(Tabela227[[#This Row],[NOME]],'MANHÃ (N) (2)'!$J$2:$K$127,2,FALSE),"")</f>
        <v/>
      </c>
      <c r="DV24" s="32" t="str">
        <f>IFERROR(VLOOKUP(Tabela227[[#This Row],[NOME]],'MANHÃ (N) (1)'!$J$2:$K$127,2,FALSE),"")</f>
        <v/>
      </c>
      <c r="DW24" s="32" t="str">
        <f>IFERROR(VLOOKUP(Tabela227[[#This Row],[NOME]],'MANHÃ (N) (7)'!$L$2:$M$127,2,FALSE),"")</f>
        <v/>
      </c>
      <c r="DX24" s="32" t="str">
        <f>IFERROR(VLOOKUP(Tabela227[[#This Row],[NOME]],'MANHÃ (N) (6)'!$L$2:$M$127,2,FALSE),"")</f>
        <v/>
      </c>
      <c r="DY24" s="32" t="str">
        <f>IFERROR(VLOOKUP(Tabela227[[#This Row],[NOME]],'MANHÃ (N) (5)'!$L$2:$M$127,2,FALSE),"")</f>
        <v/>
      </c>
      <c r="DZ24" s="32" t="str">
        <f>IFERROR(VLOOKUP(Tabela227[[#This Row],[NOME]],'MANHÃ (N) (4)'!$L$2:$M$127,2,FALSE),"")</f>
        <v/>
      </c>
      <c r="EA24" s="32" t="str">
        <f>IFERROR(VLOOKUP(Tabela227[[#This Row],[NOME]],'MANHÃ (N) (3)'!$L$2:$M$127,2,FALSE),"")</f>
        <v/>
      </c>
      <c r="EB24" s="32" t="str">
        <f>IFERROR(VLOOKUP(Tabela227[[#This Row],[NOME]],'MANHÃ (N) (2)'!$L$2:$M$127,2,FALSE),"")</f>
        <v/>
      </c>
      <c r="EC24" s="32" t="str">
        <f>IFERROR(VLOOKUP(Tabela227[[#This Row],[NOME]],'MANHÃ (N) (1)'!$L$2:$M$127,2,FALSE),"")</f>
        <v/>
      </c>
      <c r="ED24" s="33">
        <v>45323</v>
      </c>
      <c r="EE24" s="31">
        <f>PROFESSORES!$D$3</f>
        <v>2024</v>
      </c>
      <c r="EF24" s="31" t="str">
        <f>PROFESSORES!$C$3</f>
        <v>MAIO</v>
      </c>
      <c r="EG24" s="35">
        <f>'MÊS (WORD)'!$C$4</f>
        <v>5</v>
      </c>
      <c r="EH24" s="42">
        <f>'MÊS (WORD)'!$I$5</f>
        <v>45413</v>
      </c>
      <c r="EI24" s="31" t="str">
        <f>'MÊS (WORD)'!$J$5</f>
        <v>*
***************************DIA DO TRABALHO**************************</v>
      </c>
      <c r="EJ24" s="42">
        <f>'MÊS (WORD)'!$I$6</f>
        <v>45414</v>
      </c>
      <c r="EK24" s="37" t="str">
        <f>'MÊS (WORD)'!$J$6</f>
        <v/>
      </c>
      <c r="EL24" s="42">
        <f>'MÊS (WORD)'!$I$7</f>
        <v>45415</v>
      </c>
      <c r="EM24" s="37" t="str">
        <f>'MÊS (WORD)'!$J$7</f>
        <v/>
      </c>
      <c r="EN24" s="42">
        <f>'MÊS (WORD)'!$I$8</f>
        <v>45416</v>
      </c>
      <c r="EO24" s="37" t="str">
        <f>'MÊS (WORD)'!$J$8</f>
        <v/>
      </c>
      <c r="EP24" s="42">
        <f>'MÊS (WORD)'!$I$9</f>
        <v>45417</v>
      </c>
      <c r="EQ24" s="37" t="str">
        <f>'MÊS (WORD)'!$J$9</f>
        <v>********************************************************************</v>
      </c>
      <c r="ER24" s="42">
        <f>'MÊS (WORD)'!$I$10</f>
        <v>45418</v>
      </c>
      <c r="ES24" s="37" t="str">
        <f>'MÊS (WORD)'!$J$10</f>
        <v/>
      </c>
      <c r="ET24" s="42">
        <f>'MÊS (WORD)'!$I$11</f>
        <v>45419</v>
      </c>
      <c r="EU24" s="37" t="str">
        <f>'MÊS (WORD)'!$J$11</f>
        <v/>
      </c>
      <c r="EV24" s="42">
        <f>'MÊS (WORD)'!$I$12</f>
        <v>45420</v>
      </c>
      <c r="EW24" s="37" t="str">
        <f>'MÊS (WORD)'!$J$12</f>
        <v/>
      </c>
      <c r="EX24" s="42">
        <f>'MÊS (WORD)'!$I$13</f>
        <v>45421</v>
      </c>
      <c r="EY24" s="37" t="str">
        <f>'MÊS (WORD)'!$J$13</f>
        <v/>
      </c>
      <c r="EZ24" s="37">
        <f>'MÊS (WORD)'!$I$14</f>
        <v>45422</v>
      </c>
      <c r="FA24" s="37" t="str">
        <f>'MÊS (WORD)'!$J$14</f>
        <v/>
      </c>
      <c r="FB24" s="37">
        <f>'MÊS (WORD)'!$I$15</f>
        <v>45423</v>
      </c>
      <c r="FC24" s="37" t="str">
        <f>'MÊS (WORD)'!$J$15</f>
        <v/>
      </c>
      <c r="FD24" s="37">
        <f>'MÊS (WORD)'!$I$16</f>
        <v>45424</v>
      </c>
      <c r="FE24" s="37" t="str">
        <f>'MÊS (WORD)'!$J$16</f>
        <v>********************************************************************</v>
      </c>
      <c r="FF24" s="37">
        <f>'MÊS (WORD)'!$I$17</f>
        <v>45425</v>
      </c>
      <c r="FG24" s="37" t="str">
        <f>'MÊS (WORD)'!$J$17</f>
        <v/>
      </c>
      <c r="FH24" s="37">
        <f>'MÊS (WORD)'!$I$18</f>
        <v>45426</v>
      </c>
      <c r="FI24" s="37" t="str">
        <f>'MÊS (WORD)'!$J$18</f>
        <v/>
      </c>
      <c r="FJ24" s="37">
        <f>'MÊS (WORD)'!$I$19</f>
        <v>45427</v>
      </c>
      <c r="FK24" s="37" t="str">
        <f>'MÊS (WORD)'!$J$19</f>
        <v/>
      </c>
      <c r="FL24" s="37">
        <f>'MÊS (WORD)'!$I$20</f>
        <v>45428</v>
      </c>
      <c r="FM24" s="37" t="str">
        <f>'MÊS (WORD)'!$J$20</f>
        <v/>
      </c>
      <c r="FN24" s="37">
        <f>'MÊS (WORD)'!$I$21</f>
        <v>45429</v>
      </c>
      <c r="FO24" s="37" t="str">
        <f>'MÊS (WORD)'!$J$21</f>
        <v/>
      </c>
      <c r="FP24" s="37">
        <f>'MÊS (WORD)'!$I$22</f>
        <v>45430</v>
      </c>
      <c r="FQ24" s="37" t="str">
        <f>'MÊS (WORD)'!$J$22</f>
        <v/>
      </c>
      <c r="FR24" s="37">
        <f>'MÊS (WORD)'!$I$23</f>
        <v>45431</v>
      </c>
      <c r="FS24" s="37" t="str">
        <f>'MÊS (WORD)'!$J$23</f>
        <v>********************************************************************</v>
      </c>
      <c r="FT24" s="37">
        <f>'MÊS (WORD)'!$I$24</f>
        <v>45432</v>
      </c>
      <c r="FU24" s="37" t="str">
        <f>'MÊS (WORD)'!$J$24</f>
        <v/>
      </c>
      <c r="FV24" s="37">
        <f>'MÊS (WORD)'!$I$25</f>
        <v>45433</v>
      </c>
      <c r="FW24" s="37" t="str">
        <f>'MÊS (WORD)'!$J$25</f>
        <v/>
      </c>
      <c r="FX24" s="37">
        <f>'MÊS (WORD)'!$I$26</f>
        <v>45434</v>
      </c>
      <c r="FY24" s="37" t="str">
        <f>'MÊS (WORD)'!$J$26</f>
        <v/>
      </c>
      <c r="FZ24" s="37">
        <f>'MÊS (WORD)'!$I$27</f>
        <v>45435</v>
      </c>
      <c r="GA24" s="37" t="str">
        <f>'MÊS (WORD)'!$J$27</f>
        <v/>
      </c>
      <c r="GB24" s="37">
        <f>'MÊS (WORD)'!$I$28</f>
        <v>45436</v>
      </c>
      <c r="GC24" s="37" t="str">
        <f>'MÊS (WORD)'!$J$28</f>
        <v/>
      </c>
      <c r="GD24" s="37">
        <f>'MÊS (WORD)'!$I$29</f>
        <v>45437</v>
      </c>
      <c r="GE24" s="37" t="str">
        <f>'MÊS (WORD)'!$J$29</f>
        <v/>
      </c>
      <c r="GF24" s="37">
        <f>'MÊS (WORD)'!$I$30</f>
        <v>45438</v>
      </c>
      <c r="GG24" s="37" t="str">
        <f>'MÊS (WORD)'!$J$30</f>
        <v>********************************************************************</v>
      </c>
      <c r="GH24" s="37">
        <f>'MÊS (WORD)'!$I$31</f>
        <v>45439</v>
      </c>
      <c r="GI24" s="37" t="str">
        <f>'MÊS (WORD)'!$J$31</f>
        <v/>
      </c>
      <c r="GJ24" s="37">
        <f>'MÊS (WORD)'!$I$32</f>
        <v>45440</v>
      </c>
      <c r="GK24" s="37" t="str">
        <f>'MÊS (WORD)'!$J$32</f>
        <v/>
      </c>
      <c r="GL24" s="37">
        <f>'MÊS (WORD)'!$I$33</f>
        <v>45441</v>
      </c>
      <c r="GM24" s="37" t="str">
        <f>'MÊS (WORD)'!$J$33</f>
        <v/>
      </c>
      <c r="GN24" s="37">
        <f>'MÊS (WORD)'!$I$34</f>
        <v>45442</v>
      </c>
      <c r="GO24" s="37" t="str">
        <f>'MÊS (WORD)'!$J$34</f>
        <v/>
      </c>
      <c r="GP24" s="37">
        <f>'MÊS (WORD)'!$I$35</f>
        <v>45443</v>
      </c>
      <c r="GQ24" s="31" t="str">
        <f>'MÊS (WORD)'!$J$35</f>
        <v/>
      </c>
    </row>
    <row r="25" spans="1:199" ht="17.100000000000001" customHeight="1" x14ac:dyDescent="0.25">
      <c r="A25" s="31">
        <v>73337</v>
      </c>
      <c r="B25" s="33">
        <v>44663</v>
      </c>
      <c r="C25" s="31">
        <v>129</v>
      </c>
      <c r="D25" s="39" t="s">
        <v>419</v>
      </c>
      <c r="E25" s="34" t="s">
        <v>108</v>
      </c>
      <c r="F25" s="39" t="s">
        <v>396</v>
      </c>
      <c r="G25" s="39" t="s">
        <v>398</v>
      </c>
      <c r="H25" s="31">
        <v>4</v>
      </c>
      <c r="I25" s="31">
        <f>IF(Tabela227[[#This Row],[HORA AULA]]&lt;&gt;0,Tabela227[[#This Row],[HORA AULA]]/2,"-")</f>
        <v>2</v>
      </c>
      <c r="J25" s="31" t="s">
        <v>100</v>
      </c>
      <c r="K25" s="31" t="s">
        <v>100</v>
      </c>
      <c r="L25" s="31" t="s">
        <v>100</v>
      </c>
      <c r="M25" s="31" t="s">
        <v>100</v>
      </c>
      <c r="N25" s="32" t="str">
        <f>IFERROR(VLOOKUP(Tabela227[[#This Row],[NOME]],'NOITE (N) (7)'!$B$3:$C$176,2,FALSE),"")</f>
        <v/>
      </c>
      <c r="O25" s="32" t="str">
        <f>IFERROR(VLOOKUP(Tabela227[[#This Row],[NOME]],'NOITE (N) (6)'!$B$3:$C$176,2,FALSE),"")</f>
        <v/>
      </c>
      <c r="P25" s="32" t="str">
        <f>IFERROR(VLOOKUP(Tabela227[[#This Row],[NOME]],'NOITE (N) (5)'!$B$3:$C$176,2,FALSE),"")</f>
        <v/>
      </c>
      <c r="Q25" s="32" t="str">
        <f>IFERROR(VLOOKUP(Tabela227[[#This Row],[NOME]],'NOITE (N) (4)'!$B$3:$C$176,2,FALSE),"")</f>
        <v/>
      </c>
      <c r="R25" s="32" t="str">
        <f>IFERROR(VLOOKUP(Tabela227[[#This Row],[NOME]],'NOITE (N) (3)'!$B$3:$C$176,2,FALSE),"")</f>
        <v/>
      </c>
      <c r="S25" s="32" t="str">
        <f>IFERROR(VLOOKUP(Tabela227[[#This Row],[NOME]],'NOITE (N) (2)'!$B$3:$C$176,2,FALSE),"")</f>
        <v/>
      </c>
      <c r="T25" s="32" t="str">
        <f>IFERROR(VLOOKUP(Tabela227[[#This Row],[NOME]],'NOITE (N) (1)'!$B$3:$C$176,2,FALSE),"")</f>
        <v/>
      </c>
      <c r="U25" s="32" t="str">
        <f>IFERROR(VLOOKUP(Tabela227[[#This Row],[NOME]],'NOITE (N) (7)'!$D$3:$E$176,2,FALSE),"")</f>
        <v/>
      </c>
      <c r="V25" s="32" t="str">
        <f>IFERROR(VLOOKUP(Tabela227[[#This Row],[NOME]],'NOITE (N) (6)'!$D$3:$E$176,2,FALSE),"")</f>
        <v/>
      </c>
      <c r="W25" s="32" t="str">
        <f>IFERROR(VLOOKUP(Tabela227[[#This Row],[NOME]],'NOITE (N) (5)'!$D$3:$E$176,2,FALSE),"")</f>
        <v/>
      </c>
      <c r="X25" s="32" t="str">
        <f>IFERROR(VLOOKUP(Tabela227[[#This Row],[NOME]],'NOITE (N) (4)'!$D$3:$E$176,2,FALSE),"")</f>
        <v/>
      </c>
      <c r="Y25" s="32" t="str">
        <f>IFERROR(VLOOKUP(Tabela227[[#This Row],[NOME]],'NOITE (N) (3)'!$D$3:$E$176,2,FALSE),"")</f>
        <v/>
      </c>
      <c r="Z25" s="32" t="str">
        <f>IFERROR(VLOOKUP(Tabela227[[#This Row],[NOME]],'NOITE (N) (2)'!$D$3:$E$176,2,FALSE),"")</f>
        <v/>
      </c>
      <c r="AA25" s="32" t="str">
        <f>IFERROR(VLOOKUP(Tabela227[[#This Row],[NOME]],'NOITE (N) (1)'!$D$3:$E$176,2,FALSE),"")</f>
        <v/>
      </c>
      <c r="AB25" s="32" t="str">
        <f>IFERROR(VLOOKUP(Tabela227[[#This Row],[NOME]],'NOITE (N) (7)'!$F$3:$G$176,2,FALSE),"")</f>
        <v/>
      </c>
      <c r="AC25" s="32" t="str">
        <f>IFERROR(VLOOKUP(Tabela227[[#This Row],[NOME]],'NOITE (N) (6)'!$F$3:$G$176,2,FALSE),"")</f>
        <v/>
      </c>
      <c r="AD25" s="32" t="str">
        <f>IFERROR(VLOOKUP(Tabela227[[#This Row],[NOME]],'NOITE (N) (5)'!$F$3:$G$176,2,FALSE),"")</f>
        <v/>
      </c>
      <c r="AE25" s="32" t="str">
        <f>IFERROR(VLOOKUP(Tabela227[[#This Row],[NOME]],'NOITE (N) (4)'!$F$3:$G$176,2,FALSE),"")</f>
        <v/>
      </c>
      <c r="AF25" s="32" t="str">
        <f>IFERROR(VLOOKUP(Tabela227[[#This Row],[NOME]],'NOITE (N) (3)'!$F$3:$G$176,2,FALSE),"")</f>
        <v/>
      </c>
      <c r="AG25" s="32" t="str">
        <f>IFERROR(VLOOKUP(Tabela227[[#This Row],[NOME]],'NOITE (N) (2)'!$F$3:$G$176,2,FALSE),"")</f>
        <v/>
      </c>
      <c r="AH25" s="32" t="str">
        <f>IFERROR(VLOOKUP(Tabela227[[#This Row],[NOME]],'NOITE (N) (1)'!$F$3:$G$176,2,FALSE),"")</f>
        <v/>
      </c>
      <c r="AI25" s="32" t="str">
        <f>IFERROR(VLOOKUP(Tabela227[[#This Row],[NOME]],'NOITE (N) (7)'!$H$3:$I$176,2,FALSE),"")</f>
        <v/>
      </c>
      <c r="AJ25" s="32" t="str">
        <f>IFERROR(VLOOKUP(Tabela227[[#This Row],[NOME]],'NOITE (N) (6)'!$H$3:$I$176,2,FALSE),"")</f>
        <v/>
      </c>
      <c r="AK25" s="32" t="str">
        <f>IFERROR(VLOOKUP(Tabela227[[#This Row],[NOME]],'NOITE (N) (5)'!$H$3:$I$176,2,FALSE),"")</f>
        <v/>
      </c>
      <c r="AL25" s="32" t="str">
        <f>IFERROR(VLOOKUP(Tabela227[[#This Row],[NOME]],'NOITE (N) (4)'!$H$3:$I$176,2,FALSE),"")</f>
        <v/>
      </c>
      <c r="AM25" s="32" t="str">
        <f>IFERROR(VLOOKUP(Tabela227[[#This Row],[NOME]],'NOITE (N) (3)'!$H$3:$I$176,2,FALSE),"")</f>
        <v/>
      </c>
      <c r="AN25" s="32" t="str">
        <f>IFERROR(VLOOKUP(Tabela227[[#This Row],[NOME]],'NOITE (N) (2)'!$H$3:$I$176,2,FALSE),"")</f>
        <v/>
      </c>
      <c r="AO25" s="32" t="str">
        <f>IFERROR(VLOOKUP(Tabela227[[#This Row],[NOME]],'NOITE (N) (1)'!$H$3:$I$176,2,FALSE),"")</f>
        <v/>
      </c>
      <c r="AP25" s="32" t="str">
        <f>IFERROR(VLOOKUP(Tabela227[[#This Row],[NOME]],'NOITE (N) (7)'!$J$3:$K$176,2,FALSE),"")</f>
        <v/>
      </c>
      <c r="AQ25" s="32" t="str">
        <f>IFERROR(VLOOKUP(Tabela227[[#This Row],[NOME]],'NOITE (N) (6)'!$J$3:$K$176,2,FALSE),"")</f>
        <v/>
      </c>
      <c r="AR25" s="32" t="str">
        <f>IFERROR(VLOOKUP(Tabela227[[#This Row],[NOME]],'NOITE (N) (5)'!$J$3:$K$176,2,FALSE),"")</f>
        <v/>
      </c>
      <c r="AS25" s="32" t="str">
        <f>IFERROR(VLOOKUP(Tabela227[[#This Row],[NOME]],'NOITE (N) (4)'!$J$3:$K$176,2,FALSE),"")</f>
        <v/>
      </c>
      <c r="AT25" s="32" t="str">
        <f>IFERROR(VLOOKUP(Tabela227[[#This Row],[NOME]],'NOITE (N) (3)'!$J$3:$K$176,2,FALSE),"")</f>
        <v/>
      </c>
      <c r="AU25" s="32" t="str">
        <f>IFERROR(VLOOKUP(Tabela227[[#This Row],[NOME]],'NOITE (N) (2)'!$J$3:$K$176,2,FALSE),"")</f>
        <v/>
      </c>
      <c r="AV25" s="32" t="str">
        <f>IFERROR(VLOOKUP(Tabela227[[#This Row],[NOME]],'NOITE (N) (1)'!$J$3:$K$176,2,FALSE),"")</f>
        <v/>
      </c>
      <c r="AW25" s="32" t="str">
        <f>IFERROR(VLOOKUP(Tabela227[[#This Row],[NOME]],'NOITE (N) (7)'!$L$3:$M$176,2,FALSE),"")</f>
        <v/>
      </c>
      <c r="AX25" s="32" t="str">
        <f>IFERROR(VLOOKUP(Tabela227[[#This Row],[NOME]],'NOITE (N) (6)'!$L$3:$M$176,2,FALSE),"")</f>
        <v/>
      </c>
      <c r="AY25" s="32" t="str">
        <f>IFERROR(VLOOKUP(Tabela227[[#This Row],[NOME]],'NOITE (N) (5)'!$L$3:$M$176,2,FALSE),"")</f>
        <v/>
      </c>
      <c r="AZ25" s="32" t="str">
        <f>IFERROR(VLOOKUP(Tabela227[[#This Row],[NOME]],'NOITE (N) (4)'!$L$3:$M$176,2,FALSE),"")</f>
        <v/>
      </c>
      <c r="BA25" s="32" t="str">
        <f>IFERROR(VLOOKUP(Tabela227[[#This Row],[NOME]],'NOITE (N) (3)'!$L$3:$M$176,2,FALSE),"")</f>
        <v/>
      </c>
      <c r="BB25" s="32" t="str">
        <f>IFERROR(VLOOKUP(Tabela227[[#This Row],[NOME]],'NOITE (N) (2)'!$L$3:$M$176,2,FALSE),"")</f>
        <v/>
      </c>
      <c r="BC25" s="32" t="str">
        <f>IFERROR(VLOOKUP(Tabela227[[#This Row],[NOME]],'NOITE (N) (1)'!$L$3:$M$176,2,FALSE),"")</f>
        <v/>
      </c>
      <c r="BD25" s="32" t="str">
        <f>IFERROR(VLOOKUP(Tabela227[[#This Row],[NOME]],'TARDE (N) (6)'!$B$2:$C$73,2,FALSE),"")</f>
        <v/>
      </c>
      <c r="BE25" s="32" t="str">
        <f>IFERROR(VLOOKUP(Tabela227[[#This Row],[NOME]],'TARDE (N) (5)'!$B$2:$C$73,2,FALSE),"")</f>
        <v/>
      </c>
      <c r="BF25" s="32" t="str">
        <f>IFERROR(VLOOKUP(Tabela227[[#This Row],[NOME]],'TARDE (N) (4)'!$B$2:$C$73,2,FALSE),"")</f>
        <v/>
      </c>
      <c r="BG25" s="32" t="str">
        <f>IFERROR(VLOOKUP(Tabela227[[#This Row],[NOME]],'TARDE (N) (3)'!$B$2:$C$73,2,FALSE),"")</f>
        <v/>
      </c>
      <c r="BH25" s="32" t="str">
        <f>IFERROR(VLOOKUP(Tabela227[[#This Row],[NOME]],'TARDE (N) (2)'!$B$2:$C$73,2,FALSE),"")</f>
        <v/>
      </c>
      <c r="BI25" s="32" t="str">
        <f>IFERROR(VLOOKUP(Tabela227[[#This Row],[NOME]],'TARDE (N) (1)'!$B$2:$C$73,2,FALSE),"")</f>
        <v/>
      </c>
      <c r="BJ25" s="32" t="str">
        <f>IFERROR(VLOOKUP(Tabela227[[#This Row],[NOME]],'TARDE (N) (6)'!$D$2:$E$73,2,FALSE),"")</f>
        <v/>
      </c>
      <c r="BK25" s="32" t="str">
        <f>IFERROR(VLOOKUP(Tabela227[[#This Row],[NOME]],'TARDE (N) (5)'!$D$2:$E$73,2,FALSE),"")</f>
        <v/>
      </c>
      <c r="BL25" s="32" t="str">
        <f>IFERROR(VLOOKUP(Tabela227[[#This Row],[NOME]],'TARDE (N) (4)'!$D$2:$E$73,2,FALSE),"")</f>
        <v/>
      </c>
      <c r="BM25" s="32" t="str">
        <f>IFERROR(VLOOKUP(Tabela227[[#This Row],[NOME]],'TARDE (N) (3)'!$D$2:$E$73,2,FALSE),"")</f>
        <v/>
      </c>
      <c r="BN25" s="32" t="str">
        <f>IFERROR(VLOOKUP(Tabela227[[#This Row],[NOME]],'TARDE (N) (2)'!$D$2:$E$73,2,FALSE),"")</f>
        <v/>
      </c>
      <c r="BO25" s="32" t="str">
        <f>IFERROR(VLOOKUP(Tabela227[[#This Row],[NOME]],'TARDE (N) (1)'!$D$2:$E$73,2,FALSE),"")</f>
        <v/>
      </c>
      <c r="BP25" s="32" t="str">
        <f>IFERROR(VLOOKUP(Tabela227[[#This Row],[NOME]],'TARDE (N) (6)'!$F$2:$G$73,2,FALSE),"")</f>
        <v/>
      </c>
      <c r="BQ25" s="32" t="str">
        <f>IFERROR(VLOOKUP(Tabela227[[#This Row],[NOME]],'TARDE (N) (5)'!$F$2:$G$73,2,FALSE),"")</f>
        <v/>
      </c>
      <c r="BR25" s="32" t="str">
        <f>IFERROR(VLOOKUP(Tabela227[[#This Row],[NOME]],'TARDE (N) (4)'!$F$2:$G$73,2,FALSE),"")</f>
        <v/>
      </c>
      <c r="BS25" s="32" t="str">
        <f>IFERROR(VLOOKUP(Tabela227[[#This Row],[NOME]],'TARDE (N) (3)'!$F$2:$G$73,2,FALSE),"")</f>
        <v/>
      </c>
      <c r="BT25" s="32" t="str">
        <f>IFERROR(VLOOKUP(Tabela227[[#This Row],[NOME]],'TARDE (N) (2)'!$F$2:$G$73,2,FALSE),"")</f>
        <v/>
      </c>
      <c r="BU25" s="32" t="str">
        <f>IFERROR(VLOOKUP(Tabela227[[#This Row],[NOME]],'TARDE (N) (1)'!$F$2:$G$73,2,FALSE),"")</f>
        <v/>
      </c>
      <c r="BV25" s="32" t="str">
        <f>IFERROR(VLOOKUP(Tabela227[[#This Row],[NOME]],'TARDE (N) (6)'!$H$2:$I$73,2,FALSE),"")</f>
        <v/>
      </c>
      <c r="BW25" s="32" t="str">
        <f>IFERROR(VLOOKUP(Tabela227[[#This Row],[NOME]],'TARDE (N) (5)'!$H$2:$I$73,2,FALSE),"")</f>
        <v/>
      </c>
      <c r="BX25" s="32" t="str">
        <f>IFERROR(VLOOKUP(Tabela227[[#This Row],[NOME]],'TARDE (N) (4)'!$H$2:$I$73,2,FALSE),"")</f>
        <v/>
      </c>
      <c r="BY25" s="32" t="str">
        <f>IFERROR(VLOOKUP(Tabela227[[#This Row],[NOME]],'TARDE (N) (3)'!$H$2:$I$73,2,FALSE),"")</f>
        <v/>
      </c>
      <c r="BZ25" s="32" t="str">
        <f>IFERROR(VLOOKUP(Tabela227[[#This Row],[NOME]],'TARDE (N) (2)'!$H$2:$I$73,2,FALSE),"")</f>
        <v/>
      </c>
      <c r="CA25" s="32" t="str">
        <f>IFERROR(VLOOKUP(Tabela227[[#This Row],[NOME]],'TARDE (N) (1)'!$H$2:$I$73,2,FALSE),"")</f>
        <v/>
      </c>
      <c r="CB25" s="32" t="str">
        <f>IFERROR(VLOOKUP(Tabela227[[#This Row],[NOME]],'TARDE (N) (6)'!$J$2:$K$73,2,FALSE),"")</f>
        <v/>
      </c>
      <c r="CC25" s="32" t="str">
        <f>IFERROR(VLOOKUP(Tabela227[[#This Row],[NOME]],'TARDE (N) (5)'!$J$2:$K$73,2,FALSE),"")</f>
        <v/>
      </c>
      <c r="CD25" s="32" t="str">
        <f>IFERROR(VLOOKUP(Tabela227[[#This Row],[NOME]],'TARDE (N) (4)'!$J$2:$K$73,2,FALSE),"")</f>
        <v/>
      </c>
      <c r="CE25" s="32" t="str">
        <f>IFERROR(VLOOKUP(Tabela227[[#This Row],[NOME]],'TARDE (N) (3)'!$J$2:$K$73,2,FALSE),"")</f>
        <v/>
      </c>
      <c r="CF25" s="32" t="str">
        <f>IFERROR(VLOOKUP(Tabela227[[#This Row],[NOME]],'TARDE (N) (2)'!$J$2:$K$73,2,FALSE),"")</f>
        <v/>
      </c>
      <c r="CG25" s="32" t="str">
        <f>IFERROR(VLOOKUP(Tabela227[[#This Row],[NOME]],'TARDE (N) (1)'!$J$2:$K$73,2,FALSE),"")</f>
        <v/>
      </c>
      <c r="CH25" s="32" t="str">
        <f>IFERROR(VLOOKUP(Tabela227[[#This Row],[NOME]],'TARDE (N) (6)'!$L$2:$M$73,2,FALSE),"")</f>
        <v/>
      </c>
      <c r="CI25" s="32" t="str">
        <f>IFERROR(VLOOKUP(Tabela227[[#This Row],[NOME]],'TARDE (N) (5)'!$L$2:$M$73,2,FALSE),"")</f>
        <v/>
      </c>
      <c r="CJ25" s="32" t="str">
        <f>IFERROR(VLOOKUP(Tabela227[[#This Row],[NOME]],'TARDE (N) (4)'!$L$2:$M$73,2,FALSE),"")</f>
        <v/>
      </c>
      <c r="CK25" s="32" t="str">
        <f>IFERROR(VLOOKUP(Tabela227[[#This Row],[NOME]],'TARDE (N) (3)'!$L$2:$M$73,2,FALSE),"")</f>
        <v/>
      </c>
      <c r="CL25" s="32" t="str">
        <f>IFERROR(VLOOKUP(Tabela227[[#This Row],[NOME]],'TARDE (N) (2)'!$L$2:$M$73,2,FALSE),"")</f>
        <v/>
      </c>
      <c r="CM25" s="32" t="str">
        <f>IFERROR(VLOOKUP(Tabela227[[#This Row],[NOME]],'TARDE (N) (1)'!$L$2:$M$73,2,FALSE),"")</f>
        <v/>
      </c>
      <c r="CN25" s="32" t="str">
        <f>IFERROR(VLOOKUP(Tabela227[[#This Row],[NOME]],'MANHÃ (N) (7)'!$B$2:$C$127,2,FALSE),"")</f>
        <v/>
      </c>
      <c r="CO25" s="32" t="str">
        <f>IFERROR(VLOOKUP(Tabela227[[#This Row],[NOME]],'MANHÃ (N) (6)'!$B$2:$C$127,2,FALSE),"")</f>
        <v/>
      </c>
      <c r="CP25" s="32" t="str">
        <f>IFERROR(VLOOKUP(Tabela227[[#This Row],[NOME]],'MANHÃ (N) (5)'!$B$2:$C$127,2,FALSE),"")</f>
        <v/>
      </c>
      <c r="CQ25" s="32" t="str">
        <f>IFERROR(VLOOKUP(Tabela227[[#This Row],[NOME]],'MANHÃ (N) (4)'!$B$2:$C$127,2,FALSE),"")</f>
        <v/>
      </c>
      <c r="CR25" s="32" t="str">
        <f>IFERROR(VLOOKUP(Tabela227[[#This Row],[NOME]],'MANHÃ (N) (3)'!$B$2:$C$127,2,FALSE),"")</f>
        <v/>
      </c>
      <c r="CS25" s="32" t="str">
        <f>IFERROR(VLOOKUP(Tabela227[[#This Row],[NOME]],'MANHÃ (N) (2)'!$B$2:$C$127,2,FALSE),"")</f>
        <v/>
      </c>
      <c r="CT25" s="32" t="str">
        <f>IFERROR(VLOOKUP(Tabela227[[#This Row],[NOME]],'MANHÃ (N) (1)'!$B$2:$C$127,2,FALSE),"")</f>
        <v/>
      </c>
      <c r="CU25" s="32" t="str">
        <f>IFERROR(VLOOKUP(Tabela227[[#This Row],[NOME]],'MANHÃ (N) (7)'!$D$2:$E$127,2,FALSE),"")</f>
        <v/>
      </c>
      <c r="CV25" s="32" t="str">
        <f>IFERROR(VLOOKUP(Tabela227[[#This Row],[NOME]],'MANHÃ (N) (6)'!$D$2:$E$127,2,FALSE),"")</f>
        <v/>
      </c>
      <c r="CW25" s="32" t="str">
        <f>IFERROR(VLOOKUP(Tabela227[[#This Row],[NOME]],'MANHÃ (N) (5)'!$D$2:$E$127,2,FALSE),"")</f>
        <v/>
      </c>
      <c r="CX25" s="32" t="str">
        <f>IFERROR(VLOOKUP(Tabela227[[#This Row],[NOME]],'MANHÃ (N) (4)'!$D$2:$E$127,2,FALSE),"")</f>
        <v/>
      </c>
      <c r="CY25" s="32" t="str">
        <f>IFERROR(VLOOKUP(Tabela227[[#This Row],[NOME]],'MANHÃ (N) (3)'!$D$2:$E$127,2,FALSE),"")</f>
        <v/>
      </c>
      <c r="CZ25" s="32" t="str">
        <f>IFERROR(VLOOKUP(Tabela227[[#This Row],[NOME]],'MANHÃ (N) (2)'!$D$2:$E$127,2,FALSE),"")</f>
        <v/>
      </c>
      <c r="DA25" s="32" t="str">
        <f>IFERROR(VLOOKUP(Tabela227[[#This Row],[NOME]],'MANHÃ (N) (1)'!$D$2:$E$127,2,FALSE),"")</f>
        <v/>
      </c>
      <c r="DB25" s="32" t="str">
        <f>IFERROR(VLOOKUP(Tabela227[[#This Row],[NOME]],'MANHÃ (N) (7)'!$F$2:$G$127,2,FALSE),"")</f>
        <v/>
      </c>
      <c r="DC25" s="32" t="str">
        <f>IFERROR(VLOOKUP(Tabela227[[#This Row],[NOME]],'MANHÃ (N) (7)'!$F$2:$G$127,2,FALSE),"")</f>
        <v/>
      </c>
      <c r="DD25" s="32" t="str">
        <f>IFERROR(VLOOKUP(Tabela227[[#This Row],[NOME]],'MANHÃ (N) (6)'!$F$2:$G$127,2,FALSE),"")</f>
        <v/>
      </c>
      <c r="DE25" s="32" t="str">
        <f>IFERROR(VLOOKUP(Tabela227[[#This Row],[NOME]],'MANHÃ (N) (5)'!$F$2:$G$127,2,FALSE),"")</f>
        <v/>
      </c>
      <c r="DF25" s="32" t="str">
        <f>IFERROR(VLOOKUP(Tabela227[[#This Row],[NOME]],'MANHÃ (N) (3)'!$F$2:$G$127,2,FALSE),"")</f>
        <v/>
      </c>
      <c r="DG25" s="32" t="str">
        <f>IFERROR(VLOOKUP(Tabela227[[#This Row],[NOME]],'MANHÃ (N) (2)'!$F$2:$G$127,2,FALSE),"")</f>
        <v/>
      </c>
      <c r="DH25" s="32" t="str">
        <f>IFERROR(VLOOKUP(Tabela227[[#This Row],[NOME]],'MANHÃ (N) (1)'!$F$2:$G$127,2,FALSE),"")</f>
        <v/>
      </c>
      <c r="DI25" s="32" t="str">
        <f>IFERROR(VLOOKUP(Tabela227[[#This Row],[NOME]],'MANHÃ (N) (7)'!$H$2:$I$127,2,FALSE),"")</f>
        <v/>
      </c>
      <c r="DJ25" s="32" t="str">
        <f>IFERROR(VLOOKUP(Tabela227[[#This Row],[NOME]],'MANHÃ (N) (6)'!$H$2:$I$127,2,FALSE),"")</f>
        <v/>
      </c>
      <c r="DK25" s="32" t="str">
        <f>IFERROR(VLOOKUP(Tabela227[[#This Row],[NOME]],'MANHÃ (N) (5)'!$H$2:$I$127,2,FALSE),"")</f>
        <v/>
      </c>
      <c r="DL25" s="32" t="str">
        <f>IFERROR(VLOOKUP(Tabela227[[#This Row],[NOME]],'MANHÃ (N) (4)'!$H$2:$I$127,2,FALSE),"")</f>
        <v/>
      </c>
      <c r="DM25" s="32" t="str">
        <f>IFERROR(VLOOKUP(Tabela227[[#This Row],[NOME]],'MANHÃ (N) (3)'!$H$2:$I$127,2,FALSE),"")</f>
        <v/>
      </c>
      <c r="DN25" s="32" t="str">
        <f>IFERROR(VLOOKUP(Tabela227[[#This Row],[NOME]],'MANHÃ (N) (2)'!$H$2:$I$127,2,FALSE),"")</f>
        <v/>
      </c>
      <c r="DO25" s="32" t="str">
        <f>IFERROR(VLOOKUP(Tabela227[[#This Row],[NOME]],'MANHÃ (N) (1)'!$H$2:$I$127,2,FALSE),"")</f>
        <v/>
      </c>
      <c r="DP25" s="32" t="str">
        <f>IFERROR(VLOOKUP(Tabela227[[#This Row],[NOME]],'MANHÃ (N) (7)'!$J$2:$K$127,2,FALSE),"")</f>
        <v/>
      </c>
      <c r="DQ25" s="32" t="str">
        <f>IFERROR(VLOOKUP(Tabela227[[#This Row],[NOME]],'MANHÃ (N) (6)'!$J$2:$K$127,2,FALSE),"")</f>
        <v/>
      </c>
      <c r="DR25" s="32" t="str">
        <f>IFERROR(VLOOKUP(Tabela227[[#This Row],[NOME]],'MANHÃ (N) (5)'!$J$2:$K$127,2,FALSE),"")</f>
        <v/>
      </c>
      <c r="DS25" s="32" t="str">
        <f>IFERROR(VLOOKUP(Tabela227[[#This Row],[NOME]],'MANHÃ (N) (4)'!$J$2:$K$127,2,FALSE),"")</f>
        <v/>
      </c>
      <c r="DT25" s="32" t="str">
        <f>IFERROR(VLOOKUP(Tabela227[[#This Row],[NOME]],'MANHÃ (N) (3)'!$J$2:$K$127,2,FALSE),"")</f>
        <v/>
      </c>
      <c r="DU25" s="32" t="str">
        <f>IFERROR(VLOOKUP(Tabela227[[#This Row],[NOME]],'MANHÃ (N) (2)'!$J$2:$K$127,2,FALSE),"")</f>
        <v/>
      </c>
      <c r="DV25" s="32" t="str">
        <f>IFERROR(VLOOKUP(Tabela227[[#This Row],[NOME]],'MANHÃ (N) (1)'!$J$2:$K$127,2,FALSE),"")</f>
        <v/>
      </c>
      <c r="DW25" s="32" t="str">
        <f>IFERROR(VLOOKUP(Tabela227[[#This Row],[NOME]],'MANHÃ (N) (7)'!$L$2:$M$127,2,FALSE),"")</f>
        <v/>
      </c>
      <c r="DX25" s="32" t="str">
        <f>IFERROR(VLOOKUP(Tabela227[[#This Row],[NOME]],'MANHÃ (N) (6)'!$L$2:$M$127,2,FALSE),"")</f>
        <v/>
      </c>
      <c r="DY25" s="32" t="str">
        <f>IFERROR(VLOOKUP(Tabela227[[#This Row],[NOME]],'MANHÃ (N) (5)'!$L$2:$M$127,2,FALSE),"")</f>
        <v/>
      </c>
      <c r="DZ25" s="32" t="str">
        <f>IFERROR(VLOOKUP(Tabela227[[#This Row],[NOME]],'MANHÃ (N) (4)'!$L$2:$M$127,2,FALSE),"")</f>
        <v/>
      </c>
      <c r="EA25" s="32" t="str">
        <f>IFERROR(VLOOKUP(Tabela227[[#This Row],[NOME]],'MANHÃ (N) (3)'!$L$2:$M$127,2,FALSE),"")</f>
        <v/>
      </c>
      <c r="EB25" s="32" t="str">
        <f>IFERROR(VLOOKUP(Tabela227[[#This Row],[NOME]],'MANHÃ (N) (2)'!$L$2:$M$127,2,FALSE),"")</f>
        <v/>
      </c>
      <c r="EC25" s="32" t="str">
        <f>IFERROR(VLOOKUP(Tabela227[[#This Row],[NOME]],'MANHÃ (N) (1)'!$L$2:$M$127,2,FALSE),"")</f>
        <v/>
      </c>
      <c r="ED25" s="33">
        <v>45323</v>
      </c>
      <c r="EE25" s="31">
        <f>PROFESSORES!$D$3</f>
        <v>2024</v>
      </c>
      <c r="EF25" s="31" t="str">
        <f>PROFESSORES!$C$3</f>
        <v>MAIO</v>
      </c>
      <c r="EG25" s="35">
        <f>'MÊS (WORD)'!$C$4</f>
        <v>5</v>
      </c>
      <c r="EH25" s="42">
        <f>'MÊS (WORD)'!$I$5</f>
        <v>45413</v>
      </c>
      <c r="EI25" s="31" t="str">
        <f>'MÊS (WORD)'!$J$5</f>
        <v>*
***************************DIA DO TRABALHO**************************</v>
      </c>
      <c r="EJ25" s="42">
        <f>'MÊS (WORD)'!$I$6</f>
        <v>45414</v>
      </c>
      <c r="EK25" s="37" t="str">
        <f>'MÊS (WORD)'!$J$6</f>
        <v/>
      </c>
      <c r="EL25" s="42">
        <f>'MÊS (WORD)'!$I$7</f>
        <v>45415</v>
      </c>
      <c r="EM25" s="37" t="str">
        <f>'MÊS (WORD)'!$J$7</f>
        <v/>
      </c>
      <c r="EN25" s="42">
        <f>'MÊS (WORD)'!$I$8</f>
        <v>45416</v>
      </c>
      <c r="EO25" s="37" t="str">
        <f>'MÊS (WORD)'!$J$8</f>
        <v/>
      </c>
      <c r="EP25" s="42">
        <f>'MÊS (WORD)'!$I$9</f>
        <v>45417</v>
      </c>
      <c r="EQ25" s="37" t="str">
        <f>'MÊS (WORD)'!$J$9</f>
        <v>********************************************************************</v>
      </c>
      <c r="ER25" s="42">
        <f>'MÊS (WORD)'!$I$10</f>
        <v>45418</v>
      </c>
      <c r="ES25" s="37" t="str">
        <f>'MÊS (WORD)'!$J$10</f>
        <v/>
      </c>
      <c r="ET25" s="42">
        <f>'MÊS (WORD)'!$I$11</f>
        <v>45419</v>
      </c>
      <c r="EU25" s="37" t="str">
        <f>'MÊS (WORD)'!$J$11</f>
        <v/>
      </c>
      <c r="EV25" s="42">
        <f>'MÊS (WORD)'!$I$12</f>
        <v>45420</v>
      </c>
      <c r="EW25" s="37" t="str">
        <f>'MÊS (WORD)'!$J$12</f>
        <v/>
      </c>
      <c r="EX25" s="42">
        <f>'MÊS (WORD)'!$I$13</f>
        <v>45421</v>
      </c>
      <c r="EY25" s="37" t="str">
        <f>'MÊS (WORD)'!$J$13</f>
        <v/>
      </c>
      <c r="EZ25" s="37">
        <f>'MÊS (WORD)'!$I$14</f>
        <v>45422</v>
      </c>
      <c r="FA25" s="37" t="str">
        <f>'MÊS (WORD)'!$J$14</f>
        <v/>
      </c>
      <c r="FB25" s="37">
        <f>'MÊS (WORD)'!$I$15</f>
        <v>45423</v>
      </c>
      <c r="FC25" s="37" t="str">
        <f>'MÊS (WORD)'!$J$15</f>
        <v/>
      </c>
      <c r="FD25" s="37">
        <f>'MÊS (WORD)'!$I$16</f>
        <v>45424</v>
      </c>
      <c r="FE25" s="37" t="str">
        <f>'MÊS (WORD)'!$J$16</f>
        <v>********************************************************************</v>
      </c>
      <c r="FF25" s="37">
        <f>'MÊS (WORD)'!$I$17</f>
        <v>45425</v>
      </c>
      <c r="FG25" s="37" t="str">
        <f>'MÊS (WORD)'!$J$17</f>
        <v/>
      </c>
      <c r="FH25" s="37">
        <f>'MÊS (WORD)'!$I$18</f>
        <v>45426</v>
      </c>
      <c r="FI25" s="37" t="str">
        <f>'MÊS (WORD)'!$J$18</f>
        <v/>
      </c>
      <c r="FJ25" s="37">
        <f>'MÊS (WORD)'!$I$19</f>
        <v>45427</v>
      </c>
      <c r="FK25" s="37" t="str">
        <f>'MÊS (WORD)'!$J$19</f>
        <v/>
      </c>
      <c r="FL25" s="37">
        <f>'MÊS (WORD)'!$I$20</f>
        <v>45428</v>
      </c>
      <c r="FM25" s="37" t="str">
        <f>'MÊS (WORD)'!$J$20</f>
        <v/>
      </c>
      <c r="FN25" s="37">
        <f>'MÊS (WORD)'!$I$21</f>
        <v>45429</v>
      </c>
      <c r="FO25" s="37" t="str">
        <f>'MÊS (WORD)'!$J$21</f>
        <v/>
      </c>
      <c r="FP25" s="37">
        <f>'MÊS (WORD)'!$I$22</f>
        <v>45430</v>
      </c>
      <c r="FQ25" s="37" t="str">
        <f>'MÊS (WORD)'!$J$22</f>
        <v/>
      </c>
      <c r="FR25" s="37">
        <f>'MÊS (WORD)'!$I$23</f>
        <v>45431</v>
      </c>
      <c r="FS25" s="37" t="str">
        <f>'MÊS (WORD)'!$J$23</f>
        <v>********************************************************************</v>
      </c>
      <c r="FT25" s="37">
        <f>'MÊS (WORD)'!$I$24</f>
        <v>45432</v>
      </c>
      <c r="FU25" s="37" t="str">
        <f>'MÊS (WORD)'!$J$24</f>
        <v/>
      </c>
      <c r="FV25" s="37">
        <f>'MÊS (WORD)'!$I$25</f>
        <v>45433</v>
      </c>
      <c r="FW25" s="37" t="str">
        <f>'MÊS (WORD)'!$J$25</f>
        <v/>
      </c>
      <c r="FX25" s="37">
        <f>'MÊS (WORD)'!$I$26</f>
        <v>45434</v>
      </c>
      <c r="FY25" s="37" t="str">
        <f>'MÊS (WORD)'!$J$26</f>
        <v/>
      </c>
      <c r="FZ25" s="37">
        <f>'MÊS (WORD)'!$I$27</f>
        <v>45435</v>
      </c>
      <c r="GA25" s="37" t="str">
        <f>'MÊS (WORD)'!$J$27</f>
        <v/>
      </c>
      <c r="GB25" s="37">
        <f>'MÊS (WORD)'!$I$28</f>
        <v>45436</v>
      </c>
      <c r="GC25" s="37" t="str">
        <f>'MÊS (WORD)'!$J$28</f>
        <v/>
      </c>
      <c r="GD25" s="37">
        <f>'MÊS (WORD)'!$I$29</f>
        <v>45437</v>
      </c>
      <c r="GE25" s="37" t="str">
        <f>'MÊS (WORD)'!$J$29</f>
        <v/>
      </c>
      <c r="GF25" s="37">
        <f>'MÊS (WORD)'!$I$30</f>
        <v>45438</v>
      </c>
      <c r="GG25" s="37" t="str">
        <f>'MÊS (WORD)'!$J$30</f>
        <v>********************************************************************</v>
      </c>
      <c r="GH25" s="37">
        <f>'MÊS (WORD)'!$I$31</f>
        <v>45439</v>
      </c>
      <c r="GI25" s="37" t="str">
        <f>'MÊS (WORD)'!$J$31</f>
        <v/>
      </c>
      <c r="GJ25" s="37">
        <f>'MÊS (WORD)'!$I$32</f>
        <v>45440</v>
      </c>
      <c r="GK25" s="37" t="str">
        <f>'MÊS (WORD)'!$J$32</f>
        <v/>
      </c>
      <c r="GL25" s="37">
        <f>'MÊS (WORD)'!$I$33</f>
        <v>45441</v>
      </c>
      <c r="GM25" s="37" t="str">
        <f>'MÊS (WORD)'!$J$33</f>
        <v/>
      </c>
      <c r="GN25" s="37">
        <f>'MÊS (WORD)'!$I$34</f>
        <v>45442</v>
      </c>
      <c r="GO25" s="37" t="str">
        <f>'MÊS (WORD)'!$J$34</f>
        <v/>
      </c>
      <c r="GP25" s="37">
        <f>'MÊS (WORD)'!$I$35</f>
        <v>45443</v>
      </c>
      <c r="GQ25" s="31" t="str">
        <f>'MÊS (WORD)'!$J$35</f>
        <v/>
      </c>
    </row>
    <row r="26" spans="1:199" ht="17.100000000000001" customHeight="1" x14ac:dyDescent="0.25">
      <c r="A26" s="31">
        <v>75930</v>
      </c>
      <c r="B26" s="33">
        <v>44970</v>
      </c>
      <c r="C26" s="31">
        <v>111</v>
      </c>
      <c r="D26" s="39" t="s">
        <v>422</v>
      </c>
      <c r="E26" s="34" t="s">
        <v>369</v>
      </c>
      <c r="F26" s="39" t="s">
        <v>396</v>
      </c>
      <c r="G26" s="39" t="s">
        <v>398</v>
      </c>
      <c r="H26" s="31">
        <v>4</v>
      </c>
      <c r="I26" s="31">
        <f>IF(Tabela227[[#This Row],[HORA AULA]]&lt;&gt;0,Tabela227[[#This Row],[HORA AULA]]/2,"-")</f>
        <v>2</v>
      </c>
      <c r="J26" s="31" t="s">
        <v>100</v>
      </c>
      <c r="K26" s="31" t="s">
        <v>100</v>
      </c>
      <c r="L26" s="31" t="s">
        <v>100</v>
      </c>
      <c r="M26" s="31" t="s">
        <v>100</v>
      </c>
      <c r="N26" s="32" t="str">
        <f>IFERROR(VLOOKUP(Tabela227[[#This Row],[NOME]],'NOITE (N) (7)'!$B$3:$C$176,2,FALSE),"")</f>
        <v/>
      </c>
      <c r="O26" s="32" t="str">
        <f>IFERROR(VLOOKUP(Tabela227[[#This Row],[NOME]],'NOITE (N) (6)'!$B$3:$C$176,2,FALSE),"")</f>
        <v/>
      </c>
      <c r="P26" s="32" t="str">
        <f>IFERROR(VLOOKUP(Tabela227[[#This Row],[NOME]],'NOITE (N) (5)'!$B$3:$C$176,2,FALSE),"")</f>
        <v/>
      </c>
      <c r="Q26" s="32" t="str">
        <f>IFERROR(VLOOKUP(Tabela227[[#This Row],[NOME]],'NOITE (N) (4)'!$B$3:$C$176,2,FALSE),"")</f>
        <v/>
      </c>
      <c r="R26" s="32" t="str">
        <f>IFERROR(VLOOKUP(Tabela227[[#This Row],[NOME]],'NOITE (N) (3)'!$B$3:$C$176,2,FALSE),"")</f>
        <v/>
      </c>
      <c r="S26" s="32" t="str">
        <f>IFERROR(VLOOKUP(Tabela227[[#This Row],[NOME]],'NOITE (N) (2)'!$B$3:$C$176,2,FALSE),"")</f>
        <v/>
      </c>
      <c r="T26" s="32" t="str">
        <f>IFERROR(VLOOKUP(Tabela227[[#This Row],[NOME]],'NOITE (N) (1)'!$B$3:$C$176,2,FALSE),"")</f>
        <v/>
      </c>
      <c r="U26" s="32" t="str">
        <f>IFERROR(VLOOKUP(Tabela227[[#This Row],[NOME]],'NOITE (N) (7)'!$D$3:$E$176,2,FALSE),"")</f>
        <v/>
      </c>
      <c r="V26" s="32" t="str">
        <f>IFERROR(VLOOKUP(Tabela227[[#This Row],[NOME]],'NOITE (N) (6)'!$D$3:$E$176,2,FALSE),"")</f>
        <v/>
      </c>
      <c r="W26" s="32" t="str">
        <f>IFERROR(VLOOKUP(Tabela227[[#This Row],[NOME]],'NOITE (N) (5)'!$D$3:$E$176,2,FALSE),"")</f>
        <v/>
      </c>
      <c r="X26" s="32" t="str">
        <f>IFERROR(VLOOKUP(Tabela227[[#This Row],[NOME]],'NOITE (N) (4)'!$D$3:$E$176,2,FALSE),"")</f>
        <v/>
      </c>
      <c r="Y26" s="32" t="str">
        <f>IFERROR(VLOOKUP(Tabela227[[#This Row],[NOME]],'NOITE (N) (3)'!$D$3:$E$176,2,FALSE),"")</f>
        <v/>
      </c>
      <c r="Z26" s="32" t="str">
        <f>IFERROR(VLOOKUP(Tabela227[[#This Row],[NOME]],'NOITE (N) (2)'!$D$3:$E$176,2,FALSE),"")</f>
        <v/>
      </c>
      <c r="AA26" s="32" t="str">
        <f>IFERROR(VLOOKUP(Tabela227[[#This Row],[NOME]],'NOITE (N) (1)'!$D$3:$E$176,2,FALSE),"")</f>
        <v/>
      </c>
      <c r="AB26" s="32" t="str">
        <f>IFERROR(VLOOKUP(Tabela227[[#This Row],[NOME]],'NOITE (N) (7)'!$F$3:$G$176,2,FALSE),"")</f>
        <v/>
      </c>
      <c r="AC26" s="32" t="str">
        <f>IFERROR(VLOOKUP(Tabela227[[#This Row],[NOME]],'NOITE (N) (6)'!$F$3:$G$176,2,FALSE),"")</f>
        <v/>
      </c>
      <c r="AD26" s="32" t="str">
        <f>IFERROR(VLOOKUP(Tabela227[[#This Row],[NOME]],'NOITE (N) (5)'!$F$3:$G$176,2,FALSE),"")</f>
        <v/>
      </c>
      <c r="AE26" s="32" t="str">
        <f>IFERROR(VLOOKUP(Tabela227[[#This Row],[NOME]],'NOITE (N) (4)'!$F$3:$G$176,2,FALSE),"")</f>
        <v/>
      </c>
      <c r="AF26" s="32" t="str">
        <f>IFERROR(VLOOKUP(Tabela227[[#This Row],[NOME]],'NOITE (N) (3)'!$F$3:$G$176,2,FALSE),"")</f>
        <v/>
      </c>
      <c r="AG26" s="32" t="str">
        <f>IFERROR(VLOOKUP(Tabela227[[#This Row],[NOME]],'NOITE (N) (2)'!$F$3:$G$176,2,FALSE),"")</f>
        <v/>
      </c>
      <c r="AH26" s="32" t="str">
        <f>IFERROR(VLOOKUP(Tabela227[[#This Row],[NOME]],'NOITE (N) (1)'!$F$3:$G$176,2,FALSE),"")</f>
        <v/>
      </c>
      <c r="AI26" s="32" t="str">
        <f>IFERROR(VLOOKUP(Tabela227[[#This Row],[NOME]],'NOITE (N) (7)'!$H$3:$I$176,2,FALSE),"")</f>
        <v/>
      </c>
      <c r="AJ26" s="32" t="str">
        <f>IFERROR(VLOOKUP(Tabela227[[#This Row],[NOME]],'NOITE (N) (6)'!$H$3:$I$176,2,FALSE),"")</f>
        <v/>
      </c>
      <c r="AK26" s="32" t="str">
        <f>IFERROR(VLOOKUP(Tabela227[[#This Row],[NOME]],'NOITE (N) (5)'!$H$3:$I$176,2,FALSE),"")</f>
        <v/>
      </c>
      <c r="AL26" s="32" t="str">
        <f>IFERROR(VLOOKUP(Tabela227[[#This Row],[NOME]],'NOITE (N) (4)'!$H$3:$I$176,2,FALSE),"")</f>
        <v/>
      </c>
      <c r="AM26" s="32" t="str">
        <f>IFERROR(VLOOKUP(Tabela227[[#This Row],[NOME]],'NOITE (N) (3)'!$H$3:$I$176,2,FALSE),"")</f>
        <v/>
      </c>
      <c r="AN26" s="32" t="str">
        <f>IFERROR(VLOOKUP(Tabela227[[#This Row],[NOME]],'NOITE (N) (2)'!$H$3:$I$176,2,FALSE),"")</f>
        <v/>
      </c>
      <c r="AO26" s="32" t="str">
        <f>IFERROR(VLOOKUP(Tabela227[[#This Row],[NOME]],'NOITE (N) (1)'!$H$3:$I$176,2,FALSE),"")</f>
        <v/>
      </c>
      <c r="AP26" s="32" t="str">
        <f>IFERROR(VLOOKUP(Tabela227[[#This Row],[NOME]],'NOITE (N) (7)'!$J$3:$K$176,2,FALSE),"")</f>
        <v/>
      </c>
      <c r="AQ26" s="32" t="str">
        <f>IFERROR(VLOOKUP(Tabela227[[#This Row],[NOME]],'NOITE (N) (6)'!$J$3:$K$176,2,FALSE),"")</f>
        <v/>
      </c>
      <c r="AR26" s="32" t="str">
        <f>IFERROR(VLOOKUP(Tabela227[[#This Row],[NOME]],'NOITE (N) (5)'!$J$3:$K$176,2,FALSE),"")</f>
        <v/>
      </c>
      <c r="AS26" s="32" t="str">
        <f>IFERROR(VLOOKUP(Tabela227[[#This Row],[NOME]],'NOITE (N) (4)'!$J$3:$K$176,2,FALSE),"")</f>
        <v/>
      </c>
      <c r="AT26" s="32" t="str">
        <f>IFERROR(VLOOKUP(Tabela227[[#This Row],[NOME]],'NOITE (N) (3)'!$J$3:$K$176,2,FALSE),"")</f>
        <v/>
      </c>
      <c r="AU26" s="32" t="str">
        <f>IFERROR(VLOOKUP(Tabela227[[#This Row],[NOME]],'NOITE (N) (2)'!$J$3:$K$176,2,FALSE),"")</f>
        <v/>
      </c>
      <c r="AV26" s="32" t="str">
        <f>IFERROR(VLOOKUP(Tabela227[[#This Row],[NOME]],'NOITE (N) (1)'!$J$3:$K$176,2,FALSE),"")</f>
        <v/>
      </c>
      <c r="AW26" s="32" t="str">
        <f>IFERROR(VLOOKUP(Tabela227[[#This Row],[NOME]],'NOITE (N) (7)'!$L$3:$M$176,2,FALSE),"")</f>
        <v/>
      </c>
      <c r="AX26" s="32" t="str">
        <f>IFERROR(VLOOKUP(Tabela227[[#This Row],[NOME]],'NOITE (N) (6)'!$L$3:$M$176,2,FALSE),"")</f>
        <v/>
      </c>
      <c r="AY26" s="32" t="str">
        <f>IFERROR(VLOOKUP(Tabela227[[#This Row],[NOME]],'NOITE (N) (5)'!$L$3:$M$176,2,FALSE),"")</f>
        <v/>
      </c>
      <c r="AZ26" s="32" t="str">
        <f>IFERROR(VLOOKUP(Tabela227[[#This Row],[NOME]],'NOITE (N) (4)'!$L$3:$M$176,2,FALSE),"")</f>
        <v/>
      </c>
      <c r="BA26" s="32" t="str">
        <f>IFERROR(VLOOKUP(Tabela227[[#This Row],[NOME]],'NOITE (N) (3)'!$L$3:$M$176,2,FALSE),"")</f>
        <v/>
      </c>
      <c r="BB26" s="32" t="str">
        <f>IFERROR(VLOOKUP(Tabela227[[#This Row],[NOME]],'NOITE (N) (2)'!$L$3:$M$176,2,FALSE),"")</f>
        <v/>
      </c>
      <c r="BC26" s="32" t="str">
        <f>IFERROR(VLOOKUP(Tabela227[[#This Row],[NOME]],'NOITE (N) (1)'!$L$3:$M$176,2,FALSE),"")</f>
        <v/>
      </c>
      <c r="BD26" s="32" t="str">
        <f>IFERROR(VLOOKUP(Tabela227[[#This Row],[NOME]],'TARDE (N) (6)'!$B$2:$C$73,2,FALSE),"")</f>
        <v/>
      </c>
      <c r="BE26" s="32" t="str">
        <f>IFERROR(VLOOKUP(Tabela227[[#This Row],[NOME]],'TARDE (N) (5)'!$B$2:$C$73,2,FALSE),"")</f>
        <v/>
      </c>
      <c r="BF26" s="32" t="str">
        <f>IFERROR(VLOOKUP(Tabela227[[#This Row],[NOME]],'TARDE (N) (4)'!$B$2:$C$73,2,FALSE),"")</f>
        <v/>
      </c>
      <c r="BG26" s="32" t="str">
        <f>IFERROR(VLOOKUP(Tabela227[[#This Row],[NOME]],'TARDE (N) (3)'!$B$2:$C$73,2,FALSE),"")</f>
        <v/>
      </c>
      <c r="BH26" s="32" t="str">
        <f>IFERROR(VLOOKUP(Tabela227[[#This Row],[NOME]],'TARDE (N) (2)'!$B$2:$C$73,2,FALSE),"")</f>
        <v/>
      </c>
      <c r="BI26" s="32" t="str">
        <f>IFERROR(VLOOKUP(Tabela227[[#This Row],[NOME]],'TARDE (N) (1)'!$B$2:$C$73,2,FALSE),"")</f>
        <v/>
      </c>
      <c r="BJ26" s="32" t="str">
        <f>IFERROR(VLOOKUP(Tabela227[[#This Row],[NOME]],'TARDE (N) (6)'!$D$2:$E$73,2,FALSE),"")</f>
        <v/>
      </c>
      <c r="BK26" s="32" t="str">
        <f>IFERROR(VLOOKUP(Tabela227[[#This Row],[NOME]],'TARDE (N) (5)'!$D$2:$E$73,2,FALSE),"")</f>
        <v/>
      </c>
      <c r="BL26" s="32" t="str">
        <f>IFERROR(VLOOKUP(Tabela227[[#This Row],[NOME]],'TARDE (N) (4)'!$D$2:$E$73,2,FALSE),"")</f>
        <v/>
      </c>
      <c r="BM26" s="32" t="str">
        <f>IFERROR(VLOOKUP(Tabela227[[#This Row],[NOME]],'TARDE (N) (3)'!$D$2:$E$73,2,FALSE),"")</f>
        <v/>
      </c>
      <c r="BN26" s="32" t="str">
        <f>IFERROR(VLOOKUP(Tabela227[[#This Row],[NOME]],'TARDE (N) (2)'!$D$2:$E$73,2,FALSE),"")</f>
        <v/>
      </c>
      <c r="BO26" s="32" t="str">
        <f>IFERROR(VLOOKUP(Tabela227[[#This Row],[NOME]],'TARDE (N) (1)'!$D$2:$E$73,2,FALSE),"")</f>
        <v/>
      </c>
      <c r="BP26" s="32" t="str">
        <f>IFERROR(VLOOKUP(Tabela227[[#This Row],[NOME]],'TARDE (N) (6)'!$F$2:$G$73,2,FALSE),"")</f>
        <v/>
      </c>
      <c r="BQ26" s="32" t="str">
        <f>IFERROR(VLOOKUP(Tabela227[[#This Row],[NOME]],'TARDE (N) (5)'!$F$2:$G$73,2,FALSE),"")</f>
        <v/>
      </c>
      <c r="BR26" s="32" t="str">
        <f>IFERROR(VLOOKUP(Tabela227[[#This Row],[NOME]],'TARDE (N) (4)'!$F$2:$G$73,2,FALSE),"")</f>
        <v/>
      </c>
      <c r="BS26" s="32" t="str">
        <f>IFERROR(VLOOKUP(Tabela227[[#This Row],[NOME]],'TARDE (N) (3)'!$F$2:$G$73,2,FALSE),"")</f>
        <v/>
      </c>
      <c r="BT26" s="32" t="str">
        <f>IFERROR(VLOOKUP(Tabela227[[#This Row],[NOME]],'TARDE (N) (2)'!$F$2:$G$73,2,FALSE),"")</f>
        <v/>
      </c>
      <c r="BU26" s="32" t="str">
        <f>IFERROR(VLOOKUP(Tabela227[[#This Row],[NOME]],'TARDE (N) (1)'!$F$2:$G$73,2,FALSE),"")</f>
        <v/>
      </c>
      <c r="BV26" s="32" t="str">
        <f>IFERROR(VLOOKUP(Tabela227[[#This Row],[NOME]],'TARDE (N) (6)'!$H$2:$I$73,2,FALSE),"")</f>
        <v/>
      </c>
      <c r="BW26" s="32" t="str">
        <f>IFERROR(VLOOKUP(Tabela227[[#This Row],[NOME]],'TARDE (N) (5)'!$H$2:$I$73,2,FALSE),"")</f>
        <v/>
      </c>
      <c r="BX26" s="32" t="str">
        <f>IFERROR(VLOOKUP(Tabela227[[#This Row],[NOME]],'TARDE (N) (4)'!$H$2:$I$73,2,FALSE),"")</f>
        <v/>
      </c>
      <c r="BY26" s="32" t="str">
        <f>IFERROR(VLOOKUP(Tabela227[[#This Row],[NOME]],'TARDE (N) (3)'!$H$2:$I$73,2,FALSE),"")</f>
        <v/>
      </c>
      <c r="BZ26" s="32" t="str">
        <f>IFERROR(VLOOKUP(Tabela227[[#This Row],[NOME]],'TARDE (N) (2)'!$H$2:$I$73,2,FALSE),"")</f>
        <v/>
      </c>
      <c r="CA26" s="32" t="str">
        <f>IFERROR(VLOOKUP(Tabela227[[#This Row],[NOME]],'TARDE (N) (1)'!$H$2:$I$73,2,FALSE),"")</f>
        <v/>
      </c>
      <c r="CB26" s="32" t="str">
        <f>IFERROR(VLOOKUP(Tabela227[[#This Row],[NOME]],'TARDE (N) (6)'!$J$2:$K$73,2,FALSE),"")</f>
        <v/>
      </c>
      <c r="CC26" s="32" t="str">
        <f>IFERROR(VLOOKUP(Tabela227[[#This Row],[NOME]],'TARDE (N) (5)'!$J$2:$K$73,2,FALSE),"")</f>
        <v/>
      </c>
      <c r="CD26" s="32" t="str">
        <f>IFERROR(VLOOKUP(Tabela227[[#This Row],[NOME]],'TARDE (N) (4)'!$J$2:$K$73,2,FALSE),"")</f>
        <v/>
      </c>
      <c r="CE26" s="32" t="str">
        <f>IFERROR(VLOOKUP(Tabela227[[#This Row],[NOME]],'TARDE (N) (3)'!$J$2:$K$73,2,FALSE),"")</f>
        <v/>
      </c>
      <c r="CF26" s="32" t="str">
        <f>IFERROR(VLOOKUP(Tabela227[[#This Row],[NOME]],'TARDE (N) (2)'!$J$2:$K$73,2,FALSE),"")</f>
        <v/>
      </c>
      <c r="CG26" s="32" t="str">
        <f>IFERROR(VLOOKUP(Tabela227[[#This Row],[NOME]],'TARDE (N) (1)'!$J$2:$K$73,2,FALSE),"")</f>
        <v/>
      </c>
      <c r="CH26" s="32" t="str">
        <f>IFERROR(VLOOKUP(Tabela227[[#This Row],[NOME]],'TARDE (N) (6)'!$L$2:$M$73,2,FALSE),"")</f>
        <v/>
      </c>
      <c r="CI26" s="32" t="str">
        <f>IFERROR(VLOOKUP(Tabela227[[#This Row],[NOME]],'TARDE (N) (5)'!$L$2:$M$73,2,FALSE),"")</f>
        <v/>
      </c>
      <c r="CJ26" s="32" t="str">
        <f>IFERROR(VLOOKUP(Tabela227[[#This Row],[NOME]],'TARDE (N) (4)'!$L$2:$M$73,2,FALSE),"")</f>
        <v/>
      </c>
      <c r="CK26" s="32" t="str">
        <f>IFERROR(VLOOKUP(Tabela227[[#This Row],[NOME]],'TARDE (N) (3)'!$L$2:$M$73,2,FALSE),"")</f>
        <v/>
      </c>
      <c r="CL26" s="32" t="str">
        <f>IFERROR(VLOOKUP(Tabela227[[#This Row],[NOME]],'TARDE (N) (2)'!$L$2:$M$73,2,FALSE),"")</f>
        <v/>
      </c>
      <c r="CM26" s="32" t="str">
        <f>IFERROR(VLOOKUP(Tabela227[[#This Row],[NOME]],'TARDE (N) (1)'!$L$2:$M$73,2,FALSE),"")</f>
        <v/>
      </c>
      <c r="CN26" s="32" t="str">
        <f>IFERROR(VLOOKUP(Tabela227[[#This Row],[NOME]],'MANHÃ (N) (7)'!$B$2:$C$127,2,FALSE),"")</f>
        <v/>
      </c>
      <c r="CO26" s="32" t="str">
        <f>IFERROR(VLOOKUP(Tabela227[[#This Row],[NOME]],'MANHÃ (N) (6)'!$B$2:$C$127,2,FALSE),"")</f>
        <v/>
      </c>
      <c r="CP26" s="32" t="str">
        <f>IFERROR(VLOOKUP(Tabela227[[#This Row],[NOME]],'MANHÃ (N) (5)'!$B$2:$C$127,2,FALSE),"")</f>
        <v/>
      </c>
      <c r="CQ26" s="32" t="str">
        <f>IFERROR(VLOOKUP(Tabela227[[#This Row],[NOME]],'MANHÃ (N) (4)'!$B$2:$C$127,2,FALSE),"")</f>
        <v/>
      </c>
      <c r="CR26" s="32" t="str">
        <f>IFERROR(VLOOKUP(Tabela227[[#This Row],[NOME]],'MANHÃ (N) (3)'!$B$2:$C$127,2,FALSE),"")</f>
        <v/>
      </c>
      <c r="CS26" s="32" t="str">
        <f>IFERROR(VLOOKUP(Tabela227[[#This Row],[NOME]],'MANHÃ (N) (2)'!$B$2:$C$127,2,FALSE),"")</f>
        <v/>
      </c>
      <c r="CT26" s="32" t="str">
        <f>IFERROR(VLOOKUP(Tabela227[[#This Row],[NOME]],'MANHÃ (N) (1)'!$B$2:$C$127,2,FALSE),"")</f>
        <v/>
      </c>
      <c r="CU26" s="32" t="str">
        <f>IFERROR(VLOOKUP(Tabela227[[#This Row],[NOME]],'MANHÃ (N) (7)'!$D$2:$E$127,2,FALSE),"")</f>
        <v/>
      </c>
      <c r="CV26" s="32" t="str">
        <f>IFERROR(VLOOKUP(Tabela227[[#This Row],[NOME]],'MANHÃ (N) (6)'!$D$2:$E$127,2,FALSE),"")</f>
        <v/>
      </c>
      <c r="CW26" s="32" t="str">
        <f>IFERROR(VLOOKUP(Tabela227[[#This Row],[NOME]],'MANHÃ (N) (5)'!$D$2:$E$127,2,FALSE),"")</f>
        <v/>
      </c>
      <c r="CX26" s="32" t="str">
        <f>IFERROR(VLOOKUP(Tabela227[[#This Row],[NOME]],'MANHÃ (N) (4)'!$D$2:$E$127,2,FALSE),"")</f>
        <v/>
      </c>
      <c r="CY26" s="32" t="str">
        <f>IFERROR(VLOOKUP(Tabela227[[#This Row],[NOME]],'MANHÃ (N) (3)'!$D$2:$E$127,2,FALSE),"")</f>
        <v/>
      </c>
      <c r="CZ26" s="32" t="str">
        <f>IFERROR(VLOOKUP(Tabela227[[#This Row],[NOME]],'MANHÃ (N) (2)'!$D$2:$E$127,2,FALSE),"")</f>
        <v/>
      </c>
      <c r="DA26" s="32" t="str">
        <f>IFERROR(VLOOKUP(Tabela227[[#This Row],[NOME]],'MANHÃ (N) (1)'!$D$2:$E$127,2,FALSE),"")</f>
        <v/>
      </c>
      <c r="DB26" s="32" t="str">
        <f>IFERROR(VLOOKUP(Tabela227[[#This Row],[NOME]],'MANHÃ (N) (7)'!$F$2:$G$127,2,FALSE),"")</f>
        <v/>
      </c>
      <c r="DC26" s="32" t="str">
        <f>IFERROR(VLOOKUP(Tabela227[[#This Row],[NOME]],'MANHÃ (N) (7)'!$F$2:$G$127,2,FALSE),"")</f>
        <v/>
      </c>
      <c r="DD26" s="32" t="str">
        <f>IFERROR(VLOOKUP(Tabela227[[#This Row],[NOME]],'MANHÃ (N) (6)'!$F$2:$G$127,2,FALSE),"")</f>
        <v/>
      </c>
      <c r="DE26" s="32" t="str">
        <f>IFERROR(VLOOKUP(Tabela227[[#This Row],[NOME]],'MANHÃ (N) (5)'!$F$2:$G$127,2,FALSE),"")</f>
        <v/>
      </c>
      <c r="DF26" s="32" t="str">
        <f>IFERROR(VLOOKUP(Tabela227[[#This Row],[NOME]],'MANHÃ (N) (3)'!$F$2:$G$127,2,FALSE),"")</f>
        <v/>
      </c>
      <c r="DG26" s="32" t="str">
        <f>IFERROR(VLOOKUP(Tabela227[[#This Row],[NOME]],'MANHÃ (N) (2)'!$F$2:$G$127,2,FALSE),"")</f>
        <v/>
      </c>
      <c r="DH26" s="32" t="str">
        <f>IFERROR(VLOOKUP(Tabela227[[#This Row],[NOME]],'MANHÃ (N) (1)'!$F$2:$G$127,2,FALSE),"")</f>
        <v/>
      </c>
      <c r="DI26" s="32" t="str">
        <f>IFERROR(VLOOKUP(Tabela227[[#This Row],[NOME]],'MANHÃ (N) (7)'!$H$2:$I$127,2,FALSE),"")</f>
        <v/>
      </c>
      <c r="DJ26" s="32" t="str">
        <f>IFERROR(VLOOKUP(Tabela227[[#This Row],[NOME]],'MANHÃ (N) (6)'!$H$2:$I$127,2,FALSE),"")</f>
        <v/>
      </c>
      <c r="DK26" s="32" t="str">
        <f>IFERROR(VLOOKUP(Tabela227[[#This Row],[NOME]],'MANHÃ (N) (5)'!$H$2:$I$127,2,FALSE),"")</f>
        <v/>
      </c>
      <c r="DL26" s="32" t="str">
        <f>IFERROR(VLOOKUP(Tabela227[[#This Row],[NOME]],'MANHÃ (N) (4)'!$H$2:$I$127,2,FALSE),"")</f>
        <v/>
      </c>
      <c r="DM26" s="32" t="str">
        <f>IFERROR(VLOOKUP(Tabela227[[#This Row],[NOME]],'MANHÃ (N) (3)'!$H$2:$I$127,2,FALSE),"")</f>
        <v/>
      </c>
      <c r="DN26" s="32" t="str">
        <f>IFERROR(VLOOKUP(Tabela227[[#This Row],[NOME]],'MANHÃ (N) (2)'!$H$2:$I$127,2,FALSE),"")</f>
        <v/>
      </c>
      <c r="DO26" s="32" t="str">
        <f>IFERROR(VLOOKUP(Tabela227[[#This Row],[NOME]],'MANHÃ (N) (1)'!$H$2:$I$127,2,FALSE),"")</f>
        <v/>
      </c>
      <c r="DP26" s="32" t="str">
        <f>IFERROR(VLOOKUP(Tabela227[[#This Row],[NOME]],'MANHÃ (N) (7)'!$J$2:$K$127,2,FALSE),"")</f>
        <v/>
      </c>
      <c r="DQ26" s="32" t="str">
        <f>IFERROR(VLOOKUP(Tabela227[[#This Row],[NOME]],'MANHÃ (N) (6)'!$J$2:$K$127,2,FALSE),"")</f>
        <v/>
      </c>
      <c r="DR26" s="32" t="str">
        <f>IFERROR(VLOOKUP(Tabela227[[#This Row],[NOME]],'MANHÃ (N) (5)'!$J$2:$K$127,2,FALSE),"")</f>
        <v/>
      </c>
      <c r="DS26" s="32" t="str">
        <f>IFERROR(VLOOKUP(Tabela227[[#This Row],[NOME]],'MANHÃ (N) (4)'!$J$2:$K$127,2,FALSE),"")</f>
        <v/>
      </c>
      <c r="DT26" s="32" t="str">
        <f>IFERROR(VLOOKUP(Tabela227[[#This Row],[NOME]],'MANHÃ (N) (3)'!$J$2:$K$127,2,FALSE),"")</f>
        <v/>
      </c>
      <c r="DU26" s="32" t="str">
        <f>IFERROR(VLOOKUP(Tabela227[[#This Row],[NOME]],'MANHÃ (N) (2)'!$J$2:$K$127,2,FALSE),"")</f>
        <v/>
      </c>
      <c r="DV26" s="32" t="str">
        <f>IFERROR(VLOOKUP(Tabela227[[#This Row],[NOME]],'MANHÃ (N) (1)'!$J$2:$K$127,2,FALSE),"")</f>
        <v/>
      </c>
      <c r="DW26" s="32" t="str">
        <f>IFERROR(VLOOKUP(Tabela227[[#This Row],[NOME]],'MANHÃ (N) (7)'!$L$2:$M$127,2,FALSE),"")</f>
        <v/>
      </c>
      <c r="DX26" s="32" t="str">
        <f>IFERROR(VLOOKUP(Tabela227[[#This Row],[NOME]],'MANHÃ (N) (6)'!$L$2:$M$127,2,FALSE),"")</f>
        <v/>
      </c>
      <c r="DY26" s="32" t="str">
        <f>IFERROR(VLOOKUP(Tabela227[[#This Row],[NOME]],'MANHÃ (N) (5)'!$L$2:$M$127,2,FALSE),"")</f>
        <v/>
      </c>
      <c r="DZ26" s="32" t="str">
        <f>IFERROR(VLOOKUP(Tabela227[[#This Row],[NOME]],'MANHÃ (N) (4)'!$L$2:$M$127,2,FALSE),"")</f>
        <v/>
      </c>
      <c r="EA26" s="32" t="str">
        <f>IFERROR(VLOOKUP(Tabela227[[#This Row],[NOME]],'MANHÃ (N) (3)'!$L$2:$M$127,2,FALSE),"")</f>
        <v/>
      </c>
      <c r="EB26" s="32" t="str">
        <f>IFERROR(VLOOKUP(Tabela227[[#This Row],[NOME]],'MANHÃ (N) (2)'!$L$2:$M$127,2,FALSE),"")</f>
        <v/>
      </c>
      <c r="EC26" s="32" t="str">
        <f>IFERROR(VLOOKUP(Tabela227[[#This Row],[NOME]],'MANHÃ (N) (1)'!$L$2:$M$127,2,FALSE),"")</f>
        <v/>
      </c>
      <c r="ED26" s="33">
        <v>45323</v>
      </c>
      <c r="EE26" s="31">
        <f>PROFESSORES!$D$3</f>
        <v>2024</v>
      </c>
      <c r="EF26" s="31" t="str">
        <f>PROFESSORES!$C$3</f>
        <v>MAIO</v>
      </c>
      <c r="EG26" s="35">
        <f>'MÊS (WORD)'!$C$4</f>
        <v>5</v>
      </c>
      <c r="EH26" s="42">
        <f>'MÊS (WORD)'!$I$5</f>
        <v>45413</v>
      </c>
      <c r="EI26" s="31" t="str">
        <f>'MÊS (WORD)'!$J$5</f>
        <v>*
***************************DIA DO TRABALHO**************************</v>
      </c>
      <c r="EJ26" s="42">
        <f>'MÊS (WORD)'!$I$6</f>
        <v>45414</v>
      </c>
      <c r="EK26" s="37" t="str">
        <f>'MÊS (WORD)'!$J$6</f>
        <v/>
      </c>
      <c r="EL26" s="42">
        <f>'MÊS (WORD)'!$I$7</f>
        <v>45415</v>
      </c>
      <c r="EM26" s="37" t="str">
        <f>'MÊS (WORD)'!$J$7</f>
        <v/>
      </c>
      <c r="EN26" s="42">
        <f>'MÊS (WORD)'!$I$8</f>
        <v>45416</v>
      </c>
      <c r="EO26" s="37" t="str">
        <f>'MÊS (WORD)'!$J$8</f>
        <v/>
      </c>
      <c r="EP26" s="42">
        <f>'MÊS (WORD)'!$I$9</f>
        <v>45417</v>
      </c>
      <c r="EQ26" s="37" t="str">
        <f>'MÊS (WORD)'!$J$9</f>
        <v>********************************************************************</v>
      </c>
      <c r="ER26" s="42">
        <f>'MÊS (WORD)'!$I$10</f>
        <v>45418</v>
      </c>
      <c r="ES26" s="37" t="str">
        <f>'MÊS (WORD)'!$J$10</f>
        <v/>
      </c>
      <c r="ET26" s="42">
        <f>'MÊS (WORD)'!$I$11</f>
        <v>45419</v>
      </c>
      <c r="EU26" s="37" t="str">
        <f>'MÊS (WORD)'!$J$11</f>
        <v/>
      </c>
      <c r="EV26" s="42">
        <f>'MÊS (WORD)'!$I$12</f>
        <v>45420</v>
      </c>
      <c r="EW26" s="37" t="str">
        <f>'MÊS (WORD)'!$J$12</f>
        <v/>
      </c>
      <c r="EX26" s="42">
        <f>'MÊS (WORD)'!$I$13</f>
        <v>45421</v>
      </c>
      <c r="EY26" s="37" t="str">
        <f>'MÊS (WORD)'!$J$13</f>
        <v/>
      </c>
      <c r="EZ26" s="37">
        <f>'MÊS (WORD)'!$I$14</f>
        <v>45422</v>
      </c>
      <c r="FA26" s="37" t="str">
        <f>'MÊS (WORD)'!$J$14</f>
        <v/>
      </c>
      <c r="FB26" s="37">
        <f>'MÊS (WORD)'!$I$15</f>
        <v>45423</v>
      </c>
      <c r="FC26" s="37" t="str">
        <f>'MÊS (WORD)'!$J$15</f>
        <v/>
      </c>
      <c r="FD26" s="37">
        <f>'MÊS (WORD)'!$I$16</f>
        <v>45424</v>
      </c>
      <c r="FE26" s="37" t="str">
        <f>'MÊS (WORD)'!$J$16</f>
        <v>********************************************************************</v>
      </c>
      <c r="FF26" s="37">
        <f>'MÊS (WORD)'!$I$17</f>
        <v>45425</v>
      </c>
      <c r="FG26" s="37" t="str">
        <f>'MÊS (WORD)'!$J$17</f>
        <v/>
      </c>
      <c r="FH26" s="37">
        <f>'MÊS (WORD)'!$I$18</f>
        <v>45426</v>
      </c>
      <c r="FI26" s="37" t="str">
        <f>'MÊS (WORD)'!$J$18</f>
        <v/>
      </c>
      <c r="FJ26" s="37">
        <f>'MÊS (WORD)'!$I$19</f>
        <v>45427</v>
      </c>
      <c r="FK26" s="37" t="str">
        <f>'MÊS (WORD)'!$J$19</f>
        <v/>
      </c>
      <c r="FL26" s="37">
        <f>'MÊS (WORD)'!$I$20</f>
        <v>45428</v>
      </c>
      <c r="FM26" s="37" t="str">
        <f>'MÊS (WORD)'!$J$20</f>
        <v/>
      </c>
      <c r="FN26" s="37">
        <f>'MÊS (WORD)'!$I$21</f>
        <v>45429</v>
      </c>
      <c r="FO26" s="37" t="str">
        <f>'MÊS (WORD)'!$J$21</f>
        <v/>
      </c>
      <c r="FP26" s="37">
        <f>'MÊS (WORD)'!$I$22</f>
        <v>45430</v>
      </c>
      <c r="FQ26" s="37" t="str">
        <f>'MÊS (WORD)'!$J$22</f>
        <v/>
      </c>
      <c r="FR26" s="37">
        <f>'MÊS (WORD)'!$I$23</f>
        <v>45431</v>
      </c>
      <c r="FS26" s="37" t="str">
        <f>'MÊS (WORD)'!$J$23</f>
        <v>********************************************************************</v>
      </c>
      <c r="FT26" s="37">
        <f>'MÊS (WORD)'!$I$24</f>
        <v>45432</v>
      </c>
      <c r="FU26" s="37" t="str">
        <f>'MÊS (WORD)'!$J$24</f>
        <v/>
      </c>
      <c r="FV26" s="37">
        <f>'MÊS (WORD)'!$I$25</f>
        <v>45433</v>
      </c>
      <c r="FW26" s="37" t="str">
        <f>'MÊS (WORD)'!$J$25</f>
        <v/>
      </c>
      <c r="FX26" s="37">
        <f>'MÊS (WORD)'!$I$26</f>
        <v>45434</v>
      </c>
      <c r="FY26" s="37" t="str">
        <f>'MÊS (WORD)'!$J$26</f>
        <v/>
      </c>
      <c r="FZ26" s="37">
        <f>'MÊS (WORD)'!$I$27</f>
        <v>45435</v>
      </c>
      <c r="GA26" s="37" t="str">
        <f>'MÊS (WORD)'!$J$27</f>
        <v/>
      </c>
      <c r="GB26" s="37">
        <f>'MÊS (WORD)'!$I$28</f>
        <v>45436</v>
      </c>
      <c r="GC26" s="37" t="str">
        <f>'MÊS (WORD)'!$J$28</f>
        <v/>
      </c>
      <c r="GD26" s="37">
        <f>'MÊS (WORD)'!$I$29</f>
        <v>45437</v>
      </c>
      <c r="GE26" s="37" t="str">
        <f>'MÊS (WORD)'!$J$29</f>
        <v/>
      </c>
      <c r="GF26" s="37">
        <f>'MÊS (WORD)'!$I$30</f>
        <v>45438</v>
      </c>
      <c r="GG26" s="37" t="str">
        <f>'MÊS (WORD)'!$J$30</f>
        <v>********************************************************************</v>
      </c>
      <c r="GH26" s="37">
        <f>'MÊS (WORD)'!$I$31</f>
        <v>45439</v>
      </c>
      <c r="GI26" s="37" t="str">
        <f>'MÊS (WORD)'!$J$31</f>
        <v/>
      </c>
      <c r="GJ26" s="37">
        <f>'MÊS (WORD)'!$I$32</f>
        <v>45440</v>
      </c>
      <c r="GK26" s="37" t="str">
        <f>'MÊS (WORD)'!$J$32</f>
        <v/>
      </c>
      <c r="GL26" s="37">
        <f>'MÊS (WORD)'!$I$33</f>
        <v>45441</v>
      </c>
      <c r="GM26" s="37" t="str">
        <f>'MÊS (WORD)'!$J$33</f>
        <v/>
      </c>
      <c r="GN26" s="37">
        <f>'MÊS (WORD)'!$I$34</f>
        <v>45442</v>
      </c>
      <c r="GO26" s="37" t="str">
        <f>'MÊS (WORD)'!$J$34</f>
        <v/>
      </c>
      <c r="GP26" s="37">
        <f>'MÊS (WORD)'!$I$35</f>
        <v>45443</v>
      </c>
      <c r="GQ26" s="31" t="str">
        <f>'MÊS (WORD)'!$J$35</f>
        <v/>
      </c>
    </row>
    <row r="27" spans="1:199" ht="17.100000000000001" customHeight="1" x14ac:dyDescent="0.25">
      <c r="A27" s="31">
        <v>51709</v>
      </c>
      <c r="B27" s="33">
        <v>41187</v>
      </c>
      <c r="C27" s="31">
        <v>216</v>
      </c>
      <c r="D27" s="39" t="s">
        <v>397</v>
      </c>
      <c r="E27" s="34" t="s">
        <v>139</v>
      </c>
      <c r="F27" s="39" t="s">
        <v>396</v>
      </c>
      <c r="G27" s="39" t="s">
        <v>398</v>
      </c>
      <c r="H27" s="31">
        <v>8</v>
      </c>
      <c r="I27" s="31">
        <f>IF(Tabela227[[#This Row],[HORA AULA]]&lt;&gt;0,Tabela227[[#This Row],[HORA AULA]]/2,"-")</f>
        <v>4</v>
      </c>
      <c r="J27" s="31">
        <v>32</v>
      </c>
      <c r="K27" s="31">
        <v>20</v>
      </c>
      <c r="L27" s="31" t="s">
        <v>100</v>
      </c>
      <c r="M27" s="31" t="s">
        <v>100</v>
      </c>
      <c r="N27" s="32" t="str">
        <f>IFERROR(VLOOKUP(Tabela227[[#This Row],[NOME]],'NOITE (N) (7)'!$B$3:$C$176,2,FALSE),"")</f>
        <v/>
      </c>
      <c r="O27" s="32" t="str">
        <f>IFERROR(VLOOKUP(Tabela227[[#This Row],[NOME]],'NOITE (N) (6)'!$B$3:$C$176,2,FALSE),"")</f>
        <v/>
      </c>
      <c r="P27" s="32" t="str">
        <f>IFERROR(VLOOKUP(Tabela227[[#This Row],[NOME]],'NOITE (N) (5)'!$B$3:$C$176,2,FALSE),"")</f>
        <v/>
      </c>
      <c r="Q27" s="32" t="str">
        <f>IFERROR(VLOOKUP(Tabela227[[#This Row],[NOME]],'NOITE (N) (4)'!$B$3:$C$176,2,FALSE),"")</f>
        <v/>
      </c>
      <c r="R27" s="32" t="str">
        <f>IFERROR(VLOOKUP(Tabela227[[#This Row],[NOME]],'NOITE (N) (3)'!$B$3:$C$176,2,FALSE),"")</f>
        <v/>
      </c>
      <c r="S27" s="32" t="str">
        <f>IFERROR(VLOOKUP(Tabela227[[#This Row],[NOME]],'NOITE (N) (2)'!$B$3:$C$176,2,FALSE),"")</f>
        <v/>
      </c>
      <c r="T27" s="32" t="str">
        <f>IFERROR(VLOOKUP(Tabela227[[#This Row],[NOME]],'NOITE (N) (1)'!$B$3:$C$176,2,FALSE),"")</f>
        <v/>
      </c>
      <c r="U27" s="32" t="str">
        <f>IFERROR(VLOOKUP(Tabela227[[#This Row],[NOME]],'NOITE (N) (7)'!$D$3:$E$176,2,FALSE),"")</f>
        <v/>
      </c>
      <c r="V27" s="32" t="str">
        <f>IFERROR(VLOOKUP(Tabela227[[#This Row],[NOME]],'NOITE (N) (6)'!$D$3:$E$176,2,FALSE),"")</f>
        <v/>
      </c>
      <c r="W27" s="32" t="str">
        <f>IFERROR(VLOOKUP(Tabela227[[#This Row],[NOME]],'NOITE (N) (5)'!$D$3:$E$176,2,FALSE),"")</f>
        <v/>
      </c>
      <c r="X27" s="32" t="str">
        <f>IFERROR(VLOOKUP(Tabela227[[#This Row],[NOME]],'NOITE (N) (4)'!$D$3:$E$176,2,FALSE),"")</f>
        <v/>
      </c>
      <c r="Y27" s="32" t="str">
        <f>IFERROR(VLOOKUP(Tabela227[[#This Row],[NOME]],'NOITE (N) (3)'!$D$3:$E$176,2,FALSE),"")</f>
        <v/>
      </c>
      <c r="Z27" s="32" t="str">
        <f>IFERROR(VLOOKUP(Tabela227[[#This Row],[NOME]],'NOITE (N) (2)'!$D$3:$E$176,2,FALSE),"")</f>
        <v/>
      </c>
      <c r="AA27" s="32" t="str">
        <f>IFERROR(VLOOKUP(Tabela227[[#This Row],[NOME]],'NOITE (N) (1)'!$D$3:$E$176,2,FALSE),"")</f>
        <v/>
      </c>
      <c r="AB27" s="32" t="str">
        <f>IFERROR(VLOOKUP(Tabela227[[#This Row],[NOME]],'NOITE (N) (7)'!$F$3:$G$176,2,FALSE),"")</f>
        <v/>
      </c>
      <c r="AC27" s="32" t="str">
        <f>IFERROR(VLOOKUP(Tabela227[[#This Row],[NOME]],'NOITE (N) (6)'!$F$3:$G$176,2,FALSE),"")</f>
        <v/>
      </c>
      <c r="AD27" s="32" t="str">
        <f>IFERROR(VLOOKUP(Tabela227[[#This Row],[NOME]],'NOITE (N) (5)'!$F$3:$G$176,2,FALSE),"")</f>
        <v/>
      </c>
      <c r="AE27" s="32" t="str">
        <f>IFERROR(VLOOKUP(Tabela227[[#This Row],[NOME]],'NOITE (N) (4)'!$F$3:$G$176,2,FALSE),"")</f>
        <v/>
      </c>
      <c r="AF27" s="32" t="str">
        <f>IFERROR(VLOOKUP(Tabela227[[#This Row],[NOME]],'NOITE (N) (3)'!$F$3:$G$176,2,FALSE),"")</f>
        <v/>
      </c>
      <c r="AG27" s="32" t="str">
        <f>IFERROR(VLOOKUP(Tabela227[[#This Row],[NOME]],'NOITE (N) (2)'!$F$3:$G$176,2,FALSE),"")</f>
        <v/>
      </c>
      <c r="AH27" s="32" t="str">
        <f>IFERROR(VLOOKUP(Tabela227[[#This Row],[NOME]],'NOITE (N) (1)'!$F$3:$G$176,2,FALSE),"")</f>
        <v/>
      </c>
      <c r="AI27" s="32" t="str">
        <f>IFERROR(VLOOKUP(Tabela227[[#This Row],[NOME]],'NOITE (N) (7)'!$H$3:$I$176,2,FALSE),"")</f>
        <v/>
      </c>
      <c r="AJ27" s="32" t="str">
        <f>IFERROR(VLOOKUP(Tabela227[[#This Row],[NOME]],'NOITE (N) (6)'!$H$3:$I$176,2,FALSE),"")</f>
        <v/>
      </c>
      <c r="AK27" s="32" t="str">
        <f>IFERROR(VLOOKUP(Tabela227[[#This Row],[NOME]],'NOITE (N) (5)'!$H$3:$I$176,2,FALSE),"")</f>
        <v/>
      </c>
      <c r="AL27" s="32" t="str">
        <f>IFERROR(VLOOKUP(Tabela227[[#This Row],[NOME]],'NOITE (N) (4)'!$H$3:$I$176,2,FALSE),"")</f>
        <v/>
      </c>
      <c r="AM27" s="32" t="str">
        <f>IFERROR(VLOOKUP(Tabela227[[#This Row],[NOME]],'NOITE (N) (3)'!$H$3:$I$176,2,FALSE),"")</f>
        <v/>
      </c>
      <c r="AN27" s="32" t="str">
        <f>IFERROR(VLOOKUP(Tabela227[[#This Row],[NOME]],'NOITE (N) (2)'!$H$3:$I$176,2,FALSE),"")</f>
        <v/>
      </c>
      <c r="AO27" s="32" t="str">
        <f>IFERROR(VLOOKUP(Tabela227[[#This Row],[NOME]],'NOITE (N) (1)'!$H$3:$I$176,2,FALSE),"")</f>
        <v/>
      </c>
      <c r="AP27" s="32" t="str">
        <f>IFERROR(VLOOKUP(Tabela227[[#This Row],[NOME]],'NOITE (N) (7)'!$J$3:$K$176,2,FALSE),"")</f>
        <v/>
      </c>
      <c r="AQ27" s="32" t="str">
        <f>IFERROR(VLOOKUP(Tabela227[[#This Row],[NOME]],'NOITE (N) (6)'!$J$3:$K$176,2,FALSE),"")</f>
        <v/>
      </c>
      <c r="AR27" s="32" t="str">
        <f>IFERROR(VLOOKUP(Tabela227[[#This Row],[NOME]],'NOITE (N) (5)'!$J$3:$K$176,2,FALSE),"")</f>
        <v/>
      </c>
      <c r="AS27" s="32" t="str">
        <f>IFERROR(VLOOKUP(Tabela227[[#This Row],[NOME]],'NOITE (N) (4)'!$J$3:$K$176,2,FALSE),"")</f>
        <v/>
      </c>
      <c r="AT27" s="32" t="str">
        <f>IFERROR(VLOOKUP(Tabela227[[#This Row],[NOME]],'NOITE (N) (3)'!$J$3:$K$176,2,FALSE),"")</f>
        <v/>
      </c>
      <c r="AU27" s="32" t="str">
        <f>IFERROR(VLOOKUP(Tabela227[[#This Row],[NOME]],'NOITE (N) (2)'!$J$3:$K$176,2,FALSE),"")</f>
        <v/>
      </c>
      <c r="AV27" s="32" t="str">
        <f>IFERROR(VLOOKUP(Tabela227[[#This Row],[NOME]],'NOITE (N) (1)'!$J$3:$K$176,2,FALSE),"")</f>
        <v/>
      </c>
      <c r="AW27" s="32" t="str">
        <f>IFERROR(VLOOKUP(Tabela227[[#This Row],[NOME]],'NOITE (N) (7)'!$L$3:$M$176,2,FALSE),"")</f>
        <v/>
      </c>
      <c r="AX27" s="32" t="str">
        <f>IFERROR(VLOOKUP(Tabela227[[#This Row],[NOME]],'NOITE (N) (6)'!$L$3:$M$176,2,FALSE),"")</f>
        <v/>
      </c>
      <c r="AY27" s="32" t="str">
        <f>IFERROR(VLOOKUP(Tabela227[[#This Row],[NOME]],'NOITE (N) (5)'!$L$3:$M$176,2,FALSE),"")</f>
        <v/>
      </c>
      <c r="AZ27" s="32" t="str">
        <f>IFERROR(VLOOKUP(Tabela227[[#This Row],[NOME]],'NOITE (N) (4)'!$L$3:$M$176,2,FALSE),"")</f>
        <v/>
      </c>
      <c r="BA27" s="32" t="str">
        <f>IFERROR(VLOOKUP(Tabela227[[#This Row],[NOME]],'NOITE (N) (3)'!$L$3:$M$176,2,FALSE),"")</f>
        <v/>
      </c>
      <c r="BB27" s="32" t="str">
        <f>IFERROR(VLOOKUP(Tabela227[[#This Row],[NOME]],'NOITE (N) (2)'!$L$3:$M$176,2,FALSE),"")</f>
        <v/>
      </c>
      <c r="BC27" s="32" t="str">
        <f>IFERROR(VLOOKUP(Tabela227[[#This Row],[NOME]],'NOITE (N) (1)'!$L$3:$M$176,2,FALSE),"")</f>
        <v/>
      </c>
      <c r="BD27" s="32" t="str">
        <f>IFERROR(VLOOKUP(Tabela227[[#This Row],[NOME]],'TARDE (N) (6)'!$B$2:$C$73,2,FALSE),"")</f>
        <v/>
      </c>
      <c r="BE27" s="32" t="str">
        <f>IFERROR(VLOOKUP(Tabela227[[#This Row],[NOME]],'TARDE (N) (5)'!$B$2:$C$73,2,FALSE),"")</f>
        <v/>
      </c>
      <c r="BF27" s="32" t="str">
        <f>IFERROR(VLOOKUP(Tabela227[[#This Row],[NOME]],'TARDE (N) (4)'!$B$2:$C$73,2,FALSE),"")</f>
        <v/>
      </c>
      <c r="BG27" s="32" t="str">
        <f>IFERROR(VLOOKUP(Tabela227[[#This Row],[NOME]],'TARDE (N) (3)'!$B$2:$C$73,2,FALSE),"")</f>
        <v/>
      </c>
      <c r="BH27" s="32" t="str">
        <f>IFERROR(VLOOKUP(Tabela227[[#This Row],[NOME]],'TARDE (N) (2)'!$B$2:$C$73,2,FALSE),"")</f>
        <v/>
      </c>
      <c r="BI27" s="32" t="str">
        <f>IFERROR(VLOOKUP(Tabela227[[#This Row],[NOME]],'TARDE (N) (1)'!$B$2:$C$73,2,FALSE),"")</f>
        <v/>
      </c>
      <c r="BJ27" s="32" t="str">
        <f>IFERROR(VLOOKUP(Tabela227[[#This Row],[NOME]],'TARDE (N) (6)'!$D$2:$E$73,2,FALSE),"")</f>
        <v/>
      </c>
      <c r="BK27" s="32" t="str">
        <f>IFERROR(VLOOKUP(Tabela227[[#This Row],[NOME]],'TARDE (N) (5)'!$D$2:$E$73,2,FALSE),"")</f>
        <v/>
      </c>
      <c r="BL27" s="32" t="str">
        <f>IFERROR(VLOOKUP(Tabela227[[#This Row],[NOME]],'TARDE (N) (4)'!$D$2:$E$73,2,FALSE),"")</f>
        <v/>
      </c>
      <c r="BM27" s="32" t="str">
        <f>IFERROR(VLOOKUP(Tabela227[[#This Row],[NOME]],'TARDE (N) (3)'!$D$2:$E$73,2,FALSE),"")</f>
        <v/>
      </c>
      <c r="BN27" s="32" t="str">
        <f>IFERROR(VLOOKUP(Tabela227[[#This Row],[NOME]],'TARDE (N) (2)'!$D$2:$E$73,2,FALSE),"")</f>
        <v/>
      </c>
      <c r="BO27" s="32" t="str">
        <f>IFERROR(VLOOKUP(Tabela227[[#This Row],[NOME]],'TARDE (N) (1)'!$D$2:$E$73,2,FALSE),"")</f>
        <v/>
      </c>
      <c r="BP27" s="32" t="str">
        <f>IFERROR(VLOOKUP(Tabela227[[#This Row],[NOME]],'TARDE (N) (6)'!$F$2:$G$73,2,FALSE),"")</f>
        <v/>
      </c>
      <c r="BQ27" s="32" t="str">
        <f>IFERROR(VLOOKUP(Tabela227[[#This Row],[NOME]],'TARDE (N) (5)'!$F$2:$G$73,2,FALSE),"")</f>
        <v/>
      </c>
      <c r="BR27" s="32" t="str">
        <f>IFERROR(VLOOKUP(Tabela227[[#This Row],[NOME]],'TARDE (N) (4)'!$F$2:$G$73,2,FALSE),"")</f>
        <v/>
      </c>
      <c r="BS27" s="32" t="str">
        <f>IFERROR(VLOOKUP(Tabela227[[#This Row],[NOME]],'TARDE (N) (3)'!$F$2:$G$73,2,FALSE),"")</f>
        <v/>
      </c>
      <c r="BT27" s="32" t="str">
        <f>IFERROR(VLOOKUP(Tabela227[[#This Row],[NOME]],'TARDE (N) (2)'!$F$2:$G$73,2,FALSE),"")</f>
        <v/>
      </c>
      <c r="BU27" s="32" t="str">
        <f>IFERROR(VLOOKUP(Tabela227[[#This Row],[NOME]],'TARDE (N) (1)'!$F$2:$G$73,2,FALSE),"")</f>
        <v/>
      </c>
      <c r="BV27" s="32" t="str">
        <f>IFERROR(VLOOKUP(Tabela227[[#This Row],[NOME]],'TARDE (N) (6)'!$H$2:$I$73,2,FALSE),"")</f>
        <v/>
      </c>
      <c r="BW27" s="32" t="str">
        <f>IFERROR(VLOOKUP(Tabela227[[#This Row],[NOME]],'TARDE (N) (5)'!$H$2:$I$73,2,FALSE),"")</f>
        <v/>
      </c>
      <c r="BX27" s="32" t="str">
        <f>IFERROR(VLOOKUP(Tabela227[[#This Row],[NOME]],'TARDE (N) (4)'!$H$2:$I$73,2,FALSE),"")</f>
        <v/>
      </c>
      <c r="BY27" s="32" t="str">
        <f>IFERROR(VLOOKUP(Tabela227[[#This Row],[NOME]],'TARDE (N) (3)'!$H$2:$I$73,2,FALSE),"")</f>
        <v/>
      </c>
      <c r="BZ27" s="32" t="str">
        <f>IFERROR(VLOOKUP(Tabela227[[#This Row],[NOME]],'TARDE (N) (2)'!$H$2:$I$73,2,FALSE),"")</f>
        <v/>
      </c>
      <c r="CA27" s="32" t="str">
        <f>IFERROR(VLOOKUP(Tabela227[[#This Row],[NOME]],'TARDE (N) (1)'!$H$2:$I$73,2,FALSE),"")</f>
        <v/>
      </c>
      <c r="CB27" s="32" t="str">
        <f>IFERROR(VLOOKUP(Tabela227[[#This Row],[NOME]],'TARDE (N) (6)'!$J$2:$K$73,2,FALSE),"")</f>
        <v/>
      </c>
      <c r="CC27" s="32" t="str">
        <f>IFERROR(VLOOKUP(Tabela227[[#This Row],[NOME]],'TARDE (N) (5)'!$J$2:$K$73,2,FALSE),"")</f>
        <v/>
      </c>
      <c r="CD27" s="32" t="str">
        <f>IFERROR(VLOOKUP(Tabela227[[#This Row],[NOME]],'TARDE (N) (4)'!$J$2:$K$73,2,FALSE),"")</f>
        <v/>
      </c>
      <c r="CE27" s="32" t="str">
        <f>IFERROR(VLOOKUP(Tabela227[[#This Row],[NOME]],'TARDE (N) (3)'!$J$2:$K$73,2,FALSE),"")</f>
        <v/>
      </c>
      <c r="CF27" s="32" t="str">
        <f>IFERROR(VLOOKUP(Tabela227[[#This Row],[NOME]],'TARDE (N) (2)'!$J$2:$K$73,2,FALSE),"")</f>
        <v/>
      </c>
      <c r="CG27" s="32" t="str">
        <f>IFERROR(VLOOKUP(Tabela227[[#This Row],[NOME]],'TARDE (N) (1)'!$J$2:$K$73,2,FALSE),"")</f>
        <v/>
      </c>
      <c r="CH27" s="32" t="str">
        <f>IFERROR(VLOOKUP(Tabela227[[#This Row],[NOME]],'TARDE (N) (6)'!$L$2:$M$73,2,FALSE),"")</f>
        <v/>
      </c>
      <c r="CI27" s="32" t="str">
        <f>IFERROR(VLOOKUP(Tabela227[[#This Row],[NOME]],'TARDE (N) (5)'!$L$2:$M$73,2,FALSE),"")</f>
        <v/>
      </c>
      <c r="CJ27" s="32" t="str">
        <f>IFERROR(VLOOKUP(Tabela227[[#This Row],[NOME]],'TARDE (N) (4)'!$L$2:$M$73,2,FALSE),"")</f>
        <v/>
      </c>
      <c r="CK27" s="32" t="str">
        <f>IFERROR(VLOOKUP(Tabela227[[#This Row],[NOME]],'TARDE (N) (3)'!$L$2:$M$73,2,FALSE),"")</f>
        <v/>
      </c>
      <c r="CL27" s="32" t="str">
        <f>IFERROR(VLOOKUP(Tabela227[[#This Row],[NOME]],'TARDE (N) (2)'!$L$2:$M$73,2,FALSE),"")</f>
        <v/>
      </c>
      <c r="CM27" s="32" t="str">
        <f>IFERROR(VLOOKUP(Tabela227[[#This Row],[NOME]],'TARDE (N) (1)'!$L$2:$M$73,2,FALSE),"")</f>
        <v/>
      </c>
      <c r="CN27" s="32" t="str">
        <f>IFERROR(VLOOKUP(Tabela227[[#This Row],[NOME]],'MANHÃ (N) (7)'!$B$2:$C$127,2,FALSE),"")</f>
        <v/>
      </c>
      <c r="CO27" s="32" t="str">
        <f>IFERROR(VLOOKUP(Tabela227[[#This Row],[NOME]],'MANHÃ (N) (6)'!$B$2:$C$127,2,FALSE),"")</f>
        <v/>
      </c>
      <c r="CP27" s="32" t="str">
        <f>IFERROR(VLOOKUP(Tabela227[[#This Row],[NOME]],'MANHÃ (N) (5)'!$B$2:$C$127,2,FALSE),"")</f>
        <v/>
      </c>
      <c r="CQ27" s="32" t="str">
        <f>IFERROR(VLOOKUP(Tabela227[[#This Row],[NOME]],'MANHÃ (N) (4)'!$B$2:$C$127,2,FALSE),"")</f>
        <v/>
      </c>
      <c r="CR27" s="32" t="str">
        <f>IFERROR(VLOOKUP(Tabela227[[#This Row],[NOME]],'MANHÃ (N) (3)'!$B$2:$C$127,2,FALSE),"")</f>
        <v/>
      </c>
      <c r="CS27" s="32" t="str">
        <f>IFERROR(VLOOKUP(Tabela227[[#This Row],[NOME]],'MANHÃ (N) (2)'!$B$2:$C$127,2,FALSE),"")</f>
        <v/>
      </c>
      <c r="CT27" s="32" t="str">
        <f>IFERROR(VLOOKUP(Tabela227[[#This Row],[NOME]],'MANHÃ (N) (1)'!$B$2:$C$127,2,FALSE),"")</f>
        <v/>
      </c>
      <c r="CU27" s="32" t="str">
        <f>IFERROR(VLOOKUP(Tabela227[[#This Row],[NOME]],'MANHÃ (N) (7)'!$D$2:$E$127,2,FALSE),"")</f>
        <v/>
      </c>
      <c r="CV27" s="32" t="str">
        <f>IFERROR(VLOOKUP(Tabela227[[#This Row],[NOME]],'MANHÃ (N) (6)'!$D$2:$E$127,2,FALSE),"")</f>
        <v/>
      </c>
      <c r="CW27" s="32" t="str">
        <f>IFERROR(VLOOKUP(Tabela227[[#This Row],[NOME]],'MANHÃ (N) (5)'!$D$2:$E$127,2,FALSE),"")</f>
        <v/>
      </c>
      <c r="CX27" s="32" t="str">
        <f>IFERROR(VLOOKUP(Tabela227[[#This Row],[NOME]],'MANHÃ (N) (4)'!$D$2:$E$127,2,FALSE),"")</f>
        <v/>
      </c>
      <c r="CY27" s="32" t="str">
        <f>IFERROR(VLOOKUP(Tabela227[[#This Row],[NOME]],'MANHÃ (N) (3)'!$D$2:$E$127,2,FALSE),"")</f>
        <v/>
      </c>
      <c r="CZ27" s="32" t="str">
        <f>IFERROR(VLOOKUP(Tabela227[[#This Row],[NOME]],'MANHÃ (N) (2)'!$D$2:$E$127,2,FALSE),"")</f>
        <v/>
      </c>
      <c r="DA27" s="32" t="str">
        <f>IFERROR(VLOOKUP(Tabela227[[#This Row],[NOME]],'MANHÃ (N) (1)'!$D$2:$E$127,2,FALSE),"")</f>
        <v/>
      </c>
      <c r="DB27" s="32" t="str">
        <f>IFERROR(VLOOKUP(Tabela227[[#This Row],[NOME]],'MANHÃ (N) (7)'!$F$2:$G$127,2,FALSE),"")</f>
        <v/>
      </c>
      <c r="DC27" s="32" t="str">
        <f>IFERROR(VLOOKUP(Tabela227[[#This Row],[NOME]],'MANHÃ (N) (7)'!$F$2:$G$127,2,FALSE),"")</f>
        <v/>
      </c>
      <c r="DD27" s="32" t="str">
        <f>IFERROR(VLOOKUP(Tabela227[[#This Row],[NOME]],'MANHÃ (N) (6)'!$F$2:$G$127,2,FALSE),"")</f>
        <v/>
      </c>
      <c r="DE27" s="32" t="str">
        <f>IFERROR(VLOOKUP(Tabela227[[#This Row],[NOME]],'MANHÃ (N) (5)'!$F$2:$G$127,2,FALSE),"")</f>
        <v/>
      </c>
      <c r="DF27" s="32" t="str">
        <f>IFERROR(VLOOKUP(Tabela227[[#This Row],[NOME]],'MANHÃ (N) (3)'!$F$2:$G$127,2,FALSE),"")</f>
        <v/>
      </c>
      <c r="DG27" s="32" t="str">
        <f>IFERROR(VLOOKUP(Tabela227[[#This Row],[NOME]],'MANHÃ (N) (2)'!$F$2:$G$127,2,FALSE),"")</f>
        <v/>
      </c>
      <c r="DH27" s="32" t="str">
        <f>IFERROR(VLOOKUP(Tabela227[[#This Row],[NOME]],'MANHÃ (N) (1)'!$F$2:$G$127,2,FALSE),"")</f>
        <v/>
      </c>
      <c r="DI27" s="32" t="str">
        <f>IFERROR(VLOOKUP(Tabela227[[#This Row],[NOME]],'MANHÃ (N) (7)'!$H$2:$I$127,2,FALSE),"")</f>
        <v/>
      </c>
      <c r="DJ27" s="32" t="str">
        <f>IFERROR(VLOOKUP(Tabela227[[#This Row],[NOME]],'MANHÃ (N) (6)'!$H$2:$I$127,2,FALSE),"")</f>
        <v/>
      </c>
      <c r="DK27" s="32" t="str">
        <f>IFERROR(VLOOKUP(Tabela227[[#This Row],[NOME]],'MANHÃ (N) (5)'!$H$2:$I$127,2,FALSE),"")</f>
        <v/>
      </c>
      <c r="DL27" s="32" t="str">
        <f>IFERROR(VLOOKUP(Tabela227[[#This Row],[NOME]],'MANHÃ (N) (4)'!$H$2:$I$127,2,FALSE),"")</f>
        <v/>
      </c>
      <c r="DM27" s="32" t="str">
        <f>IFERROR(VLOOKUP(Tabela227[[#This Row],[NOME]],'MANHÃ (N) (3)'!$H$2:$I$127,2,FALSE),"")</f>
        <v/>
      </c>
      <c r="DN27" s="32" t="str">
        <f>IFERROR(VLOOKUP(Tabela227[[#This Row],[NOME]],'MANHÃ (N) (2)'!$H$2:$I$127,2,FALSE),"")</f>
        <v/>
      </c>
      <c r="DO27" s="32" t="str">
        <f>IFERROR(VLOOKUP(Tabela227[[#This Row],[NOME]],'MANHÃ (N) (1)'!$H$2:$I$127,2,FALSE),"")</f>
        <v/>
      </c>
      <c r="DP27" s="32" t="str">
        <f>IFERROR(VLOOKUP(Tabela227[[#This Row],[NOME]],'MANHÃ (N) (7)'!$J$2:$K$127,2,FALSE),"")</f>
        <v/>
      </c>
      <c r="DQ27" s="32" t="str">
        <f>IFERROR(VLOOKUP(Tabela227[[#This Row],[NOME]],'MANHÃ (N) (6)'!$J$2:$K$127,2,FALSE),"")</f>
        <v/>
      </c>
      <c r="DR27" s="32" t="str">
        <f>IFERROR(VLOOKUP(Tabela227[[#This Row],[NOME]],'MANHÃ (N) (5)'!$J$2:$K$127,2,FALSE),"")</f>
        <v/>
      </c>
      <c r="DS27" s="32" t="str">
        <f>IFERROR(VLOOKUP(Tabela227[[#This Row],[NOME]],'MANHÃ (N) (4)'!$J$2:$K$127,2,FALSE),"")</f>
        <v/>
      </c>
      <c r="DT27" s="32" t="str">
        <f>IFERROR(VLOOKUP(Tabela227[[#This Row],[NOME]],'MANHÃ (N) (3)'!$J$2:$K$127,2,FALSE),"")</f>
        <v/>
      </c>
      <c r="DU27" s="32" t="str">
        <f>IFERROR(VLOOKUP(Tabela227[[#This Row],[NOME]],'MANHÃ (N) (2)'!$J$2:$K$127,2,FALSE),"")</f>
        <v/>
      </c>
      <c r="DV27" s="32" t="str">
        <f>IFERROR(VLOOKUP(Tabela227[[#This Row],[NOME]],'MANHÃ (N) (1)'!$J$2:$K$127,2,FALSE),"")</f>
        <v/>
      </c>
      <c r="DW27" s="32" t="str">
        <f>IFERROR(VLOOKUP(Tabela227[[#This Row],[NOME]],'MANHÃ (N) (7)'!$L$2:$M$127,2,FALSE),"")</f>
        <v/>
      </c>
      <c r="DX27" s="32" t="str">
        <f>IFERROR(VLOOKUP(Tabela227[[#This Row],[NOME]],'MANHÃ (N) (6)'!$L$2:$M$127,2,FALSE),"")</f>
        <v/>
      </c>
      <c r="DY27" s="32" t="str">
        <f>IFERROR(VLOOKUP(Tabela227[[#This Row],[NOME]],'MANHÃ (N) (5)'!$L$2:$M$127,2,FALSE),"")</f>
        <v/>
      </c>
      <c r="DZ27" s="32" t="str">
        <f>IFERROR(VLOOKUP(Tabela227[[#This Row],[NOME]],'MANHÃ (N) (4)'!$L$2:$M$127,2,FALSE),"")</f>
        <v/>
      </c>
      <c r="EA27" s="32" t="str">
        <f>IFERROR(VLOOKUP(Tabela227[[#This Row],[NOME]],'MANHÃ (N) (3)'!$L$2:$M$127,2,FALSE),"")</f>
        <v/>
      </c>
      <c r="EB27" s="32" t="str">
        <f>IFERROR(VLOOKUP(Tabela227[[#This Row],[NOME]],'MANHÃ (N) (2)'!$L$2:$M$127,2,FALSE),"")</f>
        <v/>
      </c>
      <c r="EC27" s="32" t="str">
        <f>IFERROR(VLOOKUP(Tabela227[[#This Row],[NOME]],'MANHÃ (N) (1)'!$L$2:$M$127,2,FALSE),"")</f>
        <v/>
      </c>
      <c r="ED27" s="33">
        <v>45323</v>
      </c>
      <c r="EE27" s="31">
        <f>PROFESSORES!$D$3</f>
        <v>2024</v>
      </c>
      <c r="EF27" s="31" t="str">
        <f>PROFESSORES!$C$3</f>
        <v>MAIO</v>
      </c>
      <c r="EG27" s="35">
        <f>'MÊS (WORD)'!$C$4</f>
        <v>5</v>
      </c>
      <c r="EH27" s="42">
        <f>'MÊS (WORD)'!$I$5</f>
        <v>45413</v>
      </c>
      <c r="EI27" s="31" t="str">
        <f>'MÊS (WORD)'!$J$5</f>
        <v>*
***************************DIA DO TRABALHO**************************</v>
      </c>
      <c r="EJ27" s="42">
        <f>'MÊS (WORD)'!$I$6</f>
        <v>45414</v>
      </c>
      <c r="EK27" s="37" t="str">
        <f>'MÊS (WORD)'!$J$6</f>
        <v/>
      </c>
      <c r="EL27" s="42">
        <f>'MÊS (WORD)'!$I$7</f>
        <v>45415</v>
      </c>
      <c r="EM27" s="37" t="str">
        <f>'MÊS (WORD)'!$J$7</f>
        <v/>
      </c>
      <c r="EN27" s="42">
        <f>'MÊS (WORD)'!$I$8</f>
        <v>45416</v>
      </c>
      <c r="EO27" s="37" t="str">
        <f>'MÊS (WORD)'!$J$8</f>
        <v/>
      </c>
      <c r="EP27" s="42">
        <f>'MÊS (WORD)'!$I$9</f>
        <v>45417</v>
      </c>
      <c r="EQ27" s="37" t="str">
        <f>'MÊS (WORD)'!$J$9</f>
        <v>********************************************************************</v>
      </c>
      <c r="ER27" s="42">
        <f>'MÊS (WORD)'!$I$10</f>
        <v>45418</v>
      </c>
      <c r="ES27" s="37" t="str">
        <f>'MÊS (WORD)'!$J$10</f>
        <v/>
      </c>
      <c r="ET27" s="42">
        <f>'MÊS (WORD)'!$I$11</f>
        <v>45419</v>
      </c>
      <c r="EU27" s="37" t="str">
        <f>'MÊS (WORD)'!$J$11</f>
        <v/>
      </c>
      <c r="EV27" s="42">
        <f>'MÊS (WORD)'!$I$12</f>
        <v>45420</v>
      </c>
      <c r="EW27" s="37" t="str">
        <f>'MÊS (WORD)'!$J$12</f>
        <v/>
      </c>
      <c r="EX27" s="42">
        <f>'MÊS (WORD)'!$I$13</f>
        <v>45421</v>
      </c>
      <c r="EY27" s="37" t="str">
        <f>'MÊS (WORD)'!$J$13</f>
        <v/>
      </c>
      <c r="EZ27" s="37">
        <f>'MÊS (WORD)'!$I$14</f>
        <v>45422</v>
      </c>
      <c r="FA27" s="37" t="str">
        <f>'MÊS (WORD)'!$J$14</f>
        <v/>
      </c>
      <c r="FB27" s="37">
        <f>'MÊS (WORD)'!$I$15</f>
        <v>45423</v>
      </c>
      <c r="FC27" s="37" t="str">
        <f>'MÊS (WORD)'!$J$15</f>
        <v/>
      </c>
      <c r="FD27" s="37">
        <f>'MÊS (WORD)'!$I$16</f>
        <v>45424</v>
      </c>
      <c r="FE27" s="37" t="str">
        <f>'MÊS (WORD)'!$J$16</f>
        <v>********************************************************************</v>
      </c>
      <c r="FF27" s="37">
        <f>'MÊS (WORD)'!$I$17</f>
        <v>45425</v>
      </c>
      <c r="FG27" s="37" t="str">
        <f>'MÊS (WORD)'!$J$17</f>
        <v/>
      </c>
      <c r="FH27" s="37">
        <f>'MÊS (WORD)'!$I$18</f>
        <v>45426</v>
      </c>
      <c r="FI27" s="37" t="str">
        <f>'MÊS (WORD)'!$J$18</f>
        <v/>
      </c>
      <c r="FJ27" s="37">
        <f>'MÊS (WORD)'!$I$19</f>
        <v>45427</v>
      </c>
      <c r="FK27" s="37" t="str">
        <f>'MÊS (WORD)'!$J$19</f>
        <v/>
      </c>
      <c r="FL27" s="37">
        <f>'MÊS (WORD)'!$I$20</f>
        <v>45428</v>
      </c>
      <c r="FM27" s="37" t="str">
        <f>'MÊS (WORD)'!$J$20</f>
        <v/>
      </c>
      <c r="FN27" s="37">
        <f>'MÊS (WORD)'!$I$21</f>
        <v>45429</v>
      </c>
      <c r="FO27" s="37" t="str">
        <f>'MÊS (WORD)'!$J$21</f>
        <v/>
      </c>
      <c r="FP27" s="37">
        <f>'MÊS (WORD)'!$I$22</f>
        <v>45430</v>
      </c>
      <c r="FQ27" s="37" t="str">
        <f>'MÊS (WORD)'!$J$22</f>
        <v/>
      </c>
      <c r="FR27" s="37">
        <f>'MÊS (WORD)'!$I$23</f>
        <v>45431</v>
      </c>
      <c r="FS27" s="37" t="str">
        <f>'MÊS (WORD)'!$J$23</f>
        <v>********************************************************************</v>
      </c>
      <c r="FT27" s="37">
        <f>'MÊS (WORD)'!$I$24</f>
        <v>45432</v>
      </c>
      <c r="FU27" s="37" t="str">
        <f>'MÊS (WORD)'!$J$24</f>
        <v/>
      </c>
      <c r="FV27" s="37">
        <f>'MÊS (WORD)'!$I$25</f>
        <v>45433</v>
      </c>
      <c r="FW27" s="37" t="str">
        <f>'MÊS (WORD)'!$J$25</f>
        <v/>
      </c>
      <c r="FX27" s="37">
        <f>'MÊS (WORD)'!$I$26</f>
        <v>45434</v>
      </c>
      <c r="FY27" s="37" t="str">
        <f>'MÊS (WORD)'!$J$26</f>
        <v/>
      </c>
      <c r="FZ27" s="37">
        <f>'MÊS (WORD)'!$I$27</f>
        <v>45435</v>
      </c>
      <c r="GA27" s="37" t="str">
        <f>'MÊS (WORD)'!$J$27</f>
        <v/>
      </c>
      <c r="GB27" s="37">
        <f>'MÊS (WORD)'!$I$28</f>
        <v>45436</v>
      </c>
      <c r="GC27" s="37" t="str">
        <f>'MÊS (WORD)'!$J$28</f>
        <v/>
      </c>
      <c r="GD27" s="37">
        <f>'MÊS (WORD)'!$I$29</f>
        <v>45437</v>
      </c>
      <c r="GE27" s="37" t="str">
        <f>'MÊS (WORD)'!$J$29</f>
        <v/>
      </c>
      <c r="GF27" s="37">
        <f>'MÊS (WORD)'!$I$30</f>
        <v>45438</v>
      </c>
      <c r="GG27" s="37" t="str">
        <f>'MÊS (WORD)'!$J$30</f>
        <v>********************************************************************</v>
      </c>
      <c r="GH27" s="37">
        <f>'MÊS (WORD)'!$I$31</f>
        <v>45439</v>
      </c>
      <c r="GI27" s="37" t="str">
        <f>'MÊS (WORD)'!$J$31</f>
        <v/>
      </c>
      <c r="GJ27" s="37">
        <f>'MÊS (WORD)'!$I$32</f>
        <v>45440</v>
      </c>
      <c r="GK27" s="37" t="str">
        <f>'MÊS (WORD)'!$J$32</f>
        <v/>
      </c>
      <c r="GL27" s="37">
        <f>'MÊS (WORD)'!$I$33</f>
        <v>45441</v>
      </c>
      <c r="GM27" s="37" t="str">
        <f>'MÊS (WORD)'!$J$33</f>
        <v/>
      </c>
      <c r="GN27" s="37">
        <f>'MÊS (WORD)'!$I$34</f>
        <v>45442</v>
      </c>
      <c r="GO27" s="37" t="str">
        <f>'MÊS (WORD)'!$J$34</f>
        <v/>
      </c>
      <c r="GP27" s="37">
        <f>'MÊS (WORD)'!$I$35</f>
        <v>45443</v>
      </c>
      <c r="GQ27" s="31" t="str">
        <f>'MÊS (WORD)'!$J$35</f>
        <v/>
      </c>
    </row>
    <row r="28" spans="1:199" ht="17.100000000000001" customHeight="1" x14ac:dyDescent="0.25">
      <c r="A28" s="31">
        <v>44305</v>
      </c>
      <c r="B28" s="33">
        <v>40757</v>
      </c>
      <c r="C28" s="31">
        <v>2</v>
      </c>
      <c r="D28" s="39" t="s">
        <v>426</v>
      </c>
      <c r="E28" s="34" t="s">
        <v>145</v>
      </c>
      <c r="F28" s="39" t="s">
        <v>396</v>
      </c>
      <c r="G28" s="39" t="s">
        <v>398</v>
      </c>
      <c r="H28" s="31">
        <v>4</v>
      </c>
      <c r="I28" s="31">
        <f>IF(Tabela227[[#This Row],[HORA AULA]]&lt;&gt;0,Tabela227[[#This Row],[HORA AULA]]/2,"-")</f>
        <v>2</v>
      </c>
      <c r="J28" s="31" t="s">
        <v>100</v>
      </c>
      <c r="K28" s="31" t="s">
        <v>100</v>
      </c>
      <c r="L28" s="31" t="s">
        <v>100</v>
      </c>
      <c r="M28" s="31" t="s">
        <v>100</v>
      </c>
      <c r="N28" s="32" t="str">
        <f>IFERROR(VLOOKUP(Tabela227[[#This Row],[NOME]],'NOITE (N) (7)'!$B$3:$C$176,2,FALSE),"")</f>
        <v/>
      </c>
      <c r="O28" s="32" t="str">
        <f>IFERROR(VLOOKUP(Tabela227[[#This Row],[NOME]],'NOITE (N) (6)'!$B$3:$C$176,2,FALSE),"")</f>
        <v/>
      </c>
      <c r="P28" s="32" t="str">
        <f>IFERROR(VLOOKUP(Tabela227[[#This Row],[NOME]],'NOITE (N) (5)'!$B$3:$C$176,2,FALSE),"")</f>
        <v/>
      </c>
      <c r="Q28" s="32" t="str">
        <f>IFERROR(VLOOKUP(Tabela227[[#This Row],[NOME]],'NOITE (N) (4)'!$B$3:$C$176,2,FALSE),"")</f>
        <v/>
      </c>
      <c r="R28" s="32" t="str">
        <f>IFERROR(VLOOKUP(Tabela227[[#This Row],[NOME]],'NOITE (N) (3)'!$B$3:$C$176,2,FALSE),"")</f>
        <v/>
      </c>
      <c r="S28" s="32" t="str">
        <f>IFERROR(VLOOKUP(Tabela227[[#This Row],[NOME]],'NOITE (N) (2)'!$B$3:$C$176,2,FALSE),"")</f>
        <v/>
      </c>
      <c r="T28" s="32" t="str">
        <f>IFERROR(VLOOKUP(Tabela227[[#This Row],[NOME]],'NOITE (N) (1)'!$B$3:$C$176,2,FALSE),"")</f>
        <v/>
      </c>
      <c r="U28" s="32" t="str">
        <f>IFERROR(VLOOKUP(Tabela227[[#This Row],[NOME]],'NOITE (N) (7)'!$D$3:$E$176,2,FALSE),"")</f>
        <v/>
      </c>
      <c r="V28" s="32" t="str">
        <f>IFERROR(VLOOKUP(Tabela227[[#This Row],[NOME]],'NOITE (N) (6)'!$D$3:$E$176,2,FALSE),"")</f>
        <v/>
      </c>
      <c r="W28" s="32" t="str">
        <f>IFERROR(VLOOKUP(Tabela227[[#This Row],[NOME]],'NOITE (N) (5)'!$D$3:$E$176,2,FALSE),"")</f>
        <v/>
      </c>
      <c r="X28" s="32" t="str">
        <f>IFERROR(VLOOKUP(Tabela227[[#This Row],[NOME]],'NOITE (N) (4)'!$D$3:$E$176,2,FALSE),"")</f>
        <v/>
      </c>
      <c r="Y28" s="32" t="str">
        <f>IFERROR(VLOOKUP(Tabela227[[#This Row],[NOME]],'NOITE (N) (3)'!$D$3:$E$176,2,FALSE),"")</f>
        <v/>
      </c>
      <c r="Z28" s="32" t="str">
        <f>IFERROR(VLOOKUP(Tabela227[[#This Row],[NOME]],'NOITE (N) (2)'!$D$3:$E$176,2,FALSE),"")</f>
        <v/>
      </c>
      <c r="AA28" s="32" t="str">
        <f>IFERROR(VLOOKUP(Tabela227[[#This Row],[NOME]],'NOITE (N) (1)'!$D$3:$E$176,2,FALSE),"")</f>
        <v/>
      </c>
      <c r="AB28" s="32" t="str">
        <f>IFERROR(VLOOKUP(Tabela227[[#This Row],[NOME]],'NOITE (N) (7)'!$F$3:$G$176,2,FALSE),"")</f>
        <v/>
      </c>
      <c r="AC28" s="32" t="str">
        <f>IFERROR(VLOOKUP(Tabela227[[#This Row],[NOME]],'NOITE (N) (6)'!$F$3:$G$176,2,FALSE),"")</f>
        <v/>
      </c>
      <c r="AD28" s="32" t="str">
        <f>IFERROR(VLOOKUP(Tabela227[[#This Row],[NOME]],'NOITE (N) (5)'!$F$3:$G$176,2,FALSE),"")</f>
        <v/>
      </c>
      <c r="AE28" s="32" t="str">
        <f>IFERROR(VLOOKUP(Tabela227[[#This Row],[NOME]],'NOITE (N) (4)'!$F$3:$G$176,2,FALSE),"")</f>
        <v/>
      </c>
      <c r="AF28" s="32" t="str">
        <f>IFERROR(VLOOKUP(Tabela227[[#This Row],[NOME]],'NOITE (N) (3)'!$F$3:$G$176,2,FALSE),"")</f>
        <v/>
      </c>
      <c r="AG28" s="32" t="str">
        <f>IFERROR(VLOOKUP(Tabela227[[#This Row],[NOME]],'NOITE (N) (2)'!$F$3:$G$176,2,FALSE),"")</f>
        <v/>
      </c>
      <c r="AH28" s="32" t="str">
        <f>IFERROR(VLOOKUP(Tabela227[[#This Row],[NOME]],'NOITE (N) (1)'!$F$3:$G$176,2,FALSE),"")</f>
        <v/>
      </c>
      <c r="AI28" s="32" t="str">
        <f>IFERROR(VLOOKUP(Tabela227[[#This Row],[NOME]],'NOITE (N) (7)'!$H$3:$I$176,2,FALSE),"")</f>
        <v/>
      </c>
      <c r="AJ28" s="32" t="str">
        <f>IFERROR(VLOOKUP(Tabela227[[#This Row],[NOME]],'NOITE (N) (6)'!$H$3:$I$176,2,FALSE),"")</f>
        <v/>
      </c>
      <c r="AK28" s="32" t="str">
        <f>IFERROR(VLOOKUP(Tabela227[[#This Row],[NOME]],'NOITE (N) (5)'!$H$3:$I$176,2,FALSE),"")</f>
        <v/>
      </c>
      <c r="AL28" s="32" t="str">
        <f>IFERROR(VLOOKUP(Tabela227[[#This Row],[NOME]],'NOITE (N) (4)'!$H$3:$I$176,2,FALSE),"")</f>
        <v/>
      </c>
      <c r="AM28" s="32" t="str">
        <f>IFERROR(VLOOKUP(Tabela227[[#This Row],[NOME]],'NOITE (N) (3)'!$H$3:$I$176,2,FALSE),"")</f>
        <v/>
      </c>
      <c r="AN28" s="32" t="str">
        <f>IFERROR(VLOOKUP(Tabela227[[#This Row],[NOME]],'NOITE (N) (2)'!$H$3:$I$176,2,FALSE),"")</f>
        <v/>
      </c>
      <c r="AO28" s="32" t="str">
        <f>IFERROR(VLOOKUP(Tabela227[[#This Row],[NOME]],'NOITE (N) (1)'!$H$3:$I$176,2,FALSE),"")</f>
        <v/>
      </c>
      <c r="AP28" s="32" t="str">
        <f>IFERROR(VLOOKUP(Tabela227[[#This Row],[NOME]],'NOITE (N) (7)'!$J$3:$K$176,2,FALSE),"")</f>
        <v/>
      </c>
      <c r="AQ28" s="32" t="str">
        <f>IFERROR(VLOOKUP(Tabela227[[#This Row],[NOME]],'NOITE (N) (6)'!$J$3:$K$176,2,FALSE),"")</f>
        <v/>
      </c>
      <c r="AR28" s="32" t="str">
        <f>IFERROR(VLOOKUP(Tabela227[[#This Row],[NOME]],'NOITE (N) (5)'!$J$3:$K$176,2,FALSE),"")</f>
        <v/>
      </c>
      <c r="AS28" s="32" t="str">
        <f>IFERROR(VLOOKUP(Tabela227[[#This Row],[NOME]],'NOITE (N) (4)'!$J$3:$K$176,2,FALSE),"")</f>
        <v/>
      </c>
      <c r="AT28" s="32" t="str">
        <f>IFERROR(VLOOKUP(Tabela227[[#This Row],[NOME]],'NOITE (N) (3)'!$J$3:$K$176,2,FALSE),"")</f>
        <v/>
      </c>
      <c r="AU28" s="32" t="str">
        <f>IFERROR(VLOOKUP(Tabela227[[#This Row],[NOME]],'NOITE (N) (2)'!$J$3:$K$176,2,FALSE),"")</f>
        <v/>
      </c>
      <c r="AV28" s="32" t="str">
        <f>IFERROR(VLOOKUP(Tabela227[[#This Row],[NOME]],'NOITE (N) (1)'!$J$3:$K$176,2,FALSE),"")</f>
        <v/>
      </c>
      <c r="AW28" s="32" t="str">
        <f>IFERROR(VLOOKUP(Tabela227[[#This Row],[NOME]],'NOITE (N) (7)'!$L$3:$M$176,2,FALSE),"")</f>
        <v/>
      </c>
      <c r="AX28" s="32" t="str">
        <f>IFERROR(VLOOKUP(Tabela227[[#This Row],[NOME]],'NOITE (N) (6)'!$L$3:$M$176,2,FALSE),"")</f>
        <v/>
      </c>
      <c r="AY28" s="32" t="str">
        <f>IFERROR(VLOOKUP(Tabela227[[#This Row],[NOME]],'NOITE (N) (5)'!$L$3:$M$176,2,FALSE),"")</f>
        <v/>
      </c>
      <c r="AZ28" s="32" t="str">
        <f>IFERROR(VLOOKUP(Tabela227[[#This Row],[NOME]],'NOITE (N) (4)'!$L$3:$M$176,2,FALSE),"")</f>
        <v/>
      </c>
      <c r="BA28" s="32" t="str">
        <f>IFERROR(VLOOKUP(Tabela227[[#This Row],[NOME]],'NOITE (N) (3)'!$L$3:$M$176,2,FALSE),"")</f>
        <v/>
      </c>
      <c r="BB28" s="32" t="str">
        <f>IFERROR(VLOOKUP(Tabela227[[#This Row],[NOME]],'NOITE (N) (2)'!$L$3:$M$176,2,FALSE),"")</f>
        <v/>
      </c>
      <c r="BC28" s="32" t="str">
        <f>IFERROR(VLOOKUP(Tabela227[[#This Row],[NOME]],'NOITE (N) (1)'!$L$3:$M$176,2,FALSE),"")</f>
        <v/>
      </c>
      <c r="BD28" s="32" t="str">
        <f>IFERROR(VLOOKUP(Tabela227[[#This Row],[NOME]],'TARDE (N) (6)'!$B$2:$C$73,2,FALSE),"")</f>
        <v/>
      </c>
      <c r="BE28" s="32" t="str">
        <f>IFERROR(VLOOKUP(Tabela227[[#This Row],[NOME]],'TARDE (N) (5)'!$B$2:$C$73,2,FALSE),"")</f>
        <v/>
      </c>
      <c r="BF28" s="32" t="str">
        <f>IFERROR(VLOOKUP(Tabela227[[#This Row],[NOME]],'TARDE (N) (4)'!$B$2:$C$73,2,FALSE),"")</f>
        <v/>
      </c>
      <c r="BG28" s="32" t="str">
        <f>IFERROR(VLOOKUP(Tabela227[[#This Row],[NOME]],'TARDE (N) (3)'!$B$2:$C$73,2,FALSE),"")</f>
        <v/>
      </c>
      <c r="BH28" s="32" t="str">
        <f>IFERROR(VLOOKUP(Tabela227[[#This Row],[NOME]],'TARDE (N) (2)'!$B$2:$C$73,2,FALSE),"")</f>
        <v/>
      </c>
      <c r="BI28" s="32" t="str">
        <f>IFERROR(VLOOKUP(Tabela227[[#This Row],[NOME]],'TARDE (N) (1)'!$B$2:$C$73,2,FALSE),"")</f>
        <v/>
      </c>
      <c r="BJ28" s="32" t="str">
        <f>IFERROR(VLOOKUP(Tabela227[[#This Row],[NOME]],'TARDE (N) (6)'!$D$2:$E$73,2,FALSE),"")</f>
        <v/>
      </c>
      <c r="BK28" s="32" t="str">
        <f>IFERROR(VLOOKUP(Tabela227[[#This Row],[NOME]],'TARDE (N) (5)'!$D$2:$E$73,2,FALSE),"")</f>
        <v/>
      </c>
      <c r="BL28" s="32" t="str">
        <f>IFERROR(VLOOKUP(Tabela227[[#This Row],[NOME]],'TARDE (N) (4)'!$D$2:$E$73,2,FALSE),"")</f>
        <v/>
      </c>
      <c r="BM28" s="32" t="str">
        <f>IFERROR(VLOOKUP(Tabela227[[#This Row],[NOME]],'TARDE (N) (3)'!$D$2:$E$73,2,FALSE),"")</f>
        <v/>
      </c>
      <c r="BN28" s="32" t="str">
        <f>IFERROR(VLOOKUP(Tabela227[[#This Row],[NOME]],'TARDE (N) (2)'!$D$2:$E$73,2,FALSE),"")</f>
        <v/>
      </c>
      <c r="BO28" s="32" t="str">
        <f>IFERROR(VLOOKUP(Tabela227[[#This Row],[NOME]],'TARDE (N) (1)'!$D$2:$E$73,2,FALSE),"")</f>
        <v/>
      </c>
      <c r="BP28" s="32" t="str">
        <f>IFERROR(VLOOKUP(Tabela227[[#This Row],[NOME]],'TARDE (N) (6)'!$F$2:$G$73,2,FALSE),"")</f>
        <v/>
      </c>
      <c r="BQ28" s="32" t="str">
        <f>IFERROR(VLOOKUP(Tabela227[[#This Row],[NOME]],'TARDE (N) (5)'!$F$2:$G$73,2,FALSE),"")</f>
        <v/>
      </c>
      <c r="BR28" s="32" t="str">
        <f>IFERROR(VLOOKUP(Tabela227[[#This Row],[NOME]],'TARDE (N) (4)'!$F$2:$G$73,2,FALSE),"")</f>
        <v/>
      </c>
      <c r="BS28" s="32" t="str">
        <f>IFERROR(VLOOKUP(Tabela227[[#This Row],[NOME]],'TARDE (N) (3)'!$F$2:$G$73,2,FALSE),"")</f>
        <v/>
      </c>
      <c r="BT28" s="32" t="str">
        <f>IFERROR(VLOOKUP(Tabela227[[#This Row],[NOME]],'TARDE (N) (2)'!$F$2:$G$73,2,FALSE),"")</f>
        <v/>
      </c>
      <c r="BU28" s="32" t="str">
        <f>IFERROR(VLOOKUP(Tabela227[[#This Row],[NOME]],'TARDE (N) (1)'!$F$2:$G$73,2,FALSE),"")</f>
        <v/>
      </c>
      <c r="BV28" s="32" t="str">
        <f>IFERROR(VLOOKUP(Tabela227[[#This Row],[NOME]],'TARDE (N) (6)'!$H$2:$I$73,2,FALSE),"")</f>
        <v/>
      </c>
      <c r="BW28" s="32" t="str">
        <f>IFERROR(VLOOKUP(Tabela227[[#This Row],[NOME]],'TARDE (N) (5)'!$H$2:$I$73,2,FALSE),"")</f>
        <v/>
      </c>
      <c r="BX28" s="32" t="str">
        <f>IFERROR(VLOOKUP(Tabela227[[#This Row],[NOME]],'TARDE (N) (4)'!$H$2:$I$73,2,FALSE),"")</f>
        <v/>
      </c>
      <c r="BY28" s="32" t="str">
        <f>IFERROR(VLOOKUP(Tabela227[[#This Row],[NOME]],'TARDE (N) (3)'!$H$2:$I$73,2,FALSE),"")</f>
        <v/>
      </c>
      <c r="BZ28" s="32" t="str">
        <f>IFERROR(VLOOKUP(Tabela227[[#This Row],[NOME]],'TARDE (N) (2)'!$H$2:$I$73,2,FALSE),"")</f>
        <v/>
      </c>
      <c r="CA28" s="32" t="str">
        <f>IFERROR(VLOOKUP(Tabela227[[#This Row],[NOME]],'TARDE (N) (1)'!$H$2:$I$73,2,FALSE),"")</f>
        <v/>
      </c>
      <c r="CB28" s="32" t="str">
        <f>IFERROR(VLOOKUP(Tabela227[[#This Row],[NOME]],'TARDE (N) (6)'!$J$2:$K$73,2,FALSE),"")</f>
        <v/>
      </c>
      <c r="CC28" s="32" t="str">
        <f>IFERROR(VLOOKUP(Tabela227[[#This Row],[NOME]],'TARDE (N) (5)'!$J$2:$K$73,2,FALSE),"")</f>
        <v/>
      </c>
      <c r="CD28" s="32" t="str">
        <f>IFERROR(VLOOKUP(Tabela227[[#This Row],[NOME]],'TARDE (N) (4)'!$J$2:$K$73,2,FALSE),"")</f>
        <v/>
      </c>
      <c r="CE28" s="32" t="str">
        <f>IFERROR(VLOOKUP(Tabela227[[#This Row],[NOME]],'TARDE (N) (3)'!$J$2:$K$73,2,FALSE),"")</f>
        <v/>
      </c>
      <c r="CF28" s="32" t="str">
        <f>IFERROR(VLOOKUP(Tabela227[[#This Row],[NOME]],'TARDE (N) (2)'!$J$2:$K$73,2,FALSE),"")</f>
        <v/>
      </c>
      <c r="CG28" s="32" t="str">
        <f>IFERROR(VLOOKUP(Tabela227[[#This Row],[NOME]],'TARDE (N) (1)'!$J$2:$K$73,2,FALSE),"")</f>
        <v/>
      </c>
      <c r="CH28" s="32" t="str">
        <f>IFERROR(VLOOKUP(Tabela227[[#This Row],[NOME]],'TARDE (N) (6)'!$L$2:$M$73,2,FALSE),"")</f>
        <v/>
      </c>
      <c r="CI28" s="32" t="str">
        <f>IFERROR(VLOOKUP(Tabela227[[#This Row],[NOME]],'TARDE (N) (5)'!$L$2:$M$73,2,FALSE),"")</f>
        <v/>
      </c>
      <c r="CJ28" s="32" t="str">
        <f>IFERROR(VLOOKUP(Tabela227[[#This Row],[NOME]],'TARDE (N) (4)'!$L$2:$M$73,2,FALSE),"")</f>
        <v/>
      </c>
      <c r="CK28" s="32" t="str">
        <f>IFERROR(VLOOKUP(Tabela227[[#This Row],[NOME]],'TARDE (N) (3)'!$L$2:$M$73,2,FALSE),"")</f>
        <v/>
      </c>
      <c r="CL28" s="32" t="str">
        <f>IFERROR(VLOOKUP(Tabela227[[#This Row],[NOME]],'TARDE (N) (2)'!$L$2:$M$73,2,FALSE),"")</f>
        <v/>
      </c>
      <c r="CM28" s="32" t="str">
        <f>IFERROR(VLOOKUP(Tabela227[[#This Row],[NOME]],'TARDE (N) (1)'!$L$2:$M$73,2,FALSE),"")</f>
        <v/>
      </c>
      <c r="CN28" s="32" t="str">
        <f>IFERROR(VLOOKUP(Tabela227[[#This Row],[NOME]],'MANHÃ (N) (7)'!$B$2:$C$127,2,FALSE),"")</f>
        <v/>
      </c>
      <c r="CO28" s="32" t="str">
        <f>IFERROR(VLOOKUP(Tabela227[[#This Row],[NOME]],'MANHÃ (N) (6)'!$B$2:$C$127,2,FALSE),"")</f>
        <v/>
      </c>
      <c r="CP28" s="32" t="str">
        <f>IFERROR(VLOOKUP(Tabela227[[#This Row],[NOME]],'MANHÃ (N) (5)'!$B$2:$C$127,2,FALSE),"")</f>
        <v/>
      </c>
      <c r="CQ28" s="32" t="str">
        <f>IFERROR(VLOOKUP(Tabela227[[#This Row],[NOME]],'MANHÃ (N) (4)'!$B$2:$C$127,2,FALSE),"")</f>
        <v/>
      </c>
      <c r="CR28" s="32" t="str">
        <f>IFERROR(VLOOKUP(Tabela227[[#This Row],[NOME]],'MANHÃ (N) (3)'!$B$2:$C$127,2,FALSE),"")</f>
        <v/>
      </c>
      <c r="CS28" s="32" t="str">
        <f>IFERROR(VLOOKUP(Tabela227[[#This Row],[NOME]],'MANHÃ (N) (2)'!$B$2:$C$127,2,FALSE),"")</f>
        <v/>
      </c>
      <c r="CT28" s="32" t="str">
        <f>IFERROR(VLOOKUP(Tabela227[[#This Row],[NOME]],'MANHÃ (N) (1)'!$B$2:$C$127,2,FALSE),"")</f>
        <v/>
      </c>
      <c r="CU28" s="32" t="str">
        <f>IFERROR(VLOOKUP(Tabela227[[#This Row],[NOME]],'MANHÃ (N) (7)'!$D$2:$E$127,2,FALSE),"")</f>
        <v/>
      </c>
      <c r="CV28" s="32" t="str">
        <f>IFERROR(VLOOKUP(Tabela227[[#This Row],[NOME]],'MANHÃ (N) (6)'!$D$2:$E$127,2,FALSE),"")</f>
        <v/>
      </c>
      <c r="CW28" s="32" t="str">
        <f>IFERROR(VLOOKUP(Tabela227[[#This Row],[NOME]],'MANHÃ (N) (5)'!$D$2:$E$127,2,FALSE),"")</f>
        <v/>
      </c>
      <c r="CX28" s="32" t="str">
        <f>IFERROR(VLOOKUP(Tabela227[[#This Row],[NOME]],'MANHÃ (N) (4)'!$D$2:$E$127,2,FALSE),"")</f>
        <v/>
      </c>
      <c r="CY28" s="32" t="str">
        <f>IFERROR(VLOOKUP(Tabela227[[#This Row],[NOME]],'MANHÃ (N) (3)'!$D$2:$E$127,2,FALSE),"")</f>
        <v/>
      </c>
      <c r="CZ28" s="32" t="str">
        <f>IFERROR(VLOOKUP(Tabela227[[#This Row],[NOME]],'MANHÃ (N) (2)'!$D$2:$E$127,2,FALSE),"")</f>
        <v/>
      </c>
      <c r="DA28" s="32" t="str">
        <f>IFERROR(VLOOKUP(Tabela227[[#This Row],[NOME]],'MANHÃ (N) (1)'!$D$2:$E$127,2,FALSE),"")</f>
        <v/>
      </c>
      <c r="DB28" s="32" t="str">
        <f>IFERROR(VLOOKUP(Tabela227[[#This Row],[NOME]],'MANHÃ (N) (7)'!$F$2:$G$127,2,FALSE),"")</f>
        <v/>
      </c>
      <c r="DC28" s="32" t="str">
        <f>IFERROR(VLOOKUP(Tabela227[[#This Row],[NOME]],'MANHÃ (N) (7)'!$F$2:$G$127,2,FALSE),"")</f>
        <v/>
      </c>
      <c r="DD28" s="32" t="str">
        <f>IFERROR(VLOOKUP(Tabela227[[#This Row],[NOME]],'MANHÃ (N) (6)'!$F$2:$G$127,2,FALSE),"")</f>
        <v/>
      </c>
      <c r="DE28" s="32" t="str">
        <f>IFERROR(VLOOKUP(Tabela227[[#This Row],[NOME]],'MANHÃ (N) (5)'!$F$2:$G$127,2,FALSE),"")</f>
        <v/>
      </c>
      <c r="DF28" s="32" t="str">
        <f>IFERROR(VLOOKUP(Tabela227[[#This Row],[NOME]],'MANHÃ (N) (3)'!$F$2:$G$127,2,FALSE),"")</f>
        <v/>
      </c>
      <c r="DG28" s="32" t="str">
        <f>IFERROR(VLOOKUP(Tabela227[[#This Row],[NOME]],'MANHÃ (N) (2)'!$F$2:$G$127,2,FALSE),"")</f>
        <v/>
      </c>
      <c r="DH28" s="32" t="str">
        <f>IFERROR(VLOOKUP(Tabela227[[#This Row],[NOME]],'MANHÃ (N) (1)'!$F$2:$G$127,2,FALSE),"")</f>
        <v/>
      </c>
      <c r="DI28" s="32" t="str">
        <f>IFERROR(VLOOKUP(Tabela227[[#This Row],[NOME]],'MANHÃ (N) (7)'!$H$2:$I$127,2,FALSE),"")</f>
        <v/>
      </c>
      <c r="DJ28" s="32" t="str">
        <f>IFERROR(VLOOKUP(Tabela227[[#This Row],[NOME]],'MANHÃ (N) (6)'!$H$2:$I$127,2,FALSE),"")</f>
        <v/>
      </c>
      <c r="DK28" s="32" t="str">
        <f>IFERROR(VLOOKUP(Tabela227[[#This Row],[NOME]],'MANHÃ (N) (5)'!$H$2:$I$127,2,FALSE),"")</f>
        <v/>
      </c>
      <c r="DL28" s="32" t="str">
        <f>IFERROR(VLOOKUP(Tabela227[[#This Row],[NOME]],'MANHÃ (N) (4)'!$H$2:$I$127,2,FALSE),"")</f>
        <v/>
      </c>
      <c r="DM28" s="32" t="str">
        <f>IFERROR(VLOOKUP(Tabela227[[#This Row],[NOME]],'MANHÃ (N) (3)'!$H$2:$I$127,2,FALSE),"")</f>
        <v/>
      </c>
      <c r="DN28" s="32" t="str">
        <f>IFERROR(VLOOKUP(Tabela227[[#This Row],[NOME]],'MANHÃ (N) (2)'!$H$2:$I$127,2,FALSE),"")</f>
        <v/>
      </c>
      <c r="DO28" s="32" t="str">
        <f>IFERROR(VLOOKUP(Tabela227[[#This Row],[NOME]],'MANHÃ (N) (1)'!$H$2:$I$127,2,FALSE),"")</f>
        <v/>
      </c>
      <c r="DP28" s="32" t="str">
        <f>IFERROR(VLOOKUP(Tabela227[[#This Row],[NOME]],'MANHÃ (N) (7)'!$J$2:$K$127,2,FALSE),"")</f>
        <v/>
      </c>
      <c r="DQ28" s="32" t="str">
        <f>IFERROR(VLOOKUP(Tabela227[[#This Row],[NOME]],'MANHÃ (N) (6)'!$J$2:$K$127,2,FALSE),"")</f>
        <v/>
      </c>
      <c r="DR28" s="32" t="str">
        <f>IFERROR(VLOOKUP(Tabela227[[#This Row],[NOME]],'MANHÃ (N) (5)'!$J$2:$K$127,2,FALSE),"")</f>
        <v/>
      </c>
      <c r="DS28" s="32" t="str">
        <f>IFERROR(VLOOKUP(Tabela227[[#This Row],[NOME]],'MANHÃ (N) (4)'!$J$2:$K$127,2,FALSE),"")</f>
        <v/>
      </c>
      <c r="DT28" s="32" t="str">
        <f>IFERROR(VLOOKUP(Tabela227[[#This Row],[NOME]],'MANHÃ (N) (3)'!$J$2:$K$127,2,FALSE),"")</f>
        <v/>
      </c>
      <c r="DU28" s="32" t="str">
        <f>IFERROR(VLOOKUP(Tabela227[[#This Row],[NOME]],'MANHÃ (N) (2)'!$J$2:$K$127,2,FALSE),"")</f>
        <v/>
      </c>
      <c r="DV28" s="32" t="str">
        <f>IFERROR(VLOOKUP(Tabela227[[#This Row],[NOME]],'MANHÃ (N) (1)'!$J$2:$K$127,2,FALSE),"")</f>
        <v/>
      </c>
      <c r="DW28" s="32" t="str">
        <f>IFERROR(VLOOKUP(Tabela227[[#This Row],[NOME]],'MANHÃ (N) (7)'!$L$2:$M$127,2,FALSE),"")</f>
        <v/>
      </c>
      <c r="DX28" s="32" t="str">
        <f>IFERROR(VLOOKUP(Tabela227[[#This Row],[NOME]],'MANHÃ (N) (6)'!$L$2:$M$127,2,FALSE),"")</f>
        <v/>
      </c>
      <c r="DY28" s="32" t="str">
        <f>IFERROR(VLOOKUP(Tabela227[[#This Row],[NOME]],'MANHÃ (N) (5)'!$L$2:$M$127,2,FALSE),"")</f>
        <v/>
      </c>
      <c r="DZ28" s="32" t="str">
        <f>IFERROR(VLOOKUP(Tabela227[[#This Row],[NOME]],'MANHÃ (N) (4)'!$L$2:$M$127,2,FALSE),"")</f>
        <v/>
      </c>
      <c r="EA28" s="32" t="str">
        <f>IFERROR(VLOOKUP(Tabela227[[#This Row],[NOME]],'MANHÃ (N) (3)'!$L$2:$M$127,2,FALSE),"")</f>
        <v/>
      </c>
      <c r="EB28" s="32" t="str">
        <f>IFERROR(VLOOKUP(Tabela227[[#This Row],[NOME]],'MANHÃ (N) (2)'!$L$2:$M$127,2,FALSE),"")</f>
        <v/>
      </c>
      <c r="EC28" s="32" t="str">
        <f>IFERROR(VLOOKUP(Tabela227[[#This Row],[NOME]],'MANHÃ (N) (1)'!$L$2:$M$127,2,FALSE),"")</f>
        <v/>
      </c>
      <c r="ED28" s="33">
        <v>45323</v>
      </c>
      <c r="EE28" s="31">
        <f>PROFESSORES!$D$3</f>
        <v>2024</v>
      </c>
      <c r="EF28" s="31" t="str">
        <f>PROFESSORES!$C$3</f>
        <v>MAIO</v>
      </c>
      <c r="EG28" s="35">
        <f>'MÊS (WORD)'!$C$4</f>
        <v>5</v>
      </c>
      <c r="EH28" s="42">
        <f>'MÊS (WORD)'!$I$5</f>
        <v>45413</v>
      </c>
      <c r="EI28" s="31" t="str">
        <f>'MÊS (WORD)'!$J$5</f>
        <v>*
***************************DIA DO TRABALHO**************************</v>
      </c>
      <c r="EJ28" s="42">
        <f>'MÊS (WORD)'!$I$6</f>
        <v>45414</v>
      </c>
      <c r="EK28" s="37" t="str">
        <f>'MÊS (WORD)'!$J$6</f>
        <v/>
      </c>
      <c r="EL28" s="42">
        <f>'MÊS (WORD)'!$I$7</f>
        <v>45415</v>
      </c>
      <c r="EM28" s="37" t="str">
        <f>'MÊS (WORD)'!$J$7</f>
        <v/>
      </c>
      <c r="EN28" s="42">
        <f>'MÊS (WORD)'!$I$8</f>
        <v>45416</v>
      </c>
      <c r="EO28" s="37" t="str">
        <f>'MÊS (WORD)'!$J$8</f>
        <v/>
      </c>
      <c r="EP28" s="42">
        <f>'MÊS (WORD)'!$I$9</f>
        <v>45417</v>
      </c>
      <c r="EQ28" s="37" t="str">
        <f>'MÊS (WORD)'!$J$9</f>
        <v>********************************************************************</v>
      </c>
      <c r="ER28" s="42">
        <f>'MÊS (WORD)'!$I$10</f>
        <v>45418</v>
      </c>
      <c r="ES28" s="37" t="str">
        <f>'MÊS (WORD)'!$J$10</f>
        <v/>
      </c>
      <c r="ET28" s="42">
        <f>'MÊS (WORD)'!$I$11</f>
        <v>45419</v>
      </c>
      <c r="EU28" s="37" t="str">
        <f>'MÊS (WORD)'!$J$11</f>
        <v/>
      </c>
      <c r="EV28" s="42">
        <f>'MÊS (WORD)'!$I$12</f>
        <v>45420</v>
      </c>
      <c r="EW28" s="37" t="str">
        <f>'MÊS (WORD)'!$J$12</f>
        <v/>
      </c>
      <c r="EX28" s="42">
        <f>'MÊS (WORD)'!$I$13</f>
        <v>45421</v>
      </c>
      <c r="EY28" s="37" t="str">
        <f>'MÊS (WORD)'!$J$13</f>
        <v/>
      </c>
      <c r="EZ28" s="37">
        <f>'MÊS (WORD)'!$I$14</f>
        <v>45422</v>
      </c>
      <c r="FA28" s="37" t="str">
        <f>'MÊS (WORD)'!$J$14</f>
        <v/>
      </c>
      <c r="FB28" s="37">
        <f>'MÊS (WORD)'!$I$15</f>
        <v>45423</v>
      </c>
      <c r="FC28" s="37" t="str">
        <f>'MÊS (WORD)'!$J$15</f>
        <v/>
      </c>
      <c r="FD28" s="37">
        <f>'MÊS (WORD)'!$I$16</f>
        <v>45424</v>
      </c>
      <c r="FE28" s="37" t="str">
        <f>'MÊS (WORD)'!$J$16</f>
        <v>********************************************************************</v>
      </c>
      <c r="FF28" s="37">
        <f>'MÊS (WORD)'!$I$17</f>
        <v>45425</v>
      </c>
      <c r="FG28" s="37" t="str">
        <f>'MÊS (WORD)'!$J$17</f>
        <v/>
      </c>
      <c r="FH28" s="37">
        <f>'MÊS (WORD)'!$I$18</f>
        <v>45426</v>
      </c>
      <c r="FI28" s="37" t="str">
        <f>'MÊS (WORD)'!$J$18</f>
        <v/>
      </c>
      <c r="FJ28" s="37">
        <f>'MÊS (WORD)'!$I$19</f>
        <v>45427</v>
      </c>
      <c r="FK28" s="37" t="str">
        <f>'MÊS (WORD)'!$J$19</f>
        <v/>
      </c>
      <c r="FL28" s="37">
        <f>'MÊS (WORD)'!$I$20</f>
        <v>45428</v>
      </c>
      <c r="FM28" s="37" t="str">
        <f>'MÊS (WORD)'!$J$20</f>
        <v/>
      </c>
      <c r="FN28" s="37">
        <f>'MÊS (WORD)'!$I$21</f>
        <v>45429</v>
      </c>
      <c r="FO28" s="37" t="str">
        <f>'MÊS (WORD)'!$J$21</f>
        <v/>
      </c>
      <c r="FP28" s="37">
        <f>'MÊS (WORD)'!$I$22</f>
        <v>45430</v>
      </c>
      <c r="FQ28" s="37" t="str">
        <f>'MÊS (WORD)'!$J$22</f>
        <v/>
      </c>
      <c r="FR28" s="37">
        <f>'MÊS (WORD)'!$I$23</f>
        <v>45431</v>
      </c>
      <c r="FS28" s="37" t="str">
        <f>'MÊS (WORD)'!$J$23</f>
        <v>********************************************************************</v>
      </c>
      <c r="FT28" s="37">
        <f>'MÊS (WORD)'!$I$24</f>
        <v>45432</v>
      </c>
      <c r="FU28" s="37" t="str">
        <f>'MÊS (WORD)'!$J$24</f>
        <v/>
      </c>
      <c r="FV28" s="37">
        <f>'MÊS (WORD)'!$I$25</f>
        <v>45433</v>
      </c>
      <c r="FW28" s="37" t="str">
        <f>'MÊS (WORD)'!$J$25</f>
        <v/>
      </c>
      <c r="FX28" s="37">
        <f>'MÊS (WORD)'!$I$26</f>
        <v>45434</v>
      </c>
      <c r="FY28" s="37" t="str">
        <f>'MÊS (WORD)'!$J$26</f>
        <v/>
      </c>
      <c r="FZ28" s="37">
        <f>'MÊS (WORD)'!$I$27</f>
        <v>45435</v>
      </c>
      <c r="GA28" s="37" t="str">
        <f>'MÊS (WORD)'!$J$27</f>
        <v/>
      </c>
      <c r="GB28" s="37">
        <f>'MÊS (WORD)'!$I$28</f>
        <v>45436</v>
      </c>
      <c r="GC28" s="37" t="str">
        <f>'MÊS (WORD)'!$J$28</f>
        <v/>
      </c>
      <c r="GD28" s="37">
        <f>'MÊS (WORD)'!$I$29</f>
        <v>45437</v>
      </c>
      <c r="GE28" s="37" t="str">
        <f>'MÊS (WORD)'!$J$29</f>
        <v/>
      </c>
      <c r="GF28" s="37">
        <f>'MÊS (WORD)'!$I$30</f>
        <v>45438</v>
      </c>
      <c r="GG28" s="37" t="str">
        <f>'MÊS (WORD)'!$J$30</f>
        <v>********************************************************************</v>
      </c>
      <c r="GH28" s="37">
        <f>'MÊS (WORD)'!$I$31</f>
        <v>45439</v>
      </c>
      <c r="GI28" s="37" t="str">
        <f>'MÊS (WORD)'!$J$31</f>
        <v/>
      </c>
      <c r="GJ28" s="37">
        <f>'MÊS (WORD)'!$I$32</f>
        <v>45440</v>
      </c>
      <c r="GK28" s="37" t="str">
        <f>'MÊS (WORD)'!$J$32</f>
        <v/>
      </c>
      <c r="GL28" s="37">
        <f>'MÊS (WORD)'!$I$33</f>
        <v>45441</v>
      </c>
      <c r="GM28" s="37" t="str">
        <f>'MÊS (WORD)'!$J$33</f>
        <v/>
      </c>
      <c r="GN28" s="37">
        <f>'MÊS (WORD)'!$I$34</f>
        <v>45442</v>
      </c>
      <c r="GO28" s="37" t="str">
        <f>'MÊS (WORD)'!$J$34</f>
        <v/>
      </c>
      <c r="GP28" s="37">
        <f>'MÊS (WORD)'!$I$35</f>
        <v>45443</v>
      </c>
      <c r="GQ28" s="31" t="str">
        <f>'MÊS (WORD)'!$J$35</f>
        <v/>
      </c>
    </row>
    <row r="29" spans="1:199" ht="17.100000000000001" customHeight="1" x14ac:dyDescent="0.25">
      <c r="A29" s="31">
        <v>54420</v>
      </c>
      <c r="B29" s="33">
        <v>41696</v>
      </c>
      <c r="C29" s="31">
        <v>250</v>
      </c>
      <c r="D29" s="39" t="s">
        <v>427</v>
      </c>
      <c r="E29" s="34" t="s">
        <v>63</v>
      </c>
      <c r="F29" s="39" t="s">
        <v>396</v>
      </c>
      <c r="G29" s="39" t="s">
        <v>398</v>
      </c>
      <c r="H29" s="31">
        <v>16</v>
      </c>
      <c r="I29" s="31">
        <f>IF(Tabela227[[#This Row],[HORA AULA]]&lt;&gt;0,Tabela227[[#This Row],[HORA AULA]]/2,"-")</f>
        <v>8</v>
      </c>
      <c r="J29" s="31" t="s">
        <v>100</v>
      </c>
      <c r="K29" s="31" t="s">
        <v>100</v>
      </c>
      <c r="L29" s="31" t="s">
        <v>100</v>
      </c>
      <c r="M29" s="31" t="s">
        <v>100</v>
      </c>
      <c r="N29" s="32" t="str">
        <f>IFERROR(VLOOKUP(Tabela227[[#This Row],[NOME]],'NOITE (N) (7)'!$B$3:$C$176,2,FALSE),"")</f>
        <v/>
      </c>
      <c r="O29" s="32" t="str">
        <f>IFERROR(VLOOKUP(Tabela227[[#This Row],[NOME]],'NOITE (N) (6)'!$B$3:$C$176,2,FALSE),"")</f>
        <v/>
      </c>
      <c r="P29" s="32" t="str">
        <f>IFERROR(VLOOKUP(Tabela227[[#This Row],[NOME]],'NOITE (N) (5)'!$B$3:$C$176,2,FALSE),"")</f>
        <v/>
      </c>
      <c r="Q29" s="32" t="str">
        <f>IFERROR(VLOOKUP(Tabela227[[#This Row],[NOME]],'NOITE (N) (4)'!$B$3:$C$176,2,FALSE),"")</f>
        <v/>
      </c>
      <c r="R29" s="32" t="str">
        <f>IFERROR(VLOOKUP(Tabela227[[#This Row],[NOME]],'NOITE (N) (3)'!$B$3:$C$176,2,FALSE),"")</f>
        <v/>
      </c>
      <c r="S29" s="32" t="str">
        <f>IFERROR(VLOOKUP(Tabela227[[#This Row],[NOME]],'NOITE (N) (2)'!$B$3:$C$176,2,FALSE),"")</f>
        <v/>
      </c>
      <c r="T29" s="32" t="str">
        <f>IFERROR(VLOOKUP(Tabela227[[#This Row],[NOME]],'NOITE (N) (1)'!$B$3:$C$176,2,FALSE),"")</f>
        <v/>
      </c>
      <c r="U29" s="32" t="str">
        <f>IFERROR(VLOOKUP(Tabela227[[#This Row],[NOME]],'NOITE (N) (7)'!$D$3:$E$176,2,FALSE),"")</f>
        <v/>
      </c>
      <c r="V29" s="32" t="str">
        <f>IFERROR(VLOOKUP(Tabela227[[#This Row],[NOME]],'NOITE (N) (6)'!$D$3:$E$176,2,FALSE),"")</f>
        <v/>
      </c>
      <c r="W29" s="32" t="str">
        <f>IFERROR(VLOOKUP(Tabela227[[#This Row],[NOME]],'NOITE (N) (5)'!$D$3:$E$176,2,FALSE),"")</f>
        <v/>
      </c>
      <c r="X29" s="32" t="str">
        <f>IFERROR(VLOOKUP(Tabela227[[#This Row],[NOME]],'NOITE (N) (4)'!$D$3:$E$176,2,FALSE),"")</f>
        <v/>
      </c>
      <c r="Y29" s="32" t="str">
        <f>IFERROR(VLOOKUP(Tabela227[[#This Row],[NOME]],'NOITE (N) (3)'!$D$3:$E$176,2,FALSE),"")</f>
        <v/>
      </c>
      <c r="Z29" s="32" t="str">
        <f>IFERROR(VLOOKUP(Tabela227[[#This Row],[NOME]],'NOITE (N) (2)'!$D$3:$E$176,2,FALSE),"")</f>
        <v/>
      </c>
      <c r="AA29" s="32" t="str">
        <f>IFERROR(VLOOKUP(Tabela227[[#This Row],[NOME]],'NOITE (N) (1)'!$D$3:$E$176,2,FALSE),"")</f>
        <v/>
      </c>
      <c r="AB29" s="32" t="str">
        <f>IFERROR(VLOOKUP(Tabela227[[#This Row],[NOME]],'NOITE (N) (7)'!$F$3:$G$176,2,FALSE),"")</f>
        <v/>
      </c>
      <c r="AC29" s="32" t="str">
        <f>IFERROR(VLOOKUP(Tabela227[[#This Row],[NOME]],'NOITE (N) (6)'!$F$3:$G$176,2,FALSE),"")</f>
        <v/>
      </c>
      <c r="AD29" s="32" t="str">
        <f>IFERROR(VLOOKUP(Tabela227[[#This Row],[NOME]],'NOITE (N) (5)'!$F$3:$G$176,2,FALSE),"")</f>
        <v/>
      </c>
      <c r="AE29" s="32" t="str">
        <f>IFERROR(VLOOKUP(Tabela227[[#This Row],[NOME]],'NOITE (N) (4)'!$F$3:$G$176,2,FALSE),"")</f>
        <v/>
      </c>
      <c r="AF29" s="32" t="str">
        <f>IFERROR(VLOOKUP(Tabela227[[#This Row],[NOME]],'NOITE (N) (3)'!$F$3:$G$176,2,FALSE),"")</f>
        <v/>
      </c>
      <c r="AG29" s="32" t="str">
        <f>IFERROR(VLOOKUP(Tabela227[[#This Row],[NOME]],'NOITE (N) (2)'!$F$3:$G$176,2,FALSE),"")</f>
        <v/>
      </c>
      <c r="AH29" s="32" t="str">
        <f>IFERROR(VLOOKUP(Tabela227[[#This Row],[NOME]],'NOITE (N) (1)'!$F$3:$G$176,2,FALSE),"")</f>
        <v/>
      </c>
      <c r="AI29" s="32" t="str">
        <f>IFERROR(VLOOKUP(Tabela227[[#This Row],[NOME]],'NOITE (N) (7)'!$H$3:$I$176,2,FALSE),"")</f>
        <v/>
      </c>
      <c r="AJ29" s="32" t="str">
        <f>IFERROR(VLOOKUP(Tabela227[[#This Row],[NOME]],'NOITE (N) (6)'!$H$3:$I$176,2,FALSE),"")</f>
        <v/>
      </c>
      <c r="AK29" s="32" t="str">
        <f>IFERROR(VLOOKUP(Tabela227[[#This Row],[NOME]],'NOITE (N) (5)'!$H$3:$I$176,2,FALSE),"")</f>
        <v/>
      </c>
      <c r="AL29" s="32" t="str">
        <f>IFERROR(VLOOKUP(Tabela227[[#This Row],[NOME]],'NOITE (N) (4)'!$H$3:$I$176,2,FALSE),"")</f>
        <v/>
      </c>
      <c r="AM29" s="32" t="str">
        <f>IFERROR(VLOOKUP(Tabela227[[#This Row],[NOME]],'NOITE (N) (3)'!$H$3:$I$176,2,FALSE),"")</f>
        <v/>
      </c>
      <c r="AN29" s="32" t="str">
        <f>IFERROR(VLOOKUP(Tabela227[[#This Row],[NOME]],'NOITE (N) (2)'!$H$3:$I$176,2,FALSE),"")</f>
        <v/>
      </c>
      <c r="AO29" s="32" t="str">
        <f>IFERROR(VLOOKUP(Tabela227[[#This Row],[NOME]],'NOITE (N) (1)'!$H$3:$I$176,2,FALSE),"")</f>
        <v/>
      </c>
      <c r="AP29" s="32" t="str">
        <f>IFERROR(VLOOKUP(Tabela227[[#This Row],[NOME]],'NOITE (N) (7)'!$J$3:$K$176,2,FALSE),"")</f>
        <v/>
      </c>
      <c r="AQ29" s="32" t="str">
        <f>IFERROR(VLOOKUP(Tabela227[[#This Row],[NOME]],'NOITE (N) (6)'!$J$3:$K$176,2,FALSE),"")</f>
        <v/>
      </c>
      <c r="AR29" s="32" t="str">
        <f>IFERROR(VLOOKUP(Tabela227[[#This Row],[NOME]],'NOITE (N) (5)'!$J$3:$K$176,2,FALSE),"")</f>
        <v/>
      </c>
      <c r="AS29" s="32" t="str">
        <f>IFERROR(VLOOKUP(Tabela227[[#This Row],[NOME]],'NOITE (N) (4)'!$J$3:$K$176,2,FALSE),"")</f>
        <v/>
      </c>
      <c r="AT29" s="32" t="str">
        <f>IFERROR(VLOOKUP(Tabela227[[#This Row],[NOME]],'NOITE (N) (3)'!$J$3:$K$176,2,FALSE),"")</f>
        <v/>
      </c>
      <c r="AU29" s="32" t="str">
        <f>IFERROR(VLOOKUP(Tabela227[[#This Row],[NOME]],'NOITE (N) (2)'!$J$3:$K$176,2,FALSE),"")</f>
        <v/>
      </c>
      <c r="AV29" s="32" t="str">
        <f>IFERROR(VLOOKUP(Tabela227[[#This Row],[NOME]],'NOITE (N) (1)'!$J$3:$K$176,2,FALSE),"")</f>
        <v/>
      </c>
      <c r="AW29" s="32" t="str">
        <f>IFERROR(VLOOKUP(Tabela227[[#This Row],[NOME]],'NOITE (N) (7)'!$L$3:$M$176,2,FALSE),"")</f>
        <v/>
      </c>
      <c r="AX29" s="32" t="str">
        <f>IFERROR(VLOOKUP(Tabela227[[#This Row],[NOME]],'NOITE (N) (6)'!$L$3:$M$176,2,FALSE),"")</f>
        <v/>
      </c>
      <c r="AY29" s="32" t="str">
        <f>IFERROR(VLOOKUP(Tabela227[[#This Row],[NOME]],'NOITE (N) (5)'!$L$3:$M$176,2,FALSE),"")</f>
        <v/>
      </c>
      <c r="AZ29" s="32" t="str">
        <f>IFERROR(VLOOKUP(Tabela227[[#This Row],[NOME]],'NOITE (N) (4)'!$L$3:$M$176,2,FALSE),"")</f>
        <v/>
      </c>
      <c r="BA29" s="32" t="str">
        <f>IFERROR(VLOOKUP(Tabela227[[#This Row],[NOME]],'NOITE (N) (3)'!$L$3:$M$176,2,FALSE),"")</f>
        <v/>
      </c>
      <c r="BB29" s="32" t="str">
        <f>IFERROR(VLOOKUP(Tabela227[[#This Row],[NOME]],'NOITE (N) (2)'!$L$3:$M$176,2,FALSE),"")</f>
        <v/>
      </c>
      <c r="BC29" s="32" t="str">
        <f>IFERROR(VLOOKUP(Tabela227[[#This Row],[NOME]],'NOITE (N) (1)'!$L$3:$M$176,2,FALSE),"")</f>
        <v/>
      </c>
      <c r="BD29" s="32" t="str">
        <f>IFERROR(VLOOKUP(Tabela227[[#This Row],[NOME]],'TARDE (N) (6)'!$B$2:$C$73,2,FALSE),"")</f>
        <v/>
      </c>
      <c r="BE29" s="32" t="str">
        <f>IFERROR(VLOOKUP(Tabela227[[#This Row],[NOME]],'TARDE (N) (5)'!$B$2:$C$73,2,FALSE),"")</f>
        <v/>
      </c>
      <c r="BF29" s="32" t="str">
        <f>IFERROR(VLOOKUP(Tabela227[[#This Row],[NOME]],'TARDE (N) (4)'!$B$2:$C$73,2,FALSE),"")</f>
        <v/>
      </c>
      <c r="BG29" s="32" t="str">
        <f>IFERROR(VLOOKUP(Tabela227[[#This Row],[NOME]],'TARDE (N) (3)'!$B$2:$C$73,2,FALSE),"")</f>
        <v/>
      </c>
      <c r="BH29" s="32" t="str">
        <f>IFERROR(VLOOKUP(Tabela227[[#This Row],[NOME]],'TARDE (N) (2)'!$B$2:$C$73,2,FALSE),"")</f>
        <v/>
      </c>
      <c r="BI29" s="32" t="str">
        <f>IFERROR(VLOOKUP(Tabela227[[#This Row],[NOME]],'TARDE (N) (1)'!$B$2:$C$73,2,FALSE),"")</f>
        <v/>
      </c>
      <c r="BJ29" s="32" t="str">
        <f>IFERROR(VLOOKUP(Tabela227[[#This Row],[NOME]],'TARDE (N) (6)'!$D$2:$E$73,2,FALSE),"")</f>
        <v/>
      </c>
      <c r="BK29" s="32" t="str">
        <f>IFERROR(VLOOKUP(Tabela227[[#This Row],[NOME]],'TARDE (N) (5)'!$D$2:$E$73,2,FALSE),"")</f>
        <v/>
      </c>
      <c r="BL29" s="32" t="str">
        <f>IFERROR(VLOOKUP(Tabela227[[#This Row],[NOME]],'TARDE (N) (4)'!$D$2:$E$73,2,FALSE),"")</f>
        <v/>
      </c>
      <c r="BM29" s="32" t="str">
        <f>IFERROR(VLOOKUP(Tabela227[[#This Row],[NOME]],'TARDE (N) (3)'!$D$2:$E$73,2,FALSE),"")</f>
        <v/>
      </c>
      <c r="BN29" s="32" t="str">
        <f>IFERROR(VLOOKUP(Tabela227[[#This Row],[NOME]],'TARDE (N) (2)'!$D$2:$E$73,2,FALSE),"")</f>
        <v/>
      </c>
      <c r="BO29" s="32" t="str">
        <f>IFERROR(VLOOKUP(Tabela227[[#This Row],[NOME]],'TARDE (N) (1)'!$D$2:$E$73,2,FALSE),"")</f>
        <v/>
      </c>
      <c r="BP29" s="32" t="str">
        <f>IFERROR(VLOOKUP(Tabela227[[#This Row],[NOME]],'TARDE (N) (6)'!$F$2:$G$73,2,FALSE),"")</f>
        <v/>
      </c>
      <c r="BQ29" s="32" t="str">
        <f>IFERROR(VLOOKUP(Tabela227[[#This Row],[NOME]],'TARDE (N) (5)'!$F$2:$G$73,2,FALSE),"")</f>
        <v/>
      </c>
      <c r="BR29" s="32" t="str">
        <f>IFERROR(VLOOKUP(Tabela227[[#This Row],[NOME]],'TARDE (N) (4)'!$F$2:$G$73,2,FALSE),"")</f>
        <v/>
      </c>
      <c r="BS29" s="32" t="str">
        <f>IFERROR(VLOOKUP(Tabela227[[#This Row],[NOME]],'TARDE (N) (3)'!$F$2:$G$73,2,FALSE),"")</f>
        <v/>
      </c>
      <c r="BT29" s="32" t="str">
        <f>IFERROR(VLOOKUP(Tabela227[[#This Row],[NOME]],'TARDE (N) (2)'!$F$2:$G$73,2,FALSE),"")</f>
        <v/>
      </c>
      <c r="BU29" s="32" t="str">
        <f>IFERROR(VLOOKUP(Tabela227[[#This Row],[NOME]],'TARDE (N) (1)'!$F$2:$G$73,2,FALSE),"")</f>
        <v/>
      </c>
      <c r="BV29" s="32" t="str">
        <f>IFERROR(VLOOKUP(Tabela227[[#This Row],[NOME]],'TARDE (N) (6)'!$H$2:$I$73,2,FALSE),"")</f>
        <v/>
      </c>
      <c r="BW29" s="32" t="str">
        <f>IFERROR(VLOOKUP(Tabela227[[#This Row],[NOME]],'TARDE (N) (5)'!$H$2:$I$73,2,FALSE),"")</f>
        <v/>
      </c>
      <c r="BX29" s="32" t="str">
        <f>IFERROR(VLOOKUP(Tabela227[[#This Row],[NOME]],'TARDE (N) (4)'!$H$2:$I$73,2,FALSE),"")</f>
        <v/>
      </c>
      <c r="BY29" s="32" t="str">
        <f>IFERROR(VLOOKUP(Tabela227[[#This Row],[NOME]],'TARDE (N) (3)'!$H$2:$I$73,2,FALSE),"")</f>
        <v/>
      </c>
      <c r="BZ29" s="32" t="str">
        <f>IFERROR(VLOOKUP(Tabela227[[#This Row],[NOME]],'TARDE (N) (2)'!$H$2:$I$73,2,FALSE),"")</f>
        <v/>
      </c>
      <c r="CA29" s="32" t="str">
        <f>IFERROR(VLOOKUP(Tabela227[[#This Row],[NOME]],'TARDE (N) (1)'!$H$2:$I$73,2,FALSE),"")</f>
        <v/>
      </c>
      <c r="CB29" s="32" t="str">
        <f>IFERROR(VLOOKUP(Tabela227[[#This Row],[NOME]],'TARDE (N) (6)'!$J$2:$K$73,2,FALSE),"")</f>
        <v/>
      </c>
      <c r="CC29" s="32" t="str">
        <f>IFERROR(VLOOKUP(Tabela227[[#This Row],[NOME]],'TARDE (N) (5)'!$J$2:$K$73,2,FALSE),"")</f>
        <v/>
      </c>
      <c r="CD29" s="32" t="str">
        <f>IFERROR(VLOOKUP(Tabela227[[#This Row],[NOME]],'TARDE (N) (4)'!$J$2:$K$73,2,FALSE),"")</f>
        <v/>
      </c>
      <c r="CE29" s="32" t="str">
        <f>IFERROR(VLOOKUP(Tabela227[[#This Row],[NOME]],'TARDE (N) (3)'!$J$2:$K$73,2,FALSE),"")</f>
        <v/>
      </c>
      <c r="CF29" s="32" t="str">
        <f>IFERROR(VLOOKUP(Tabela227[[#This Row],[NOME]],'TARDE (N) (2)'!$J$2:$K$73,2,FALSE),"")</f>
        <v/>
      </c>
      <c r="CG29" s="32" t="str">
        <f>IFERROR(VLOOKUP(Tabela227[[#This Row],[NOME]],'TARDE (N) (1)'!$J$2:$K$73,2,FALSE),"")</f>
        <v/>
      </c>
      <c r="CH29" s="32" t="str">
        <f>IFERROR(VLOOKUP(Tabela227[[#This Row],[NOME]],'TARDE (N) (6)'!$L$2:$M$73,2,FALSE),"")</f>
        <v/>
      </c>
      <c r="CI29" s="32" t="str">
        <f>IFERROR(VLOOKUP(Tabela227[[#This Row],[NOME]],'TARDE (N) (5)'!$L$2:$M$73,2,FALSE),"")</f>
        <v/>
      </c>
      <c r="CJ29" s="32" t="str">
        <f>IFERROR(VLOOKUP(Tabela227[[#This Row],[NOME]],'TARDE (N) (4)'!$L$2:$M$73,2,FALSE),"")</f>
        <v/>
      </c>
      <c r="CK29" s="32" t="str">
        <f>IFERROR(VLOOKUP(Tabela227[[#This Row],[NOME]],'TARDE (N) (3)'!$L$2:$M$73,2,FALSE),"")</f>
        <v/>
      </c>
      <c r="CL29" s="32" t="str">
        <f>IFERROR(VLOOKUP(Tabela227[[#This Row],[NOME]],'TARDE (N) (2)'!$L$2:$M$73,2,FALSE),"")</f>
        <v/>
      </c>
      <c r="CM29" s="32" t="str">
        <f>IFERROR(VLOOKUP(Tabela227[[#This Row],[NOME]],'TARDE (N) (1)'!$L$2:$M$73,2,FALSE),"")</f>
        <v/>
      </c>
      <c r="CN29" s="32" t="str">
        <f>IFERROR(VLOOKUP(Tabela227[[#This Row],[NOME]],'MANHÃ (N) (7)'!$B$2:$C$127,2,FALSE),"")</f>
        <v/>
      </c>
      <c r="CO29" s="32" t="str">
        <f>IFERROR(VLOOKUP(Tabela227[[#This Row],[NOME]],'MANHÃ (N) (6)'!$B$2:$C$127,2,FALSE),"")</f>
        <v/>
      </c>
      <c r="CP29" s="32" t="str">
        <f>IFERROR(VLOOKUP(Tabela227[[#This Row],[NOME]],'MANHÃ (N) (5)'!$B$2:$C$127,2,FALSE),"")</f>
        <v/>
      </c>
      <c r="CQ29" s="32" t="str">
        <f>IFERROR(VLOOKUP(Tabela227[[#This Row],[NOME]],'MANHÃ (N) (4)'!$B$2:$C$127,2,FALSE),"")</f>
        <v/>
      </c>
      <c r="CR29" s="32" t="str">
        <f>IFERROR(VLOOKUP(Tabela227[[#This Row],[NOME]],'MANHÃ (N) (3)'!$B$2:$C$127,2,FALSE),"")</f>
        <v/>
      </c>
      <c r="CS29" s="32" t="str">
        <f>IFERROR(VLOOKUP(Tabela227[[#This Row],[NOME]],'MANHÃ (N) (2)'!$B$2:$C$127,2,FALSE),"")</f>
        <v/>
      </c>
      <c r="CT29" s="32" t="str">
        <f>IFERROR(VLOOKUP(Tabela227[[#This Row],[NOME]],'MANHÃ (N) (1)'!$B$2:$C$127,2,FALSE),"")</f>
        <v/>
      </c>
      <c r="CU29" s="32" t="str">
        <f>IFERROR(VLOOKUP(Tabela227[[#This Row],[NOME]],'MANHÃ (N) (7)'!$D$2:$E$127,2,FALSE),"")</f>
        <v/>
      </c>
      <c r="CV29" s="32" t="str">
        <f>IFERROR(VLOOKUP(Tabela227[[#This Row],[NOME]],'MANHÃ (N) (6)'!$D$2:$E$127,2,FALSE),"")</f>
        <v/>
      </c>
      <c r="CW29" s="32" t="str">
        <f>IFERROR(VLOOKUP(Tabela227[[#This Row],[NOME]],'MANHÃ (N) (5)'!$D$2:$E$127,2,FALSE),"")</f>
        <v/>
      </c>
      <c r="CX29" s="32" t="str">
        <f>IFERROR(VLOOKUP(Tabela227[[#This Row],[NOME]],'MANHÃ (N) (4)'!$D$2:$E$127,2,FALSE),"")</f>
        <v/>
      </c>
      <c r="CY29" s="32" t="str">
        <f>IFERROR(VLOOKUP(Tabela227[[#This Row],[NOME]],'MANHÃ (N) (3)'!$D$2:$E$127,2,FALSE),"")</f>
        <v/>
      </c>
      <c r="CZ29" s="32" t="str">
        <f>IFERROR(VLOOKUP(Tabela227[[#This Row],[NOME]],'MANHÃ (N) (2)'!$D$2:$E$127,2,FALSE),"")</f>
        <v/>
      </c>
      <c r="DA29" s="32" t="str">
        <f>IFERROR(VLOOKUP(Tabela227[[#This Row],[NOME]],'MANHÃ (N) (1)'!$D$2:$E$127,2,FALSE),"")</f>
        <v/>
      </c>
      <c r="DB29" s="32" t="str">
        <f>IFERROR(VLOOKUP(Tabela227[[#This Row],[NOME]],'MANHÃ (N) (7)'!$F$2:$G$127,2,FALSE),"")</f>
        <v/>
      </c>
      <c r="DC29" s="32" t="str">
        <f>IFERROR(VLOOKUP(Tabela227[[#This Row],[NOME]],'MANHÃ (N) (7)'!$F$2:$G$127,2,FALSE),"")</f>
        <v/>
      </c>
      <c r="DD29" s="32" t="str">
        <f>IFERROR(VLOOKUP(Tabela227[[#This Row],[NOME]],'MANHÃ (N) (6)'!$F$2:$G$127,2,FALSE),"")</f>
        <v/>
      </c>
      <c r="DE29" s="32" t="str">
        <f>IFERROR(VLOOKUP(Tabela227[[#This Row],[NOME]],'MANHÃ (N) (5)'!$F$2:$G$127,2,FALSE),"")</f>
        <v/>
      </c>
      <c r="DF29" s="32" t="str">
        <f>IFERROR(VLOOKUP(Tabela227[[#This Row],[NOME]],'MANHÃ (N) (3)'!$F$2:$G$127,2,FALSE),"")</f>
        <v/>
      </c>
      <c r="DG29" s="32" t="str">
        <f>IFERROR(VLOOKUP(Tabela227[[#This Row],[NOME]],'MANHÃ (N) (2)'!$F$2:$G$127,2,FALSE),"")</f>
        <v/>
      </c>
      <c r="DH29" s="32" t="str">
        <f>IFERROR(VLOOKUP(Tabela227[[#This Row],[NOME]],'MANHÃ (N) (1)'!$F$2:$G$127,2,FALSE),"")</f>
        <v/>
      </c>
      <c r="DI29" s="32" t="str">
        <f>IFERROR(VLOOKUP(Tabela227[[#This Row],[NOME]],'MANHÃ (N) (7)'!$H$2:$I$127,2,FALSE),"")</f>
        <v/>
      </c>
      <c r="DJ29" s="32" t="str">
        <f>IFERROR(VLOOKUP(Tabela227[[#This Row],[NOME]],'MANHÃ (N) (6)'!$H$2:$I$127,2,FALSE),"")</f>
        <v/>
      </c>
      <c r="DK29" s="32" t="str">
        <f>IFERROR(VLOOKUP(Tabela227[[#This Row],[NOME]],'MANHÃ (N) (5)'!$H$2:$I$127,2,FALSE),"")</f>
        <v/>
      </c>
      <c r="DL29" s="32" t="str">
        <f>IFERROR(VLOOKUP(Tabela227[[#This Row],[NOME]],'MANHÃ (N) (4)'!$H$2:$I$127,2,FALSE),"")</f>
        <v/>
      </c>
      <c r="DM29" s="32" t="str">
        <f>IFERROR(VLOOKUP(Tabela227[[#This Row],[NOME]],'MANHÃ (N) (3)'!$H$2:$I$127,2,FALSE),"")</f>
        <v/>
      </c>
      <c r="DN29" s="32" t="str">
        <f>IFERROR(VLOOKUP(Tabela227[[#This Row],[NOME]],'MANHÃ (N) (2)'!$H$2:$I$127,2,FALSE),"")</f>
        <v/>
      </c>
      <c r="DO29" s="32" t="str">
        <f>IFERROR(VLOOKUP(Tabela227[[#This Row],[NOME]],'MANHÃ (N) (1)'!$H$2:$I$127,2,FALSE),"")</f>
        <v/>
      </c>
      <c r="DP29" s="32" t="str">
        <f>IFERROR(VLOOKUP(Tabela227[[#This Row],[NOME]],'MANHÃ (N) (7)'!$J$2:$K$127,2,FALSE),"")</f>
        <v/>
      </c>
      <c r="DQ29" s="32" t="str">
        <f>IFERROR(VLOOKUP(Tabela227[[#This Row],[NOME]],'MANHÃ (N) (6)'!$J$2:$K$127,2,FALSE),"")</f>
        <v/>
      </c>
      <c r="DR29" s="32" t="str">
        <f>IFERROR(VLOOKUP(Tabela227[[#This Row],[NOME]],'MANHÃ (N) (5)'!$J$2:$K$127,2,FALSE),"")</f>
        <v/>
      </c>
      <c r="DS29" s="32" t="str">
        <f>IFERROR(VLOOKUP(Tabela227[[#This Row],[NOME]],'MANHÃ (N) (4)'!$J$2:$K$127,2,FALSE),"")</f>
        <v/>
      </c>
      <c r="DT29" s="32" t="str">
        <f>IFERROR(VLOOKUP(Tabela227[[#This Row],[NOME]],'MANHÃ (N) (3)'!$J$2:$K$127,2,FALSE),"")</f>
        <v/>
      </c>
      <c r="DU29" s="32" t="str">
        <f>IFERROR(VLOOKUP(Tabela227[[#This Row],[NOME]],'MANHÃ (N) (2)'!$J$2:$K$127,2,FALSE),"")</f>
        <v/>
      </c>
      <c r="DV29" s="32" t="str">
        <f>IFERROR(VLOOKUP(Tabela227[[#This Row],[NOME]],'MANHÃ (N) (1)'!$J$2:$K$127,2,FALSE),"")</f>
        <v/>
      </c>
      <c r="DW29" s="32" t="str">
        <f>IFERROR(VLOOKUP(Tabela227[[#This Row],[NOME]],'MANHÃ (N) (7)'!$L$2:$M$127,2,FALSE),"")</f>
        <v/>
      </c>
      <c r="DX29" s="32" t="str">
        <f>IFERROR(VLOOKUP(Tabela227[[#This Row],[NOME]],'MANHÃ (N) (6)'!$L$2:$M$127,2,FALSE),"")</f>
        <v/>
      </c>
      <c r="DY29" s="32" t="str">
        <f>IFERROR(VLOOKUP(Tabela227[[#This Row],[NOME]],'MANHÃ (N) (5)'!$L$2:$M$127,2,FALSE),"")</f>
        <v/>
      </c>
      <c r="DZ29" s="32" t="str">
        <f>IFERROR(VLOOKUP(Tabela227[[#This Row],[NOME]],'MANHÃ (N) (4)'!$L$2:$M$127,2,FALSE),"")</f>
        <v/>
      </c>
      <c r="EA29" s="32" t="str">
        <f>IFERROR(VLOOKUP(Tabela227[[#This Row],[NOME]],'MANHÃ (N) (3)'!$L$2:$M$127,2,FALSE),"")</f>
        <v/>
      </c>
      <c r="EB29" s="32" t="str">
        <f>IFERROR(VLOOKUP(Tabela227[[#This Row],[NOME]],'MANHÃ (N) (2)'!$L$2:$M$127,2,FALSE),"")</f>
        <v/>
      </c>
      <c r="EC29" s="32" t="str">
        <f>IFERROR(VLOOKUP(Tabela227[[#This Row],[NOME]],'MANHÃ (N) (1)'!$L$2:$M$127,2,FALSE),"")</f>
        <v/>
      </c>
      <c r="ED29" s="33">
        <v>45323</v>
      </c>
      <c r="EE29" s="31">
        <f>PROFESSORES!$D$3</f>
        <v>2024</v>
      </c>
      <c r="EF29" s="31" t="str">
        <f>PROFESSORES!$C$3</f>
        <v>MAIO</v>
      </c>
      <c r="EG29" s="35">
        <f>'MÊS (WORD)'!$C$4</f>
        <v>5</v>
      </c>
      <c r="EH29" s="42">
        <f>'MÊS (WORD)'!$I$5</f>
        <v>45413</v>
      </c>
      <c r="EI29" s="31" t="str">
        <f>'MÊS (WORD)'!$J$5</f>
        <v>*
***************************DIA DO TRABALHO**************************</v>
      </c>
      <c r="EJ29" s="42">
        <f>'MÊS (WORD)'!$I$6</f>
        <v>45414</v>
      </c>
      <c r="EK29" s="37" t="str">
        <f>'MÊS (WORD)'!$J$6</f>
        <v/>
      </c>
      <c r="EL29" s="42">
        <f>'MÊS (WORD)'!$I$7</f>
        <v>45415</v>
      </c>
      <c r="EM29" s="37" t="str">
        <f>'MÊS (WORD)'!$J$7</f>
        <v/>
      </c>
      <c r="EN29" s="42">
        <f>'MÊS (WORD)'!$I$8</f>
        <v>45416</v>
      </c>
      <c r="EO29" s="37" t="str">
        <f>'MÊS (WORD)'!$J$8</f>
        <v/>
      </c>
      <c r="EP29" s="42">
        <f>'MÊS (WORD)'!$I$9</f>
        <v>45417</v>
      </c>
      <c r="EQ29" s="37" t="str">
        <f>'MÊS (WORD)'!$J$9</f>
        <v>********************************************************************</v>
      </c>
      <c r="ER29" s="42">
        <f>'MÊS (WORD)'!$I$10</f>
        <v>45418</v>
      </c>
      <c r="ES29" s="37" t="str">
        <f>'MÊS (WORD)'!$J$10</f>
        <v/>
      </c>
      <c r="ET29" s="42">
        <f>'MÊS (WORD)'!$I$11</f>
        <v>45419</v>
      </c>
      <c r="EU29" s="37" t="str">
        <f>'MÊS (WORD)'!$J$11</f>
        <v/>
      </c>
      <c r="EV29" s="42">
        <f>'MÊS (WORD)'!$I$12</f>
        <v>45420</v>
      </c>
      <c r="EW29" s="37" t="str">
        <f>'MÊS (WORD)'!$J$12</f>
        <v/>
      </c>
      <c r="EX29" s="42">
        <f>'MÊS (WORD)'!$I$13</f>
        <v>45421</v>
      </c>
      <c r="EY29" s="37" t="str">
        <f>'MÊS (WORD)'!$J$13</f>
        <v/>
      </c>
      <c r="EZ29" s="37">
        <f>'MÊS (WORD)'!$I$14</f>
        <v>45422</v>
      </c>
      <c r="FA29" s="37" t="str">
        <f>'MÊS (WORD)'!$J$14</f>
        <v/>
      </c>
      <c r="FB29" s="37">
        <f>'MÊS (WORD)'!$I$15</f>
        <v>45423</v>
      </c>
      <c r="FC29" s="37" t="str">
        <f>'MÊS (WORD)'!$J$15</f>
        <v/>
      </c>
      <c r="FD29" s="37">
        <f>'MÊS (WORD)'!$I$16</f>
        <v>45424</v>
      </c>
      <c r="FE29" s="37" t="str">
        <f>'MÊS (WORD)'!$J$16</f>
        <v>********************************************************************</v>
      </c>
      <c r="FF29" s="37">
        <f>'MÊS (WORD)'!$I$17</f>
        <v>45425</v>
      </c>
      <c r="FG29" s="37" t="str">
        <f>'MÊS (WORD)'!$J$17</f>
        <v/>
      </c>
      <c r="FH29" s="37">
        <f>'MÊS (WORD)'!$I$18</f>
        <v>45426</v>
      </c>
      <c r="FI29" s="37" t="str">
        <f>'MÊS (WORD)'!$J$18</f>
        <v/>
      </c>
      <c r="FJ29" s="37">
        <f>'MÊS (WORD)'!$I$19</f>
        <v>45427</v>
      </c>
      <c r="FK29" s="37" t="str">
        <f>'MÊS (WORD)'!$J$19</f>
        <v/>
      </c>
      <c r="FL29" s="37">
        <f>'MÊS (WORD)'!$I$20</f>
        <v>45428</v>
      </c>
      <c r="FM29" s="37" t="str">
        <f>'MÊS (WORD)'!$J$20</f>
        <v/>
      </c>
      <c r="FN29" s="37">
        <f>'MÊS (WORD)'!$I$21</f>
        <v>45429</v>
      </c>
      <c r="FO29" s="37" t="str">
        <f>'MÊS (WORD)'!$J$21</f>
        <v/>
      </c>
      <c r="FP29" s="37">
        <f>'MÊS (WORD)'!$I$22</f>
        <v>45430</v>
      </c>
      <c r="FQ29" s="37" t="str">
        <f>'MÊS (WORD)'!$J$22</f>
        <v/>
      </c>
      <c r="FR29" s="37">
        <f>'MÊS (WORD)'!$I$23</f>
        <v>45431</v>
      </c>
      <c r="FS29" s="37" t="str">
        <f>'MÊS (WORD)'!$J$23</f>
        <v>********************************************************************</v>
      </c>
      <c r="FT29" s="37">
        <f>'MÊS (WORD)'!$I$24</f>
        <v>45432</v>
      </c>
      <c r="FU29" s="37" t="str">
        <f>'MÊS (WORD)'!$J$24</f>
        <v/>
      </c>
      <c r="FV29" s="37">
        <f>'MÊS (WORD)'!$I$25</f>
        <v>45433</v>
      </c>
      <c r="FW29" s="37" t="str">
        <f>'MÊS (WORD)'!$J$25</f>
        <v/>
      </c>
      <c r="FX29" s="37">
        <f>'MÊS (WORD)'!$I$26</f>
        <v>45434</v>
      </c>
      <c r="FY29" s="37" t="str">
        <f>'MÊS (WORD)'!$J$26</f>
        <v/>
      </c>
      <c r="FZ29" s="37">
        <f>'MÊS (WORD)'!$I$27</f>
        <v>45435</v>
      </c>
      <c r="GA29" s="37" t="str">
        <f>'MÊS (WORD)'!$J$27</f>
        <v/>
      </c>
      <c r="GB29" s="37">
        <f>'MÊS (WORD)'!$I$28</f>
        <v>45436</v>
      </c>
      <c r="GC29" s="37" t="str">
        <f>'MÊS (WORD)'!$J$28</f>
        <v/>
      </c>
      <c r="GD29" s="37">
        <f>'MÊS (WORD)'!$I$29</f>
        <v>45437</v>
      </c>
      <c r="GE29" s="37" t="str">
        <f>'MÊS (WORD)'!$J$29</f>
        <v/>
      </c>
      <c r="GF29" s="37">
        <f>'MÊS (WORD)'!$I$30</f>
        <v>45438</v>
      </c>
      <c r="GG29" s="37" t="str">
        <f>'MÊS (WORD)'!$J$30</f>
        <v>********************************************************************</v>
      </c>
      <c r="GH29" s="37">
        <f>'MÊS (WORD)'!$I$31</f>
        <v>45439</v>
      </c>
      <c r="GI29" s="37" t="str">
        <f>'MÊS (WORD)'!$J$31</f>
        <v/>
      </c>
      <c r="GJ29" s="37">
        <f>'MÊS (WORD)'!$I$32</f>
        <v>45440</v>
      </c>
      <c r="GK29" s="37" t="str">
        <f>'MÊS (WORD)'!$J$32</f>
        <v/>
      </c>
      <c r="GL29" s="37">
        <f>'MÊS (WORD)'!$I$33</f>
        <v>45441</v>
      </c>
      <c r="GM29" s="37" t="str">
        <f>'MÊS (WORD)'!$J$33</f>
        <v/>
      </c>
      <c r="GN29" s="37">
        <f>'MÊS (WORD)'!$I$34</f>
        <v>45442</v>
      </c>
      <c r="GO29" s="37" t="str">
        <f>'MÊS (WORD)'!$J$34</f>
        <v/>
      </c>
      <c r="GP29" s="37">
        <f>'MÊS (WORD)'!$I$35</f>
        <v>45443</v>
      </c>
      <c r="GQ29" s="31" t="str">
        <f>'MÊS (WORD)'!$J$35</f>
        <v/>
      </c>
    </row>
    <row r="30" spans="1:199" ht="17.100000000000001" customHeight="1" x14ac:dyDescent="0.25">
      <c r="A30" s="31">
        <v>58532</v>
      </c>
      <c r="B30" s="33">
        <v>41801</v>
      </c>
      <c r="C30" s="31">
        <v>216</v>
      </c>
      <c r="D30" s="39" t="s">
        <v>397</v>
      </c>
      <c r="E30" s="34" t="s">
        <v>206</v>
      </c>
      <c r="F30" s="39" t="s">
        <v>396</v>
      </c>
      <c r="G30" s="39" t="s">
        <v>398</v>
      </c>
      <c r="H30" s="31">
        <v>20</v>
      </c>
      <c r="I30" s="31">
        <f>IF(Tabela227[[#This Row],[HORA AULA]]&lt;&gt;0,Tabela227[[#This Row],[HORA AULA]]/2,"-")</f>
        <v>10</v>
      </c>
      <c r="J30" s="31">
        <v>2</v>
      </c>
      <c r="K30" s="31" t="s">
        <v>100</v>
      </c>
      <c r="L30" s="31" t="s">
        <v>100</v>
      </c>
      <c r="M30" s="31" t="s">
        <v>100</v>
      </c>
      <c r="N30" s="32" t="str">
        <f>IFERROR(VLOOKUP(Tabela227[[#This Row],[NOME]],'NOITE (N) (7)'!$B$3:$C$176,2,FALSE),"")</f>
        <v/>
      </c>
      <c r="O30" s="32" t="str">
        <f>IFERROR(VLOOKUP(Tabela227[[#This Row],[NOME]],'NOITE (N) (6)'!$B$3:$C$176,2,FALSE),"")</f>
        <v/>
      </c>
      <c r="P30" s="32" t="str">
        <f>IFERROR(VLOOKUP(Tabela227[[#This Row],[NOME]],'NOITE (N) (5)'!$B$3:$C$176,2,FALSE),"")</f>
        <v/>
      </c>
      <c r="Q30" s="32" t="str">
        <f>IFERROR(VLOOKUP(Tabela227[[#This Row],[NOME]],'NOITE (N) (4)'!$B$3:$C$176,2,FALSE),"")</f>
        <v/>
      </c>
      <c r="R30" s="32" t="str">
        <f>IFERROR(VLOOKUP(Tabela227[[#This Row],[NOME]],'NOITE (N) (3)'!$B$3:$C$176,2,FALSE),"")</f>
        <v/>
      </c>
      <c r="S30" s="32" t="str">
        <f>IFERROR(VLOOKUP(Tabela227[[#This Row],[NOME]],'NOITE (N) (2)'!$B$3:$C$176,2,FALSE),"")</f>
        <v/>
      </c>
      <c r="T30" s="32" t="str">
        <f>IFERROR(VLOOKUP(Tabela227[[#This Row],[NOME]],'NOITE (N) (1)'!$B$3:$C$176,2,FALSE),"")</f>
        <v/>
      </c>
      <c r="U30" s="32" t="str">
        <f>IFERROR(VLOOKUP(Tabela227[[#This Row],[NOME]],'NOITE (N) (7)'!$D$3:$E$176,2,FALSE),"")</f>
        <v/>
      </c>
      <c r="V30" s="32" t="str">
        <f>IFERROR(VLOOKUP(Tabela227[[#This Row],[NOME]],'NOITE (N) (6)'!$D$3:$E$176,2,FALSE),"")</f>
        <v/>
      </c>
      <c r="W30" s="32" t="str">
        <f>IFERROR(VLOOKUP(Tabela227[[#This Row],[NOME]],'NOITE (N) (5)'!$D$3:$E$176,2,FALSE),"")</f>
        <v/>
      </c>
      <c r="X30" s="32" t="str">
        <f>IFERROR(VLOOKUP(Tabela227[[#This Row],[NOME]],'NOITE (N) (4)'!$D$3:$E$176,2,FALSE),"")</f>
        <v/>
      </c>
      <c r="Y30" s="32" t="str">
        <f>IFERROR(VLOOKUP(Tabela227[[#This Row],[NOME]],'NOITE (N) (3)'!$D$3:$E$176,2,FALSE),"")</f>
        <v/>
      </c>
      <c r="Z30" s="32" t="str">
        <f>IFERROR(VLOOKUP(Tabela227[[#This Row],[NOME]],'NOITE (N) (2)'!$D$3:$E$176,2,FALSE),"")</f>
        <v/>
      </c>
      <c r="AA30" s="32" t="str">
        <f>IFERROR(VLOOKUP(Tabela227[[#This Row],[NOME]],'NOITE (N) (1)'!$D$3:$E$176,2,FALSE),"")</f>
        <v/>
      </c>
      <c r="AB30" s="32" t="str">
        <f>IFERROR(VLOOKUP(Tabela227[[#This Row],[NOME]],'NOITE (N) (7)'!$F$3:$G$176,2,FALSE),"")</f>
        <v/>
      </c>
      <c r="AC30" s="32" t="str">
        <f>IFERROR(VLOOKUP(Tabela227[[#This Row],[NOME]],'NOITE (N) (6)'!$F$3:$G$176,2,FALSE),"")</f>
        <v/>
      </c>
      <c r="AD30" s="32" t="str">
        <f>IFERROR(VLOOKUP(Tabela227[[#This Row],[NOME]],'NOITE (N) (5)'!$F$3:$G$176,2,FALSE),"")</f>
        <v/>
      </c>
      <c r="AE30" s="32" t="str">
        <f>IFERROR(VLOOKUP(Tabela227[[#This Row],[NOME]],'NOITE (N) (4)'!$F$3:$G$176,2,FALSE),"")</f>
        <v/>
      </c>
      <c r="AF30" s="32" t="str">
        <f>IFERROR(VLOOKUP(Tabela227[[#This Row],[NOME]],'NOITE (N) (3)'!$F$3:$G$176,2,FALSE),"")</f>
        <v/>
      </c>
      <c r="AG30" s="32" t="str">
        <f>IFERROR(VLOOKUP(Tabela227[[#This Row],[NOME]],'NOITE (N) (2)'!$F$3:$G$176,2,FALSE),"")</f>
        <v/>
      </c>
      <c r="AH30" s="32" t="str">
        <f>IFERROR(VLOOKUP(Tabela227[[#This Row],[NOME]],'NOITE (N) (1)'!$F$3:$G$176,2,FALSE),"")</f>
        <v/>
      </c>
      <c r="AI30" s="32" t="str">
        <f>IFERROR(VLOOKUP(Tabela227[[#This Row],[NOME]],'NOITE (N) (7)'!$H$3:$I$176,2,FALSE),"")</f>
        <v/>
      </c>
      <c r="AJ30" s="32" t="str">
        <f>IFERROR(VLOOKUP(Tabela227[[#This Row],[NOME]],'NOITE (N) (6)'!$H$3:$I$176,2,FALSE),"")</f>
        <v/>
      </c>
      <c r="AK30" s="32" t="str">
        <f>IFERROR(VLOOKUP(Tabela227[[#This Row],[NOME]],'NOITE (N) (5)'!$H$3:$I$176,2,FALSE),"")</f>
        <v/>
      </c>
      <c r="AL30" s="32" t="str">
        <f>IFERROR(VLOOKUP(Tabela227[[#This Row],[NOME]],'NOITE (N) (4)'!$H$3:$I$176,2,FALSE),"")</f>
        <v/>
      </c>
      <c r="AM30" s="32" t="str">
        <f>IFERROR(VLOOKUP(Tabela227[[#This Row],[NOME]],'NOITE (N) (3)'!$H$3:$I$176,2,FALSE),"")</f>
        <v/>
      </c>
      <c r="AN30" s="32" t="str">
        <f>IFERROR(VLOOKUP(Tabela227[[#This Row],[NOME]],'NOITE (N) (2)'!$H$3:$I$176,2,FALSE),"")</f>
        <v/>
      </c>
      <c r="AO30" s="32" t="str">
        <f>IFERROR(VLOOKUP(Tabela227[[#This Row],[NOME]],'NOITE (N) (1)'!$H$3:$I$176,2,FALSE),"")</f>
        <v/>
      </c>
      <c r="AP30" s="32" t="str">
        <f>IFERROR(VLOOKUP(Tabela227[[#This Row],[NOME]],'NOITE (N) (7)'!$J$3:$K$176,2,FALSE),"")</f>
        <v/>
      </c>
      <c r="AQ30" s="32" t="str">
        <f>IFERROR(VLOOKUP(Tabela227[[#This Row],[NOME]],'NOITE (N) (6)'!$J$3:$K$176,2,FALSE),"")</f>
        <v/>
      </c>
      <c r="AR30" s="32" t="str">
        <f>IFERROR(VLOOKUP(Tabela227[[#This Row],[NOME]],'NOITE (N) (5)'!$J$3:$K$176,2,FALSE),"")</f>
        <v/>
      </c>
      <c r="AS30" s="32" t="str">
        <f>IFERROR(VLOOKUP(Tabela227[[#This Row],[NOME]],'NOITE (N) (4)'!$J$3:$K$176,2,FALSE),"")</f>
        <v/>
      </c>
      <c r="AT30" s="32" t="str">
        <f>IFERROR(VLOOKUP(Tabela227[[#This Row],[NOME]],'NOITE (N) (3)'!$J$3:$K$176,2,FALSE),"")</f>
        <v/>
      </c>
      <c r="AU30" s="32" t="str">
        <f>IFERROR(VLOOKUP(Tabela227[[#This Row],[NOME]],'NOITE (N) (2)'!$J$3:$K$176,2,FALSE),"")</f>
        <v/>
      </c>
      <c r="AV30" s="32" t="str">
        <f>IFERROR(VLOOKUP(Tabela227[[#This Row],[NOME]],'NOITE (N) (1)'!$J$3:$K$176,2,FALSE),"")</f>
        <v/>
      </c>
      <c r="AW30" s="32" t="str">
        <f>IFERROR(VLOOKUP(Tabela227[[#This Row],[NOME]],'NOITE (N) (7)'!$L$3:$M$176,2,FALSE),"")</f>
        <v/>
      </c>
      <c r="AX30" s="32" t="str">
        <f>IFERROR(VLOOKUP(Tabela227[[#This Row],[NOME]],'NOITE (N) (6)'!$L$3:$M$176,2,FALSE),"")</f>
        <v/>
      </c>
      <c r="AY30" s="32" t="str">
        <f>IFERROR(VLOOKUP(Tabela227[[#This Row],[NOME]],'NOITE (N) (5)'!$L$3:$M$176,2,FALSE),"")</f>
        <v/>
      </c>
      <c r="AZ30" s="32" t="str">
        <f>IFERROR(VLOOKUP(Tabela227[[#This Row],[NOME]],'NOITE (N) (4)'!$L$3:$M$176,2,FALSE),"")</f>
        <v/>
      </c>
      <c r="BA30" s="32" t="str">
        <f>IFERROR(VLOOKUP(Tabela227[[#This Row],[NOME]],'NOITE (N) (3)'!$L$3:$M$176,2,FALSE),"")</f>
        <v/>
      </c>
      <c r="BB30" s="32" t="str">
        <f>IFERROR(VLOOKUP(Tabela227[[#This Row],[NOME]],'NOITE (N) (2)'!$L$3:$M$176,2,FALSE),"")</f>
        <v/>
      </c>
      <c r="BC30" s="32" t="str">
        <f>IFERROR(VLOOKUP(Tabela227[[#This Row],[NOME]],'NOITE (N) (1)'!$L$3:$M$176,2,FALSE),"")</f>
        <v/>
      </c>
      <c r="BD30" s="32" t="str">
        <f>IFERROR(VLOOKUP(Tabela227[[#This Row],[NOME]],'TARDE (N) (6)'!$B$2:$C$73,2,FALSE),"")</f>
        <v/>
      </c>
      <c r="BE30" s="32" t="str">
        <f>IFERROR(VLOOKUP(Tabela227[[#This Row],[NOME]],'TARDE (N) (5)'!$B$2:$C$73,2,FALSE),"")</f>
        <v/>
      </c>
      <c r="BF30" s="32" t="str">
        <f>IFERROR(VLOOKUP(Tabela227[[#This Row],[NOME]],'TARDE (N) (4)'!$B$2:$C$73,2,FALSE),"")</f>
        <v/>
      </c>
      <c r="BG30" s="32" t="str">
        <f>IFERROR(VLOOKUP(Tabela227[[#This Row],[NOME]],'TARDE (N) (3)'!$B$2:$C$73,2,FALSE),"")</f>
        <v/>
      </c>
      <c r="BH30" s="32" t="str">
        <f>IFERROR(VLOOKUP(Tabela227[[#This Row],[NOME]],'TARDE (N) (2)'!$B$2:$C$73,2,FALSE),"")</f>
        <v/>
      </c>
      <c r="BI30" s="32" t="str">
        <f>IFERROR(VLOOKUP(Tabela227[[#This Row],[NOME]],'TARDE (N) (1)'!$B$2:$C$73,2,FALSE),"")</f>
        <v/>
      </c>
      <c r="BJ30" s="32" t="str">
        <f>IFERROR(VLOOKUP(Tabela227[[#This Row],[NOME]],'TARDE (N) (6)'!$D$2:$E$73,2,FALSE),"")</f>
        <v/>
      </c>
      <c r="BK30" s="32" t="str">
        <f>IFERROR(VLOOKUP(Tabela227[[#This Row],[NOME]],'TARDE (N) (5)'!$D$2:$E$73,2,FALSE),"")</f>
        <v/>
      </c>
      <c r="BL30" s="32" t="str">
        <f>IFERROR(VLOOKUP(Tabela227[[#This Row],[NOME]],'TARDE (N) (4)'!$D$2:$E$73,2,FALSE),"")</f>
        <v/>
      </c>
      <c r="BM30" s="32" t="str">
        <f>IFERROR(VLOOKUP(Tabela227[[#This Row],[NOME]],'TARDE (N) (3)'!$D$2:$E$73,2,FALSE),"")</f>
        <v/>
      </c>
      <c r="BN30" s="32" t="str">
        <f>IFERROR(VLOOKUP(Tabela227[[#This Row],[NOME]],'TARDE (N) (2)'!$D$2:$E$73,2,FALSE),"")</f>
        <v/>
      </c>
      <c r="BO30" s="32" t="str">
        <f>IFERROR(VLOOKUP(Tabela227[[#This Row],[NOME]],'TARDE (N) (1)'!$D$2:$E$73,2,FALSE),"")</f>
        <v/>
      </c>
      <c r="BP30" s="32" t="str">
        <f>IFERROR(VLOOKUP(Tabela227[[#This Row],[NOME]],'TARDE (N) (6)'!$F$2:$G$73,2,FALSE),"")</f>
        <v/>
      </c>
      <c r="BQ30" s="32" t="str">
        <f>IFERROR(VLOOKUP(Tabela227[[#This Row],[NOME]],'TARDE (N) (5)'!$F$2:$G$73,2,FALSE),"")</f>
        <v/>
      </c>
      <c r="BR30" s="32" t="str">
        <f>IFERROR(VLOOKUP(Tabela227[[#This Row],[NOME]],'TARDE (N) (4)'!$F$2:$G$73,2,FALSE),"")</f>
        <v/>
      </c>
      <c r="BS30" s="32" t="str">
        <f>IFERROR(VLOOKUP(Tabela227[[#This Row],[NOME]],'TARDE (N) (3)'!$F$2:$G$73,2,FALSE),"")</f>
        <v/>
      </c>
      <c r="BT30" s="32" t="str">
        <f>IFERROR(VLOOKUP(Tabela227[[#This Row],[NOME]],'TARDE (N) (2)'!$F$2:$G$73,2,FALSE),"")</f>
        <v/>
      </c>
      <c r="BU30" s="32" t="str">
        <f>IFERROR(VLOOKUP(Tabela227[[#This Row],[NOME]],'TARDE (N) (1)'!$F$2:$G$73,2,FALSE),"")</f>
        <v/>
      </c>
      <c r="BV30" s="32" t="str">
        <f>IFERROR(VLOOKUP(Tabela227[[#This Row],[NOME]],'TARDE (N) (6)'!$H$2:$I$73,2,FALSE),"")</f>
        <v/>
      </c>
      <c r="BW30" s="32" t="str">
        <f>IFERROR(VLOOKUP(Tabela227[[#This Row],[NOME]],'TARDE (N) (5)'!$H$2:$I$73,2,FALSE),"")</f>
        <v/>
      </c>
      <c r="BX30" s="32" t="str">
        <f>IFERROR(VLOOKUP(Tabela227[[#This Row],[NOME]],'TARDE (N) (4)'!$H$2:$I$73,2,FALSE),"")</f>
        <v/>
      </c>
      <c r="BY30" s="32" t="str">
        <f>IFERROR(VLOOKUP(Tabela227[[#This Row],[NOME]],'TARDE (N) (3)'!$H$2:$I$73,2,FALSE),"")</f>
        <v/>
      </c>
      <c r="BZ30" s="32" t="str">
        <f>IFERROR(VLOOKUP(Tabela227[[#This Row],[NOME]],'TARDE (N) (2)'!$H$2:$I$73,2,FALSE),"")</f>
        <v/>
      </c>
      <c r="CA30" s="32" t="str">
        <f>IFERROR(VLOOKUP(Tabela227[[#This Row],[NOME]],'TARDE (N) (1)'!$H$2:$I$73,2,FALSE),"")</f>
        <v/>
      </c>
      <c r="CB30" s="32" t="str">
        <f>IFERROR(VLOOKUP(Tabela227[[#This Row],[NOME]],'TARDE (N) (6)'!$J$2:$K$73,2,FALSE),"")</f>
        <v/>
      </c>
      <c r="CC30" s="32" t="str">
        <f>IFERROR(VLOOKUP(Tabela227[[#This Row],[NOME]],'TARDE (N) (5)'!$J$2:$K$73,2,FALSE),"")</f>
        <v/>
      </c>
      <c r="CD30" s="32" t="str">
        <f>IFERROR(VLOOKUP(Tabela227[[#This Row],[NOME]],'TARDE (N) (4)'!$J$2:$K$73,2,FALSE),"")</f>
        <v/>
      </c>
      <c r="CE30" s="32" t="str">
        <f>IFERROR(VLOOKUP(Tabela227[[#This Row],[NOME]],'TARDE (N) (3)'!$J$2:$K$73,2,FALSE),"")</f>
        <v/>
      </c>
      <c r="CF30" s="32" t="str">
        <f>IFERROR(VLOOKUP(Tabela227[[#This Row],[NOME]],'TARDE (N) (2)'!$J$2:$K$73,2,FALSE),"")</f>
        <v/>
      </c>
      <c r="CG30" s="32" t="str">
        <f>IFERROR(VLOOKUP(Tabela227[[#This Row],[NOME]],'TARDE (N) (1)'!$J$2:$K$73,2,FALSE),"")</f>
        <v/>
      </c>
      <c r="CH30" s="32" t="str">
        <f>IFERROR(VLOOKUP(Tabela227[[#This Row],[NOME]],'TARDE (N) (6)'!$L$2:$M$73,2,FALSE),"")</f>
        <v/>
      </c>
      <c r="CI30" s="32" t="str">
        <f>IFERROR(VLOOKUP(Tabela227[[#This Row],[NOME]],'TARDE (N) (5)'!$L$2:$M$73,2,FALSE),"")</f>
        <v/>
      </c>
      <c r="CJ30" s="32" t="str">
        <f>IFERROR(VLOOKUP(Tabela227[[#This Row],[NOME]],'TARDE (N) (4)'!$L$2:$M$73,2,FALSE),"")</f>
        <v/>
      </c>
      <c r="CK30" s="32" t="str">
        <f>IFERROR(VLOOKUP(Tabela227[[#This Row],[NOME]],'TARDE (N) (3)'!$L$2:$M$73,2,FALSE),"")</f>
        <v/>
      </c>
      <c r="CL30" s="32" t="str">
        <f>IFERROR(VLOOKUP(Tabela227[[#This Row],[NOME]],'TARDE (N) (2)'!$L$2:$M$73,2,FALSE),"")</f>
        <v/>
      </c>
      <c r="CM30" s="32" t="str">
        <f>IFERROR(VLOOKUP(Tabela227[[#This Row],[NOME]],'TARDE (N) (1)'!$L$2:$M$73,2,FALSE),"")</f>
        <v/>
      </c>
      <c r="CN30" s="32" t="str">
        <f>IFERROR(VLOOKUP(Tabela227[[#This Row],[NOME]],'MANHÃ (N) (7)'!$B$2:$C$127,2,FALSE),"")</f>
        <v/>
      </c>
      <c r="CO30" s="32" t="str">
        <f>IFERROR(VLOOKUP(Tabela227[[#This Row],[NOME]],'MANHÃ (N) (6)'!$B$2:$C$127,2,FALSE),"")</f>
        <v/>
      </c>
      <c r="CP30" s="32" t="str">
        <f>IFERROR(VLOOKUP(Tabela227[[#This Row],[NOME]],'MANHÃ (N) (5)'!$B$2:$C$127,2,FALSE),"")</f>
        <v/>
      </c>
      <c r="CQ30" s="32" t="str">
        <f>IFERROR(VLOOKUP(Tabela227[[#This Row],[NOME]],'MANHÃ (N) (4)'!$B$2:$C$127,2,FALSE),"")</f>
        <v/>
      </c>
      <c r="CR30" s="32" t="str">
        <f>IFERROR(VLOOKUP(Tabela227[[#This Row],[NOME]],'MANHÃ (N) (3)'!$B$2:$C$127,2,FALSE),"")</f>
        <v/>
      </c>
      <c r="CS30" s="32" t="str">
        <f>IFERROR(VLOOKUP(Tabela227[[#This Row],[NOME]],'MANHÃ (N) (2)'!$B$2:$C$127,2,FALSE),"")</f>
        <v/>
      </c>
      <c r="CT30" s="32" t="str">
        <f>IFERROR(VLOOKUP(Tabela227[[#This Row],[NOME]],'MANHÃ (N) (1)'!$B$2:$C$127,2,FALSE),"")</f>
        <v/>
      </c>
      <c r="CU30" s="32" t="str">
        <f>IFERROR(VLOOKUP(Tabela227[[#This Row],[NOME]],'MANHÃ (N) (7)'!$D$2:$E$127,2,FALSE),"")</f>
        <v/>
      </c>
      <c r="CV30" s="32" t="str">
        <f>IFERROR(VLOOKUP(Tabela227[[#This Row],[NOME]],'MANHÃ (N) (6)'!$D$2:$E$127,2,FALSE),"")</f>
        <v/>
      </c>
      <c r="CW30" s="32" t="str">
        <f>IFERROR(VLOOKUP(Tabela227[[#This Row],[NOME]],'MANHÃ (N) (5)'!$D$2:$E$127,2,FALSE),"")</f>
        <v/>
      </c>
      <c r="CX30" s="32" t="str">
        <f>IFERROR(VLOOKUP(Tabela227[[#This Row],[NOME]],'MANHÃ (N) (4)'!$D$2:$E$127,2,FALSE),"")</f>
        <v/>
      </c>
      <c r="CY30" s="32" t="str">
        <f>IFERROR(VLOOKUP(Tabela227[[#This Row],[NOME]],'MANHÃ (N) (3)'!$D$2:$E$127,2,FALSE),"")</f>
        <v/>
      </c>
      <c r="CZ30" s="32" t="str">
        <f>IFERROR(VLOOKUP(Tabela227[[#This Row],[NOME]],'MANHÃ (N) (2)'!$D$2:$E$127,2,FALSE),"")</f>
        <v/>
      </c>
      <c r="DA30" s="32" t="str">
        <f>IFERROR(VLOOKUP(Tabela227[[#This Row],[NOME]],'MANHÃ (N) (1)'!$D$2:$E$127,2,FALSE),"")</f>
        <v/>
      </c>
      <c r="DB30" s="32" t="str">
        <f>IFERROR(VLOOKUP(Tabela227[[#This Row],[NOME]],'MANHÃ (N) (7)'!$F$2:$G$127,2,FALSE),"")</f>
        <v/>
      </c>
      <c r="DC30" s="32" t="str">
        <f>IFERROR(VLOOKUP(Tabela227[[#This Row],[NOME]],'MANHÃ (N) (7)'!$F$2:$G$127,2,FALSE),"")</f>
        <v/>
      </c>
      <c r="DD30" s="32" t="str">
        <f>IFERROR(VLOOKUP(Tabela227[[#This Row],[NOME]],'MANHÃ (N) (6)'!$F$2:$G$127,2,FALSE),"")</f>
        <v/>
      </c>
      <c r="DE30" s="32" t="str">
        <f>IFERROR(VLOOKUP(Tabela227[[#This Row],[NOME]],'MANHÃ (N) (5)'!$F$2:$G$127,2,FALSE),"")</f>
        <v/>
      </c>
      <c r="DF30" s="32" t="str">
        <f>IFERROR(VLOOKUP(Tabela227[[#This Row],[NOME]],'MANHÃ (N) (3)'!$F$2:$G$127,2,FALSE),"")</f>
        <v/>
      </c>
      <c r="DG30" s="32" t="str">
        <f>IFERROR(VLOOKUP(Tabela227[[#This Row],[NOME]],'MANHÃ (N) (2)'!$F$2:$G$127,2,FALSE),"")</f>
        <v/>
      </c>
      <c r="DH30" s="32" t="str">
        <f>IFERROR(VLOOKUP(Tabela227[[#This Row],[NOME]],'MANHÃ (N) (1)'!$F$2:$G$127,2,FALSE),"")</f>
        <v/>
      </c>
      <c r="DI30" s="32" t="str">
        <f>IFERROR(VLOOKUP(Tabela227[[#This Row],[NOME]],'MANHÃ (N) (7)'!$H$2:$I$127,2,FALSE),"")</f>
        <v/>
      </c>
      <c r="DJ30" s="32" t="str">
        <f>IFERROR(VLOOKUP(Tabela227[[#This Row],[NOME]],'MANHÃ (N) (6)'!$H$2:$I$127,2,FALSE),"")</f>
        <v/>
      </c>
      <c r="DK30" s="32" t="str">
        <f>IFERROR(VLOOKUP(Tabela227[[#This Row],[NOME]],'MANHÃ (N) (5)'!$H$2:$I$127,2,FALSE),"")</f>
        <v/>
      </c>
      <c r="DL30" s="32" t="str">
        <f>IFERROR(VLOOKUP(Tabela227[[#This Row],[NOME]],'MANHÃ (N) (4)'!$H$2:$I$127,2,FALSE),"")</f>
        <v/>
      </c>
      <c r="DM30" s="32" t="str">
        <f>IFERROR(VLOOKUP(Tabela227[[#This Row],[NOME]],'MANHÃ (N) (3)'!$H$2:$I$127,2,FALSE),"")</f>
        <v/>
      </c>
      <c r="DN30" s="32" t="str">
        <f>IFERROR(VLOOKUP(Tabela227[[#This Row],[NOME]],'MANHÃ (N) (2)'!$H$2:$I$127,2,FALSE),"")</f>
        <v/>
      </c>
      <c r="DO30" s="32" t="str">
        <f>IFERROR(VLOOKUP(Tabela227[[#This Row],[NOME]],'MANHÃ (N) (1)'!$H$2:$I$127,2,FALSE),"")</f>
        <v/>
      </c>
      <c r="DP30" s="32" t="str">
        <f>IFERROR(VLOOKUP(Tabela227[[#This Row],[NOME]],'MANHÃ (N) (7)'!$J$2:$K$127,2,FALSE),"")</f>
        <v/>
      </c>
      <c r="DQ30" s="32" t="str">
        <f>IFERROR(VLOOKUP(Tabela227[[#This Row],[NOME]],'MANHÃ (N) (6)'!$J$2:$K$127,2,FALSE),"")</f>
        <v/>
      </c>
      <c r="DR30" s="32" t="str">
        <f>IFERROR(VLOOKUP(Tabela227[[#This Row],[NOME]],'MANHÃ (N) (5)'!$J$2:$K$127,2,FALSE),"")</f>
        <v/>
      </c>
      <c r="DS30" s="32" t="str">
        <f>IFERROR(VLOOKUP(Tabela227[[#This Row],[NOME]],'MANHÃ (N) (4)'!$J$2:$K$127,2,FALSE),"")</f>
        <v/>
      </c>
      <c r="DT30" s="32" t="str">
        <f>IFERROR(VLOOKUP(Tabela227[[#This Row],[NOME]],'MANHÃ (N) (3)'!$J$2:$K$127,2,FALSE),"")</f>
        <v/>
      </c>
      <c r="DU30" s="32" t="str">
        <f>IFERROR(VLOOKUP(Tabela227[[#This Row],[NOME]],'MANHÃ (N) (2)'!$J$2:$K$127,2,FALSE),"")</f>
        <v/>
      </c>
      <c r="DV30" s="32" t="str">
        <f>IFERROR(VLOOKUP(Tabela227[[#This Row],[NOME]],'MANHÃ (N) (1)'!$J$2:$K$127,2,FALSE),"")</f>
        <v/>
      </c>
      <c r="DW30" s="32" t="str">
        <f>IFERROR(VLOOKUP(Tabela227[[#This Row],[NOME]],'MANHÃ (N) (7)'!$L$2:$M$127,2,FALSE),"")</f>
        <v/>
      </c>
      <c r="DX30" s="32" t="str">
        <f>IFERROR(VLOOKUP(Tabela227[[#This Row],[NOME]],'MANHÃ (N) (6)'!$L$2:$M$127,2,FALSE),"")</f>
        <v/>
      </c>
      <c r="DY30" s="32" t="str">
        <f>IFERROR(VLOOKUP(Tabela227[[#This Row],[NOME]],'MANHÃ (N) (5)'!$L$2:$M$127,2,FALSE),"")</f>
        <v/>
      </c>
      <c r="DZ30" s="32" t="str">
        <f>IFERROR(VLOOKUP(Tabela227[[#This Row],[NOME]],'MANHÃ (N) (4)'!$L$2:$M$127,2,FALSE),"")</f>
        <v/>
      </c>
      <c r="EA30" s="32" t="str">
        <f>IFERROR(VLOOKUP(Tabela227[[#This Row],[NOME]],'MANHÃ (N) (3)'!$L$2:$M$127,2,FALSE),"")</f>
        <v/>
      </c>
      <c r="EB30" s="32" t="str">
        <f>IFERROR(VLOOKUP(Tabela227[[#This Row],[NOME]],'MANHÃ (N) (2)'!$L$2:$M$127,2,FALSE),"")</f>
        <v/>
      </c>
      <c r="EC30" s="32" t="str">
        <f>IFERROR(VLOOKUP(Tabela227[[#This Row],[NOME]],'MANHÃ (N) (1)'!$L$2:$M$127,2,FALSE),"")</f>
        <v/>
      </c>
      <c r="ED30" s="33">
        <v>45323</v>
      </c>
      <c r="EE30" s="31">
        <f>PROFESSORES!$D$3</f>
        <v>2024</v>
      </c>
      <c r="EF30" s="31" t="str">
        <f>PROFESSORES!$C$3</f>
        <v>MAIO</v>
      </c>
      <c r="EG30" s="35">
        <f>'MÊS (WORD)'!$C$4</f>
        <v>5</v>
      </c>
      <c r="EH30" s="42">
        <f>'MÊS (WORD)'!$I$5</f>
        <v>45413</v>
      </c>
      <c r="EI30" s="31" t="str">
        <f>'MÊS (WORD)'!$J$5</f>
        <v>*
***************************DIA DO TRABALHO**************************</v>
      </c>
      <c r="EJ30" s="42">
        <f>'MÊS (WORD)'!$I$6</f>
        <v>45414</v>
      </c>
      <c r="EK30" s="37" t="str">
        <f>'MÊS (WORD)'!$J$6</f>
        <v/>
      </c>
      <c r="EL30" s="42">
        <f>'MÊS (WORD)'!$I$7</f>
        <v>45415</v>
      </c>
      <c r="EM30" s="37" t="str">
        <f>'MÊS (WORD)'!$J$7</f>
        <v/>
      </c>
      <c r="EN30" s="42">
        <f>'MÊS (WORD)'!$I$8</f>
        <v>45416</v>
      </c>
      <c r="EO30" s="37" t="str">
        <f>'MÊS (WORD)'!$J$8</f>
        <v/>
      </c>
      <c r="EP30" s="42">
        <f>'MÊS (WORD)'!$I$9</f>
        <v>45417</v>
      </c>
      <c r="EQ30" s="37" t="str">
        <f>'MÊS (WORD)'!$J$9</f>
        <v>********************************************************************</v>
      </c>
      <c r="ER30" s="42">
        <f>'MÊS (WORD)'!$I$10</f>
        <v>45418</v>
      </c>
      <c r="ES30" s="37" t="str">
        <f>'MÊS (WORD)'!$J$10</f>
        <v/>
      </c>
      <c r="ET30" s="42">
        <f>'MÊS (WORD)'!$I$11</f>
        <v>45419</v>
      </c>
      <c r="EU30" s="37" t="str">
        <f>'MÊS (WORD)'!$J$11</f>
        <v/>
      </c>
      <c r="EV30" s="42">
        <f>'MÊS (WORD)'!$I$12</f>
        <v>45420</v>
      </c>
      <c r="EW30" s="37" t="str">
        <f>'MÊS (WORD)'!$J$12</f>
        <v/>
      </c>
      <c r="EX30" s="42">
        <f>'MÊS (WORD)'!$I$13</f>
        <v>45421</v>
      </c>
      <c r="EY30" s="37" t="str">
        <f>'MÊS (WORD)'!$J$13</f>
        <v/>
      </c>
      <c r="EZ30" s="37">
        <f>'MÊS (WORD)'!$I$14</f>
        <v>45422</v>
      </c>
      <c r="FA30" s="37" t="str">
        <f>'MÊS (WORD)'!$J$14</f>
        <v/>
      </c>
      <c r="FB30" s="37">
        <f>'MÊS (WORD)'!$I$15</f>
        <v>45423</v>
      </c>
      <c r="FC30" s="37" t="str">
        <f>'MÊS (WORD)'!$J$15</f>
        <v/>
      </c>
      <c r="FD30" s="37">
        <f>'MÊS (WORD)'!$I$16</f>
        <v>45424</v>
      </c>
      <c r="FE30" s="37" t="str">
        <f>'MÊS (WORD)'!$J$16</f>
        <v>********************************************************************</v>
      </c>
      <c r="FF30" s="37">
        <f>'MÊS (WORD)'!$I$17</f>
        <v>45425</v>
      </c>
      <c r="FG30" s="37" t="str">
        <f>'MÊS (WORD)'!$J$17</f>
        <v/>
      </c>
      <c r="FH30" s="37">
        <f>'MÊS (WORD)'!$I$18</f>
        <v>45426</v>
      </c>
      <c r="FI30" s="37" t="str">
        <f>'MÊS (WORD)'!$J$18</f>
        <v/>
      </c>
      <c r="FJ30" s="37">
        <f>'MÊS (WORD)'!$I$19</f>
        <v>45427</v>
      </c>
      <c r="FK30" s="37" t="str">
        <f>'MÊS (WORD)'!$J$19</f>
        <v/>
      </c>
      <c r="FL30" s="37">
        <f>'MÊS (WORD)'!$I$20</f>
        <v>45428</v>
      </c>
      <c r="FM30" s="37" t="str">
        <f>'MÊS (WORD)'!$J$20</f>
        <v/>
      </c>
      <c r="FN30" s="37">
        <f>'MÊS (WORD)'!$I$21</f>
        <v>45429</v>
      </c>
      <c r="FO30" s="37" t="str">
        <f>'MÊS (WORD)'!$J$21</f>
        <v/>
      </c>
      <c r="FP30" s="37">
        <f>'MÊS (WORD)'!$I$22</f>
        <v>45430</v>
      </c>
      <c r="FQ30" s="37" t="str">
        <f>'MÊS (WORD)'!$J$22</f>
        <v/>
      </c>
      <c r="FR30" s="37">
        <f>'MÊS (WORD)'!$I$23</f>
        <v>45431</v>
      </c>
      <c r="FS30" s="37" t="str">
        <f>'MÊS (WORD)'!$J$23</f>
        <v>********************************************************************</v>
      </c>
      <c r="FT30" s="37">
        <f>'MÊS (WORD)'!$I$24</f>
        <v>45432</v>
      </c>
      <c r="FU30" s="37" t="str">
        <f>'MÊS (WORD)'!$J$24</f>
        <v/>
      </c>
      <c r="FV30" s="37">
        <f>'MÊS (WORD)'!$I$25</f>
        <v>45433</v>
      </c>
      <c r="FW30" s="37" t="str">
        <f>'MÊS (WORD)'!$J$25</f>
        <v/>
      </c>
      <c r="FX30" s="37">
        <f>'MÊS (WORD)'!$I$26</f>
        <v>45434</v>
      </c>
      <c r="FY30" s="37" t="str">
        <f>'MÊS (WORD)'!$J$26</f>
        <v/>
      </c>
      <c r="FZ30" s="37">
        <f>'MÊS (WORD)'!$I$27</f>
        <v>45435</v>
      </c>
      <c r="GA30" s="37" t="str">
        <f>'MÊS (WORD)'!$J$27</f>
        <v/>
      </c>
      <c r="GB30" s="37">
        <f>'MÊS (WORD)'!$I$28</f>
        <v>45436</v>
      </c>
      <c r="GC30" s="37" t="str">
        <f>'MÊS (WORD)'!$J$28</f>
        <v/>
      </c>
      <c r="GD30" s="37">
        <f>'MÊS (WORD)'!$I$29</f>
        <v>45437</v>
      </c>
      <c r="GE30" s="37" t="str">
        <f>'MÊS (WORD)'!$J$29</f>
        <v/>
      </c>
      <c r="GF30" s="37">
        <f>'MÊS (WORD)'!$I$30</f>
        <v>45438</v>
      </c>
      <c r="GG30" s="37" t="str">
        <f>'MÊS (WORD)'!$J$30</f>
        <v>********************************************************************</v>
      </c>
      <c r="GH30" s="37">
        <f>'MÊS (WORD)'!$I$31</f>
        <v>45439</v>
      </c>
      <c r="GI30" s="37" t="str">
        <f>'MÊS (WORD)'!$J$31</f>
        <v/>
      </c>
      <c r="GJ30" s="37">
        <f>'MÊS (WORD)'!$I$32</f>
        <v>45440</v>
      </c>
      <c r="GK30" s="37" t="str">
        <f>'MÊS (WORD)'!$J$32</f>
        <v/>
      </c>
      <c r="GL30" s="37">
        <f>'MÊS (WORD)'!$I$33</f>
        <v>45441</v>
      </c>
      <c r="GM30" s="37" t="str">
        <f>'MÊS (WORD)'!$J$33</f>
        <v/>
      </c>
      <c r="GN30" s="37">
        <f>'MÊS (WORD)'!$I$34</f>
        <v>45442</v>
      </c>
      <c r="GO30" s="37" t="str">
        <f>'MÊS (WORD)'!$J$34</f>
        <v/>
      </c>
      <c r="GP30" s="37">
        <f>'MÊS (WORD)'!$I$35</f>
        <v>45443</v>
      </c>
      <c r="GQ30" s="31" t="str">
        <f>'MÊS (WORD)'!$J$35</f>
        <v/>
      </c>
    </row>
    <row r="31" spans="1:199" ht="17.100000000000001" customHeight="1" x14ac:dyDescent="0.25">
      <c r="A31" s="8">
        <v>77155</v>
      </c>
      <c r="B31" s="11">
        <v>45083</v>
      </c>
      <c r="C31" s="8">
        <v>209</v>
      </c>
      <c r="D31" s="39" t="s">
        <v>702</v>
      </c>
      <c r="E31" t="s">
        <v>81</v>
      </c>
      <c r="F31" s="39" t="s">
        <v>396</v>
      </c>
      <c r="G31" s="7" t="s">
        <v>407</v>
      </c>
      <c r="H31" s="4">
        <v>14</v>
      </c>
      <c r="I31" s="31">
        <f>IF(Tabela227[[#This Row],[HORA AULA]]&lt;&gt;0,Tabela227[[#This Row],[HORA AULA]]/2,"-")</f>
        <v>7</v>
      </c>
      <c r="J31" s="31" t="s">
        <v>100</v>
      </c>
      <c r="K31" s="31" t="s">
        <v>100</v>
      </c>
      <c r="L31" s="31" t="s">
        <v>100</v>
      </c>
      <c r="M31" s="31" t="s">
        <v>100</v>
      </c>
      <c r="N31" s="32" t="str">
        <f>IFERROR(VLOOKUP(Tabela227[[#This Row],[NOME]],'NOITE (N) (7)'!$B$3:$C$176,2,FALSE),"")</f>
        <v/>
      </c>
      <c r="O31" s="32" t="str">
        <f>IFERROR(VLOOKUP(Tabela227[[#This Row],[NOME]],'NOITE (N) (6)'!$B$3:$C$176,2,FALSE),"")</f>
        <v/>
      </c>
      <c r="P31" s="32" t="str">
        <f>IFERROR(VLOOKUP(Tabela227[[#This Row],[NOME]],'NOITE (N) (5)'!$B$3:$C$176,2,FALSE),"")</f>
        <v/>
      </c>
      <c r="Q31" s="32" t="str">
        <f>IFERROR(VLOOKUP(Tabela227[[#This Row],[NOME]],'NOITE (N) (4)'!$B$3:$C$176,2,FALSE),"")</f>
        <v/>
      </c>
      <c r="R31" s="32" t="str">
        <f>IFERROR(VLOOKUP(Tabela227[[#This Row],[NOME]],'NOITE (N) (3)'!$B$3:$C$176,2,FALSE),"")</f>
        <v/>
      </c>
      <c r="S31" s="32" t="str">
        <f>IFERROR(VLOOKUP(Tabela227[[#This Row],[NOME]],'NOITE (N) (2)'!$B$3:$C$176,2,FALSE),"")</f>
        <v/>
      </c>
      <c r="T31" s="32" t="str">
        <f>IFERROR(VLOOKUP(Tabela227[[#This Row],[NOME]],'NOITE (N) (1)'!$B$3:$C$176,2,FALSE),"")</f>
        <v>GESTÃO DE PROJETOS</v>
      </c>
      <c r="U31" s="32" t="str">
        <f>IFERROR(VLOOKUP(Tabela227[[#This Row],[NOME]],'NOITE (N) (7)'!$D$3:$E$176,2,FALSE),"")</f>
        <v/>
      </c>
      <c r="V31" s="32" t="str">
        <f>IFERROR(VLOOKUP(Tabela227[[#This Row],[NOME]],'NOITE (N) (6)'!$D$3:$E$176,2,FALSE),"")</f>
        <v/>
      </c>
      <c r="W31" s="32" t="str">
        <f>IFERROR(VLOOKUP(Tabela227[[#This Row],[NOME]],'NOITE (N) (5)'!$D$3:$E$176,2,FALSE),"")</f>
        <v/>
      </c>
      <c r="X31" s="32" t="str">
        <f>IFERROR(VLOOKUP(Tabela227[[#This Row],[NOME]],'NOITE (N) (4)'!$D$3:$E$176,2,FALSE),"")</f>
        <v/>
      </c>
      <c r="Y31" s="32" t="str">
        <f>IFERROR(VLOOKUP(Tabela227[[#This Row],[NOME]],'NOITE (N) (3)'!$D$3:$E$176,2,FALSE),"")</f>
        <v/>
      </c>
      <c r="Z31" s="32" t="str">
        <f>IFERROR(VLOOKUP(Tabela227[[#This Row],[NOME]],'NOITE (N) (2)'!$D$3:$E$176,2,FALSE),"")</f>
        <v/>
      </c>
      <c r="AA31" s="32" t="str">
        <f>IFERROR(VLOOKUP(Tabela227[[#This Row],[NOME]],'NOITE (N) (1)'!$D$3:$E$176,2,FALSE),"")</f>
        <v/>
      </c>
      <c r="AB31" s="32" t="str">
        <f>IFERROR(VLOOKUP(Tabela227[[#This Row],[NOME]],'NOITE (N) (7)'!$F$3:$G$176,2,FALSE),"")</f>
        <v/>
      </c>
      <c r="AC31" s="32" t="str">
        <f>IFERROR(VLOOKUP(Tabela227[[#This Row],[NOME]],'NOITE (N) (6)'!$F$3:$G$176,2,FALSE),"")</f>
        <v/>
      </c>
      <c r="AD31" s="32" t="str">
        <f>IFERROR(VLOOKUP(Tabela227[[#This Row],[NOME]],'NOITE (N) (5)'!$F$3:$G$176,2,FALSE),"")</f>
        <v/>
      </c>
      <c r="AE31" s="32" t="str">
        <f>IFERROR(VLOOKUP(Tabela227[[#This Row],[NOME]],'NOITE (N) (4)'!$F$3:$G$176,2,FALSE),"")</f>
        <v/>
      </c>
      <c r="AF31" s="32" t="str">
        <f>IFERROR(VLOOKUP(Tabela227[[#This Row],[NOME]],'NOITE (N) (3)'!$F$3:$G$176,2,FALSE),"")</f>
        <v/>
      </c>
      <c r="AG31" s="32" t="str">
        <f>IFERROR(VLOOKUP(Tabela227[[#This Row],[NOME]],'NOITE (N) (2)'!$F$3:$G$176,2,FALSE),"")</f>
        <v/>
      </c>
      <c r="AH31" s="32" t="str">
        <f>IFERROR(VLOOKUP(Tabela227[[#This Row],[NOME]],'NOITE (N) (1)'!$F$3:$G$176,2,FALSE),"")</f>
        <v/>
      </c>
      <c r="AI31" s="32" t="str">
        <f>IFERROR(VLOOKUP(Tabela227[[#This Row],[NOME]],'NOITE (N) (7)'!$H$3:$I$176,2,FALSE),"")</f>
        <v/>
      </c>
      <c r="AJ31" s="32" t="str">
        <f>IFERROR(VLOOKUP(Tabela227[[#This Row],[NOME]],'NOITE (N) (6)'!$H$3:$I$176,2,FALSE),"")</f>
        <v/>
      </c>
      <c r="AK31" s="32" t="str">
        <f>IFERROR(VLOOKUP(Tabela227[[#This Row],[NOME]],'NOITE (N) (5)'!$H$3:$I$176,2,FALSE),"")</f>
        <v/>
      </c>
      <c r="AL31" s="32" t="str">
        <f>IFERROR(VLOOKUP(Tabela227[[#This Row],[NOME]],'NOITE (N) (4)'!$H$3:$I$176,2,FALSE),"")</f>
        <v/>
      </c>
      <c r="AM31" s="32" t="str">
        <f>IFERROR(VLOOKUP(Tabela227[[#This Row],[NOME]],'NOITE (N) (3)'!$H$3:$I$176,2,FALSE),"")</f>
        <v/>
      </c>
      <c r="AN31" s="32" t="str">
        <f>IFERROR(VLOOKUP(Tabela227[[#This Row],[NOME]],'NOITE (N) (2)'!$H$3:$I$176,2,FALSE),"")</f>
        <v/>
      </c>
      <c r="AO31" s="32" t="str">
        <f>IFERROR(VLOOKUP(Tabela227[[#This Row],[NOME]],'NOITE (N) (1)'!$H$3:$I$176,2,FALSE),"")</f>
        <v/>
      </c>
      <c r="AP31" s="32" t="str">
        <f>IFERROR(VLOOKUP(Tabela227[[#This Row],[NOME]],'NOITE (N) (7)'!$J$3:$K$176,2,FALSE),"")</f>
        <v/>
      </c>
      <c r="AQ31" s="32" t="str">
        <f>IFERROR(VLOOKUP(Tabela227[[#This Row],[NOME]],'NOITE (N) (6)'!$J$3:$K$176,2,FALSE),"")</f>
        <v/>
      </c>
      <c r="AR31" s="32" t="str">
        <f>IFERROR(VLOOKUP(Tabela227[[#This Row],[NOME]],'NOITE (N) (5)'!$J$3:$K$176,2,FALSE),"")</f>
        <v/>
      </c>
      <c r="AS31" s="32" t="str">
        <f>IFERROR(VLOOKUP(Tabela227[[#This Row],[NOME]],'NOITE (N) (4)'!$J$3:$K$176,2,FALSE),"")</f>
        <v/>
      </c>
      <c r="AT31" s="32" t="str">
        <f>IFERROR(VLOOKUP(Tabela227[[#This Row],[NOME]],'NOITE (N) (3)'!$J$3:$K$176,2,FALSE),"")</f>
        <v>PLANEJAMENTO ESTRATÉGICO</v>
      </c>
      <c r="AU31" s="32" t="str">
        <f>IFERROR(VLOOKUP(Tabela227[[#This Row],[NOME]],'NOITE (N) (2)'!$J$3:$K$176,2,FALSE),"")</f>
        <v/>
      </c>
      <c r="AV31" s="32" t="str">
        <f>IFERROR(VLOOKUP(Tabela227[[#This Row],[NOME]],'NOITE (N) (1)'!$J$3:$K$176,2,FALSE),"")</f>
        <v/>
      </c>
      <c r="AW31" s="32" t="str">
        <f>IFERROR(VLOOKUP(Tabela227[[#This Row],[NOME]],'NOITE (N) (7)'!$L$3:$M$176,2,FALSE),"")</f>
        <v/>
      </c>
      <c r="AX31" s="32" t="str">
        <f>IFERROR(VLOOKUP(Tabela227[[#This Row],[NOME]],'NOITE (N) (6)'!$L$3:$M$176,2,FALSE),"")</f>
        <v/>
      </c>
      <c r="AY31" s="32" t="str">
        <f>IFERROR(VLOOKUP(Tabela227[[#This Row],[NOME]],'NOITE (N) (5)'!$L$3:$M$176,2,FALSE),"")</f>
        <v/>
      </c>
      <c r="AZ31" s="32" t="str">
        <f>IFERROR(VLOOKUP(Tabela227[[#This Row],[NOME]],'NOITE (N) (4)'!$L$3:$M$176,2,FALSE),"")</f>
        <v/>
      </c>
      <c r="BA31" s="32" t="str">
        <f>IFERROR(VLOOKUP(Tabela227[[#This Row],[NOME]],'NOITE (N) (3)'!$L$3:$M$176,2,FALSE),"")</f>
        <v/>
      </c>
      <c r="BB31" s="32" t="str">
        <f>IFERROR(VLOOKUP(Tabela227[[#This Row],[NOME]],'NOITE (N) (2)'!$L$3:$M$176,2,FALSE),"")</f>
        <v/>
      </c>
      <c r="BC31" s="32" t="str">
        <f>IFERROR(VLOOKUP(Tabela227[[#This Row],[NOME]],'NOITE (N) (1)'!$L$3:$M$176,2,FALSE),"")</f>
        <v/>
      </c>
      <c r="BD31" s="32" t="str">
        <f>IFERROR(VLOOKUP(Tabela227[[#This Row],[NOME]],'TARDE (N) (6)'!$B$2:$C$73,2,FALSE),"")</f>
        <v/>
      </c>
      <c r="BE31" s="32" t="str">
        <f>IFERROR(VLOOKUP(Tabela227[[#This Row],[NOME]],'TARDE (N) (5)'!$B$2:$C$73,2,FALSE),"")</f>
        <v/>
      </c>
      <c r="BF31" s="32" t="str">
        <f>IFERROR(VLOOKUP(Tabela227[[#This Row],[NOME]],'TARDE (N) (4)'!$B$2:$C$73,2,FALSE),"")</f>
        <v/>
      </c>
      <c r="BG31" s="32" t="str">
        <f>IFERROR(VLOOKUP(Tabela227[[#This Row],[NOME]],'TARDE (N) (3)'!$B$2:$C$73,2,FALSE),"")</f>
        <v/>
      </c>
      <c r="BH31" s="32" t="str">
        <f>IFERROR(VLOOKUP(Tabela227[[#This Row],[NOME]],'TARDE (N) (2)'!$B$2:$C$73,2,FALSE),"")</f>
        <v/>
      </c>
      <c r="BI31" s="32" t="str">
        <f>IFERROR(VLOOKUP(Tabela227[[#This Row],[NOME]],'TARDE (N) (1)'!$B$2:$C$73,2,FALSE),"")</f>
        <v/>
      </c>
      <c r="BJ31" s="32" t="str">
        <f>IFERROR(VLOOKUP(Tabela227[[#This Row],[NOME]],'TARDE (N) (6)'!$D$2:$E$73,2,FALSE),"")</f>
        <v/>
      </c>
      <c r="BK31" s="32" t="str">
        <f>IFERROR(VLOOKUP(Tabela227[[#This Row],[NOME]],'TARDE (N) (5)'!$D$2:$E$73,2,FALSE),"")</f>
        <v/>
      </c>
      <c r="BL31" s="32" t="str">
        <f>IFERROR(VLOOKUP(Tabela227[[#This Row],[NOME]],'TARDE (N) (4)'!$D$2:$E$73,2,FALSE),"")</f>
        <v/>
      </c>
      <c r="BM31" s="32" t="str">
        <f>IFERROR(VLOOKUP(Tabela227[[#This Row],[NOME]],'TARDE (N) (3)'!$D$2:$E$73,2,FALSE),"")</f>
        <v/>
      </c>
      <c r="BN31" s="32" t="str">
        <f>IFERROR(VLOOKUP(Tabela227[[#This Row],[NOME]],'TARDE (N) (2)'!$D$2:$E$73,2,FALSE),"")</f>
        <v/>
      </c>
      <c r="BO31" s="32" t="str">
        <f>IFERROR(VLOOKUP(Tabela227[[#This Row],[NOME]],'TARDE (N) (1)'!$D$2:$E$73,2,FALSE),"")</f>
        <v/>
      </c>
      <c r="BP31" s="32" t="str">
        <f>IFERROR(VLOOKUP(Tabela227[[#This Row],[NOME]],'TARDE (N) (6)'!$F$2:$G$73,2,FALSE),"")</f>
        <v/>
      </c>
      <c r="BQ31" s="32" t="str">
        <f>IFERROR(VLOOKUP(Tabela227[[#This Row],[NOME]],'TARDE (N) (5)'!$F$2:$G$73,2,FALSE),"")</f>
        <v/>
      </c>
      <c r="BR31" s="32" t="str">
        <f>IFERROR(VLOOKUP(Tabela227[[#This Row],[NOME]],'TARDE (N) (4)'!$F$2:$G$73,2,FALSE),"")</f>
        <v/>
      </c>
      <c r="BS31" s="32" t="str">
        <f>IFERROR(VLOOKUP(Tabela227[[#This Row],[NOME]],'TARDE (N) (3)'!$F$2:$G$73,2,FALSE),"")</f>
        <v/>
      </c>
      <c r="BT31" s="32" t="str">
        <f>IFERROR(VLOOKUP(Tabela227[[#This Row],[NOME]],'TARDE (N) (2)'!$F$2:$G$73,2,FALSE),"")</f>
        <v/>
      </c>
      <c r="BU31" s="32" t="str">
        <f>IFERROR(VLOOKUP(Tabela227[[#This Row],[NOME]],'TARDE (N) (1)'!$F$2:$G$73,2,FALSE),"")</f>
        <v/>
      </c>
      <c r="BV31" s="32" t="str">
        <f>IFERROR(VLOOKUP(Tabela227[[#This Row],[NOME]],'TARDE (N) (6)'!$H$2:$I$73,2,FALSE),"")</f>
        <v/>
      </c>
      <c r="BW31" s="32" t="str">
        <f>IFERROR(VLOOKUP(Tabela227[[#This Row],[NOME]],'TARDE (N) (5)'!$H$2:$I$73,2,FALSE),"")</f>
        <v/>
      </c>
      <c r="BX31" s="32" t="str">
        <f>IFERROR(VLOOKUP(Tabela227[[#This Row],[NOME]],'TARDE (N) (4)'!$H$2:$I$73,2,FALSE),"")</f>
        <v/>
      </c>
      <c r="BY31" s="32" t="str">
        <f>IFERROR(VLOOKUP(Tabela227[[#This Row],[NOME]],'TARDE (N) (3)'!$H$2:$I$73,2,FALSE),"")</f>
        <v/>
      </c>
      <c r="BZ31" s="32" t="str">
        <f>IFERROR(VLOOKUP(Tabela227[[#This Row],[NOME]],'TARDE (N) (2)'!$H$2:$I$73,2,FALSE),"")</f>
        <v/>
      </c>
      <c r="CA31" s="32" t="str">
        <f>IFERROR(VLOOKUP(Tabela227[[#This Row],[NOME]],'TARDE (N) (1)'!$H$2:$I$73,2,FALSE),"")</f>
        <v/>
      </c>
      <c r="CB31" s="32" t="str">
        <f>IFERROR(VLOOKUP(Tabela227[[#This Row],[NOME]],'TARDE (N) (6)'!$J$2:$K$73,2,FALSE),"")</f>
        <v/>
      </c>
      <c r="CC31" s="32" t="str">
        <f>IFERROR(VLOOKUP(Tabela227[[#This Row],[NOME]],'TARDE (N) (5)'!$J$2:$K$73,2,FALSE),"")</f>
        <v/>
      </c>
      <c r="CD31" s="32" t="str">
        <f>IFERROR(VLOOKUP(Tabela227[[#This Row],[NOME]],'TARDE (N) (4)'!$J$2:$K$73,2,FALSE),"")</f>
        <v/>
      </c>
      <c r="CE31" s="32" t="str">
        <f>IFERROR(VLOOKUP(Tabela227[[#This Row],[NOME]],'TARDE (N) (3)'!$J$2:$K$73,2,FALSE),"")</f>
        <v/>
      </c>
      <c r="CF31" s="32" t="str">
        <f>IFERROR(VLOOKUP(Tabela227[[#This Row],[NOME]],'TARDE (N) (2)'!$J$2:$K$73,2,FALSE),"")</f>
        <v/>
      </c>
      <c r="CG31" s="32" t="str">
        <f>IFERROR(VLOOKUP(Tabela227[[#This Row],[NOME]],'TARDE (N) (1)'!$J$2:$K$73,2,FALSE),"")</f>
        <v/>
      </c>
      <c r="CH31" s="32" t="str">
        <f>IFERROR(VLOOKUP(Tabela227[[#This Row],[NOME]],'TARDE (N) (6)'!$L$2:$M$73,2,FALSE),"")</f>
        <v/>
      </c>
      <c r="CI31" s="32" t="str">
        <f>IFERROR(VLOOKUP(Tabela227[[#This Row],[NOME]],'TARDE (N) (5)'!$L$2:$M$73,2,FALSE),"")</f>
        <v/>
      </c>
      <c r="CJ31" s="32" t="str">
        <f>IFERROR(VLOOKUP(Tabela227[[#This Row],[NOME]],'TARDE (N) (4)'!$L$2:$M$73,2,FALSE),"")</f>
        <v/>
      </c>
      <c r="CK31" s="32" t="str">
        <f>IFERROR(VLOOKUP(Tabela227[[#This Row],[NOME]],'TARDE (N) (3)'!$L$2:$M$73,2,FALSE),"")</f>
        <v/>
      </c>
      <c r="CL31" s="32" t="str">
        <f>IFERROR(VLOOKUP(Tabela227[[#This Row],[NOME]],'TARDE (N) (2)'!$L$2:$M$73,2,FALSE),"")</f>
        <v/>
      </c>
      <c r="CM31" s="32" t="str">
        <f>IFERROR(VLOOKUP(Tabela227[[#This Row],[NOME]],'TARDE (N) (1)'!$L$2:$M$73,2,FALSE),"")</f>
        <v/>
      </c>
      <c r="CN31" s="32" t="str">
        <f>IFERROR(VLOOKUP(Tabela227[[#This Row],[NOME]],'MANHÃ (N) (7)'!$B$2:$C$127,2,FALSE),"")</f>
        <v/>
      </c>
      <c r="CO31" s="32" t="str">
        <f>IFERROR(VLOOKUP(Tabela227[[#This Row],[NOME]],'MANHÃ (N) (6)'!$B$2:$C$127,2,FALSE),"")</f>
        <v/>
      </c>
      <c r="CP31" s="32" t="str">
        <f>IFERROR(VLOOKUP(Tabela227[[#This Row],[NOME]],'MANHÃ (N) (5)'!$B$2:$C$127,2,FALSE),"")</f>
        <v/>
      </c>
      <c r="CQ31" s="32" t="str">
        <f>IFERROR(VLOOKUP(Tabela227[[#This Row],[NOME]],'MANHÃ (N) (4)'!$B$2:$C$127,2,FALSE),"")</f>
        <v/>
      </c>
      <c r="CR31" s="32" t="str">
        <f>IFERROR(VLOOKUP(Tabela227[[#This Row],[NOME]],'MANHÃ (N) (3)'!$B$2:$C$127,2,FALSE),"")</f>
        <v/>
      </c>
      <c r="CS31" s="32" t="str">
        <f>IFERROR(VLOOKUP(Tabela227[[#This Row],[NOME]],'MANHÃ (N) (2)'!$B$2:$C$127,2,FALSE),"")</f>
        <v/>
      </c>
      <c r="CT31" s="32" t="str">
        <f>IFERROR(VLOOKUP(Tabela227[[#This Row],[NOME]],'MANHÃ (N) (1)'!$B$2:$C$127,2,FALSE),"")</f>
        <v/>
      </c>
      <c r="CU31" s="32" t="str">
        <f>IFERROR(VLOOKUP(Tabela227[[#This Row],[NOME]],'MANHÃ (N) (7)'!$D$2:$E$127,2,FALSE),"")</f>
        <v/>
      </c>
      <c r="CV31" s="32" t="str">
        <f>IFERROR(VLOOKUP(Tabela227[[#This Row],[NOME]],'MANHÃ (N) (6)'!$D$2:$E$127,2,FALSE),"")</f>
        <v/>
      </c>
      <c r="CW31" s="32" t="str">
        <f>IFERROR(VLOOKUP(Tabela227[[#This Row],[NOME]],'MANHÃ (N) (5)'!$D$2:$E$127,2,FALSE),"")</f>
        <v/>
      </c>
      <c r="CX31" s="32" t="str">
        <f>IFERROR(VLOOKUP(Tabela227[[#This Row],[NOME]],'MANHÃ (N) (4)'!$D$2:$E$127,2,FALSE),"")</f>
        <v/>
      </c>
      <c r="CY31" s="32" t="str">
        <f>IFERROR(VLOOKUP(Tabela227[[#This Row],[NOME]],'MANHÃ (N) (3)'!$D$2:$E$127,2,FALSE),"")</f>
        <v/>
      </c>
      <c r="CZ31" s="32" t="str">
        <f>IFERROR(VLOOKUP(Tabela227[[#This Row],[NOME]],'MANHÃ (N) (2)'!$D$2:$E$127,2,FALSE),"")</f>
        <v/>
      </c>
      <c r="DA31" s="32" t="str">
        <f>IFERROR(VLOOKUP(Tabela227[[#This Row],[NOME]],'MANHÃ (N) (1)'!$D$2:$E$127,2,FALSE),"")</f>
        <v/>
      </c>
      <c r="DB31" s="32" t="str">
        <f>IFERROR(VLOOKUP(Tabela227[[#This Row],[NOME]],'MANHÃ (N) (7)'!$F$2:$G$127,2,FALSE),"")</f>
        <v/>
      </c>
      <c r="DC31" s="32" t="str">
        <f>IFERROR(VLOOKUP(Tabela227[[#This Row],[NOME]],'MANHÃ (N) (7)'!$F$2:$G$127,2,FALSE),"")</f>
        <v/>
      </c>
      <c r="DD31" s="32" t="str">
        <f>IFERROR(VLOOKUP(Tabela227[[#This Row],[NOME]],'MANHÃ (N) (6)'!$F$2:$G$127,2,FALSE),"")</f>
        <v/>
      </c>
      <c r="DE31" s="32" t="str">
        <f>IFERROR(VLOOKUP(Tabela227[[#This Row],[NOME]],'MANHÃ (N) (5)'!$F$2:$G$127,2,FALSE),"")</f>
        <v/>
      </c>
      <c r="DF31" s="32" t="str">
        <f>IFERROR(VLOOKUP(Tabela227[[#This Row],[NOME]],'MANHÃ (N) (3)'!$F$2:$G$127,2,FALSE),"")</f>
        <v/>
      </c>
      <c r="DG31" s="32" t="str">
        <f>IFERROR(VLOOKUP(Tabela227[[#This Row],[NOME]],'MANHÃ (N) (2)'!$F$2:$G$127,2,FALSE),"")</f>
        <v/>
      </c>
      <c r="DH31" s="32" t="str">
        <f>IFERROR(VLOOKUP(Tabela227[[#This Row],[NOME]],'MANHÃ (N) (1)'!$F$2:$G$127,2,FALSE),"")</f>
        <v/>
      </c>
      <c r="DI31" s="32" t="str">
        <f>IFERROR(VLOOKUP(Tabela227[[#This Row],[NOME]],'MANHÃ (N) (7)'!$H$2:$I$127,2,FALSE),"")</f>
        <v/>
      </c>
      <c r="DJ31" s="32" t="str">
        <f>IFERROR(VLOOKUP(Tabela227[[#This Row],[NOME]],'MANHÃ (N) (6)'!$H$2:$I$127,2,FALSE),"")</f>
        <v/>
      </c>
      <c r="DK31" s="32" t="str">
        <f>IFERROR(VLOOKUP(Tabela227[[#This Row],[NOME]],'MANHÃ (N) (5)'!$H$2:$I$127,2,FALSE),"")</f>
        <v/>
      </c>
      <c r="DL31" s="32" t="str">
        <f>IFERROR(VLOOKUP(Tabela227[[#This Row],[NOME]],'MANHÃ (N) (4)'!$H$2:$I$127,2,FALSE),"")</f>
        <v/>
      </c>
      <c r="DM31" s="32" t="str">
        <f>IFERROR(VLOOKUP(Tabela227[[#This Row],[NOME]],'MANHÃ (N) (3)'!$H$2:$I$127,2,FALSE),"")</f>
        <v/>
      </c>
      <c r="DN31" s="32" t="str">
        <f>IFERROR(VLOOKUP(Tabela227[[#This Row],[NOME]],'MANHÃ (N) (2)'!$H$2:$I$127,2,FALSE),"")</f>
        <v/>
      </c>
      <c r="DO31" s="32" t="str">
        <f>IFERROR(VLOOKUP(Tabela227[[#This Row],[NOME]],'MANHÃ (N) (1)'!$H$2:$I$127,2,FALSE),"")</f>
        <v/>
      </c>
      <c r="DP31" s="32" t="str">
        <f>IFERROR(VLOOKUP(Tabela227[[#This Row],[NOME]],'MANHÃ (N) (7)'!$J$2:$K$127,2,FALSE),"")</f>
        <v/>
      </c>
      <c r="DQ31" s="32" t="str">
        <f>IFERROR(VLOOKUP(Tabela227[[#This Row],[NOME]],'MANHÃ (N) (6)'!$J$2:$K$127,2,FALSE),"")</f>
        <v/>
      </c>
      <c r="DR31" s="32" t="str">
        <f>IFERROR(VLOOKUP(Tabela227[[#This Row],[NOME]],'MANHÃ (N) (5)'!$J$2:$K$127,2,FALSE),"")</f>
        <v/>
      </c>
      <c r="DS31" s="32" t="str">
        <f>IFERROR(VLOOKUP(Tabela227[[#This Row],[NOME]],'MANHÃ (N) (4)'!$J$2:$K$127,2,FALSE),"")</f>
        <v/>
      </c>
      <c r="DT31" s="32" t="str">
        <f>IFERROR(VLOOKUP(Tabela227[[#This Row],[NOME]],'MANHÃ (N) (3)'!$J$2:$K$127,2,FALSE),"")</f>
        <v/>
      </c>
      <c r="DU31" s="32" t="str">
        <f>IFERROR(VLOOKUP(Tabela227[[#This Row],[NOME]],'MANHÃ (N) (2)'!$J$2:$K$127,2,FALSE),"")</f>
        <v/>
      </c>
      <c r="DV31" s="32" t="str">
        <f>IFERROR(VLOOKUP(Tabela227[[#This Row],[NOME]],'MANHÃ (N) (1)'!$J$2:$K$127,2,FALSE),"")</f>
        <v/>
      </c>
      <c r="DW31" s="32" t="str">
        <f>IFERROR(VLOOKUP(Tabela227[[#This Row],[NOME]],'MANHÃ (N) (7)'!$L$2:$M$127,2,FALSE),"")</f>
        <v/>
      </c>
      <c r="DX31" s="32" t="str">
        <f>IFERROR(VLOOKUP(Tabela227[[#This Row],[NOME]],'MANHÃ (N) (6)'!$L$2:$M$127,2,FALSE),"")</f>
        <v/>
      </c>
      <c r="DY31" s="32" t="str">
        <f>IFERROR(VLOOKUP(Tabela227[[#This Row],[NOME]],'MANHÃ (N) (5)'!$L$2:$M$127,2,FALSE),"")</f>
        <v/>
      </c>
      <c r="DZ31" s="32" t="str">
        <f>IFERROR(VLOOKUP(Tabela227[[#This Row],[NOME]],'MANHÃ (N) (4)'!$L$2:$M$127,2,FALSE),"")</f>
        <v/>
      </c>
      <c r="EA31" s="32" t="str">
        <f>IFERROR(VLOOKUP(Tabela227[[#This Row],[NOME]],'MANHÃ (N) (3)'!$L$2:$M$127,2,FALSE),"")</f>
        <v/>
      </c>
      <c r="EB31" s="32" t="str">
        <f>IFERROR(VLOOKUP(Tabela227[[#This Row],[NOME]],'MANHÃ (N) (2)'!$L$2:$M$127,2,FALSE),"")</f>
        <v/>
      </c>
      <c r="EC31" s="32" t="str">
        <f>IFERROR(VLOOKUP(Tabela227[[#This Row],[NOME]],'MANHÃ (N) (1)'!$L$2:$M$127,2,FALSE),"")</f>
        <v/>
      </c>
      <c r="ED31" s="33">
        <v>45323</v>
      </c>
      <c r="EE31" s="31">
        <f>PROFESSORES!$D$3</f>
        <v>2024</v>
      </c>
      <c r="EF31" s="31" t="str">
        <f>PROFESSORES!$C$3</f>
        <v>MAIO</v>
      </c>
      <c r="EG31" s="35">
        <f>'MÊS (WORD)'!$C$4</f>
        <v>5</v>
      </c>
      <c r="EH31" s="42">
        <f>'MÊS (WORD)'!$I$5</f>
        <v>45413</v>
      </c>
      <c r="EI31" s="31" t="str">
        <f>'MÊS (WORD)'!$J$5</f>
        <v>*
***************************DIA DO TRABALHO**************************</v>
      </c>
      <c r="EJ31" s="42">
        <f>'MÊS (WORD)'!$I$6</f>
        <v>45414</v>
      </c>
      <c r="EK31" s="37" t="str">
        <f>'MÊS (WORD)'!$J$6</f>
        <v/>
      </c>
      <c r="EL31" s="42">
        <f>'MÊS (WORD)'!$I$7</f>
        <v>45415</v>
      </c>
      <c r="EM31" s="37" t="str">
        <f>'MÊS (WORD)'!$J$7</f>
        <v/>
      </c>
      <c r="EN31" s="42">
        <f>'MÊS (WORD)'!$I$8</f>
        <v>45416</v>
      </c>
      <c r="EO31" s="37" t="str">
        <f>'MÊS (WORD)'!$J$8</f>
        <v/>
      </c>
      <c r="EP31" s="42">
        <f>'MÊS (WORD)'!$I$9</f>
        <v>45417</v>
      </c>
      <c r="EQ31" s="37" t="str">
        <f>'MÊS (WORD)'!$J$9</f>
        <v>********************************************************************</v>
      </c>
      <c r="ER31" s="42">
        <f>'MÊS (WORD)'!$I$10</f>
        <v>45418</v>
      </c>
      <c r="ES31" s="37" t="str">
        <f>'MÊS (WORD)'!$J$10</f>
        <v/>
      </c>
      <c r="ET31" s="42">
        <f>'MÊS (WORD)'!$I$11</f>
        <v>45419</v>
      </c>
      <c r="EU31" s="37" t="str">
        <f>'MÊS (WORD)'!$J$11</f>
        <v/>
      </c>
      <c r="EV31" s="42">
        <f>'MÊS (WORD)'!$I$12</f>
        <v>45420</v>
      </c>
      <c r="EW31" s="37" t="str">
        <f>'MÊS (WORD)'!$J$12</f>
        <v/>
      </c>
      <c r="EX31" s="42">
        <f>'MÊS (WORD)'!$I$13</f>
        <v>45421</v>
      </c>
      <c r="EY31" s="37" t="str">
        <f>'MÊS (WORD)'!$J$13</f>
        <v/>
      </c>
      <c r="EZ31" s="37">
        <f>'MÊS (WORD)'!$I$14</f>
        <v>45422</v>
      </c>
      <c r="FA31" s="37" t="str">
        <f>'MÊS (WORD)'!$J$14</f>
        <v/>
      </c>
      <c r="FB31" s="37">
        <f>'MÊS (WORD)'!$I$15</f>
        <v>45423</v>
      </c>
      <c r="FC31" s="37" t="str">
        <f>'MÊS (WORD)'!$J$15</f>
        <v/>
      </c>
      <c r="FD31" s="37">
        <f>'MÊS (WORD)'!$I$16</f>
        <v>45424</v>
      </c>
      <c r="FE31" s="37" t="str">
        <f>'MÊS (WORD)'!$J$16</f>
        <v>********************************************************************</v>
      </c>
      <c r="FF31" s="37">
        <f>'MÊS (WORD)'!$I$17</f>
        <v>45425</v>
      </c>
      <c r="FG31" s="37" t="str">
        <f>'MÊS (WORD)'!$J$17</f>
        <v/>
      </c>
      <c r="FH31" s="37">
        <f>'MÊS (WORD)'!$I$18</f>
        <v>45426</v>
      </c>
      <c r="FI31" s="37" t="str">
        <f>'MÊS (WORD)'!$J$18</f>
        <v/>
      </c>
      <c r="FJ31" s="37">
        <f>'MÊS (WORD)'!$I$19</f>
        <v>45427</v>
      </c>
      <c r="FK31" s="37" t="str">
        <f>'MÊS (WORD)'!$J$19</f>
        <v/>
      </c>
      <c r="FL31" s="37">
        <f>'MÊS (WORD)'!$I$20</f>
        <v>45428</v>
      </c>
      <c r="FM31" s="37" t="str">
        <f>'MÊS (WORD)'!$J$20</f>
        <v/>
      </c>
      <c r="FN31" s="37">
        <f>'MÊS (WORD)'!$I$21</f>
        <v>45429</v>
      </c>
      <c r="FO31" s="37" t="str">
        <f>'MÊS (WORD)'!$J$21</f>
        <v/>
      </c>
      <c r="FP31" s="37">
        <f>'MÊS (WORD)'!$I$22</f>
        <v>45430</v>
      </c>
      <c r="FQ31" s="37" t="str">
        <f>'MÊS (WORD)'!$J$22</f>
        <v/>
      </c>
      <c r="FR31" s="37">
        <f>'MÊS (WORD)'!$I$23</f>
        <v>45431</v>
      </c>
      <c r="FS31" s="37" t="str">
        <f>'MÊS (WORD)'!$J$23</f>
        <v>********************************************************************</v>
      </c>
      <c r="FT31" s="37">
        <f>'MÊS (WORD)'!$I$24</f>
        <v>45432</v>
      </c>
      <c r="FU31" s="37" t="str">
        <f>'MÊS (WORD)'!$J$24</f>
        <v/>
      </c>
      <c r="FV31" s="37">
        <f>'MÊS (WORD)'!$I$25</f>
        <v>45433</v>
      </c>
      <c r="FW31" s="37" t="str">
        <f>'MÊS (WORD)'!$J$25</f>
        <v/>
      </c>
      <c r="FX31" s="37">
        <f>'MÊS (WORD)'!$I$26</f>
        <v>45434</v>
      </c>
      <c r="FY31" s="37" t="str">
        <f>'MÊS (WORD)'!$J$26</f>
        <v/>
      </c>
      <c r="FZ31" s="37">
        <f>'MÊS (WORD)'!$I$27</f>
        <v>45435</v>
      </c>
      <c r="GA31" s="37" t="str">
        <f>'MÊS (WORD)'!$J$27</f>
        <v/>
      </c>
      <c r="GB31" s="37">
        <f>'MÊS (WORD)'!$I$28</f>
        <v>45436</v>
      </c>
      <c r="GC31" s="37" t="str">
        <f>'MÊS (WORD)'!$J$28</f>
        <v/>
      </c>
      <c r="GD31" s="37">
        <f>'MÊS (WORD)'!$I$29</f>
        <v>45437</v>
      </c>
      <c r="GE31" s="37" t="str">
        <f>'MÊS (WORD)'!$J$29</f>
        <v/>
      </c>
      <c r="GF31" s="37">
        <f>'MÊS (WORD)'!$I$30</f>
        <v>45438</v>
      </c>
      <c r="GG31" s="37" t="str">
        <f>'MÊS (WORD)'!$J$30</f>
        <v>********************************************************************</v>
      </c>
      <c r="GH31" s="37">
        <f>'MÊS (WORD)'!$I$31</f>
        <v>45439</v>
      </c>
      <c r="GI31" s="37" t="str">
        <f>'MÊS (WORD)'!$J$31</f>
        <v/>
      </c>
      <c r="GJ31" s="37">
        <f>'MÊS (WORD)'!$I$32</f>
        <v>45440</v>
      </c>
      <c r="GK31" s="37" t="str">
        <f>'MÊS (WORD)'!$J$32</f>
        <v/>
      </c>
      <c r="GL31" s="37">
        <f>'MÊS (WORD)'!$I$33</f>
        <v>45441</v>
      </c>
      <c r="GM31" s="37" t="str">
        <f>'MÊS (WORD)'!$J$33</f>
        <v/>
      </c>
      <c r="GN31" s="37">
        <f>'MÊS (WORD)'!$I$34</f>
        <v>45442</v>
      </c>
      <c r="GO31" s="37" t="str">
        <f>'MÊS (WORD)'!$J$34</f>
        <v/>
      </c>
      <c r="GP31" s="37">
        <f>'MÊS (WORD)'!$I$35</f>
        <v>45443</v>
      </c>
      <c r="GQ31" s="31" t="str">
        <f>'MÊS (WORD)'!$J$35</f>
        <v/>
      </c>
    </row>
    <row r="32" spans="1:199" ht="17.100000000000001" customHeight="1" x14ac:dyDescent="0.25">
      <c r="A32" s="31">
        <v>45907</v>
      </c>
      <c r="B32" s="33">
        <v>40808</v>
      </c>
      <c r="C32" s="31">
        <v>216</v>
      </c>
      <c r="D32" s="39" t="s">
        <v>397</v>
      </c>
      <c r="E32" s="34" t="s">
        <v>317</v>
      </c>
      <c r="F32" s="39" t="s">
        <v>396</v>
      </c>
      <c r="G32" s="39" t="s">
        <v>398</v>
      </c>
      <c r="H32" s="31">
        <v>26</v>
      </c>
      <c r="I32" s="31">
        <f>IF(Tabela227[[#This Row],[HORA AULA]]&lt;&gt;0,Tabela227[[#This Row],[HORA AULA]]/2,"-")</f>
        <v>13</v>
      </c>
      <c r="J32" s="31" t="s">
        <v>100</v>
      </c>
      <c r="K32" s="31" t="s">
        <v>100</v>
      </c>
      <c r="L32" s="31" t="s">
        <v>100</v>
      </c>
      <c r="M32" s="31" t="s">
        <v>100</v>
      </c>
      <c r="N32" s="32" t="str">
        <f>IFERROR(VLOOKUP(Tabela227[[#This Row],[NOME]],'NOITE (N) (7)'!$B$3:$C$176,2,FALSE),"")</f>
        <v/>
      </c>
      <c r="O32" s="32" t="str">
        <f>IFERROR(VLOOKUP(Tabela227[[#This Row],[NOME]],'NOITE (N) (6)'!$B$3:$C$176,2,FALSE),"")</f>
        <v/>
      </c>
      <c r="P32" s="32" t="str">
        <f>IFERROR(VLOOKUP(Tabela227[[#This Row],[NOME]],'NOITE (N) (5)'!$B$3:$C$176,2,FALSE),"")</f>
        <v/>
      </c>
      <c r="Q32" s="32" t="str">
        <f>IFERROR(VLOOKUP(Tabela227[[#This Row],[NOME]],'NOITE (N) (4)'!$B$3:$C$176,2,FALSE),"")</f>
        <v/>
      </c>
      <c r="R32" s="32" t="str">
        <f>IFERROR(VLOOKUP(Tabela227[[#This Row],[NOME]],'NOITE (N) (3)'!$B$3:$C$176,2,FALSE),"")</f>
        <v/>
      </c>
      <c r="S32" s="32" t="str">
        <f>IFERROR(VLOOKUP(Tabela227[[#This Row],[NOME]],'NOITE (N) (2)'!$B$3:$C$176,2,FALSE),"")</f>
        <v/>
      </c>
      <c r="T32" s="32" t="str">
        <f>IFERROR(VLOOKUP(Tabela227[[#This Row],[NOME]],'NOITE (N) (1)'!$B$3:$C$176,2,FALSE),"")</f>
        <v/>
      </c>
      <c r="U32" s="32" t="str">
        <f>IFERROR(VLOOKUP(Tabela227[[#This Row],[NOME]],'NOITE (N) (7)'!$D$3:$E$176,2,FALSE),"")</f>
        <v/>
      </c>
      <c r="V32" s="32" t="str">
        <f>IFERROR(VLOOKUP(Tabela227[[#This Row],[NOME]],'NOITE (N) (6)'!$D$3:$E$176,2,FALSE),"")</f>
        <v/>
      </c>
      <c r="W32" s="32" t="str">
        <f>IFERROR(VLOOKUP(Tabela227[[#This Row],[NOME]],'NOITE (N) (5)'!$D$3:$E$176,2,FALSE),"")</f>
        <v/>
      </c>
      <c r="X32" s="32" t="str">
        <f>IFERROR(VLOOKUP(Tabela227[[#This Row],[NOME]],'NOITE (N) (4)'!$D$3:$E$176,2,FALSE),"")</f>
        <v/>
      </c>
      <c r="Y32" s="32" t="str">
        <f>IFERROR(VLOOKUP(Tabela227[[#This Row],[NOME]],'NOITE (N) (3)'!$D$3:$E$176,2,FALSE),"")</f>
        <v/>
      </c>
      <c r="Z32" s="32" t="str">
        <f>IFERROR(VLOOKUP(Tabela227[[#This Row],[NOME]],'NOITE (N) (2)'!$D$3:$E$176,2,FALSE),"")</f>
        <v/>
      </c>
      <c r="AA32" s="32" t="str">
        <f>IFERROR(VLOOKUP(Tabela227[[#This Row],[NOME]],'NOITE (N) (1)'!$D$3:$E$176,2,FALSE),"")</f>
        <v/>
      </c>
      <c r="AB32" s="32" t="str">
        <f>IFERROR(VLOOKUP(Tabela227[[#This Row],[NOME]],'NOITE (N) (7)'!$F$3:$G$176,2,FALSE),"")</f>
        <v/>
      </c>
      <c r="AC32" s="32" t="str">
        <f>IFERROR(VLOOKUP(Tabela227[[#This Row],[NOME]],'NOITE (N) (6)'!$F$3:$G$176,2,FALSE),"")</f>
        <v/>
      </c>
      <c r="AD32" s="32" t="str">
        <f>IFERROR(VLOOKUP(Tabela227[[#This Row],[NOME]],'NOITE (N) (5)'!$F$3:$G$176,2,FALSE),"")</f>
        <v/>
      </c>
      <c r="AE32" s="32" t="str">
        <f>IFERROR(VLOOKUP(Tabela227[[#This Row],[NOME]],'NOITE (N) (4)'!$F$3:$G$176,2,FALSE),"")</f>
        <v/>
      </c>
      <c r="AF32" s="32" t="str">
        <f>IFERROR(VLOOKUP(Tabela227[[#This Row],[NOME]],'NOITE (N) (3)'!$F$3:$G$176,2,FALSE),"")</f>
        <v/>
      </c>
      <c r="AG32" s="32" t="str">
        <f>IFERROR(VLOOKUP(Tabela227[[#This Row],[NOME]],'NOITE (N) (2)'!$F$3:$G$176,2,FALSE),"")</f>
        <v/>
      </c>
      <c r="AH32" s="32" t="str">
        <f>IFERROR(VLOOKUP(Tabela227[[#This Row],[NOME]],'NOITE (N) (1)'!$F$3:$G$176,2,FALSE),"")</f>
        <v/>
      </c>
      <c r="AI32" s="32" t="str">
        <f>IFERROR(VLOOKUP(Tabela227[[#This Row],[NOME]],'NOITE (N) (7)'!$H$3:$I$176,2,FALSE),"")</f>
        <v/>
      </c>
      <c r="AJ32" s="32" t="str">
        <f>IFERROR(VLOOKUP(Tabela227[[#This Row],[NOME]],'NOITE (N) (6)'!$H$3:$I$176,2,FALSE),"")</f>
        <v/>
      </c>
      <c r="AK32" s="32" t="str">
        <f>IFERROR(VLOOKUP(Tabela227[[#This Row],[NOME]],'NOITE (N) (5)'!$H$3:$I$176,2,FALSE),"")</f>
        <v/>
      </c>
      <c r="AL32" s="32" t="str">
        <f>IFERROR(VLOOKUP(Tabela227[[#This Row],[NOME]],'NOITE (N) (4)'!$H$3:$I$176,2,FALSE),"")</f>
        <v/>
      </c>
      <c r="AM32" s="32" t="str">
        <f>IFERROR(VLOOKUP(Tabela227[[#This Row],[NOME]],'NOITE (N) (3)'!$H$3:$I$176,2,FALSE),"")</f>
        <v/>
      </c>
      <c r="AN32" s="32" t="str">
        <f>IFERROR(VLOOKUP(Tabela227[[#This Row],[NOME]],'NOITE (N) (2)'!$H$3:$I$176,2,FALSE),"")</f>
        <v/>
      </c>
      <c r="AO32" s="32" t="str">
        <f>IFERROR(VLOOKUP(Tabela227[[#This Row],[NOME]],'NOITE (N) (1)'!$H$3:$I$176,2,FALSE),"")</f>
        <v/>
      </c>
      <c r="AP32" s="32" t="str">
        <f>IFERROR(VLOOKUP(Tabela227[[#This Row],[NOME]],'NOITE (N) (7)'!$J$3:$K$176,2,FALSE),"")</f>
        <v/>
      </c>
      <c r="AQ32" s="32" t="str">
        <f>IFERROR(VLOOKUP(Tabela227[[#This Row],[NOME]],'NOITE (N) (6)'!$J$3:$K$176,2,FALSE),"")</f>
        <v/>
      </c>
      <c r="AR32" s="32" t="str">
        <f>IFERROR(VLOOKUP(Tabela227[[#This Row],[NOME]],'NOITE (N) (5)'!$J$3:$K$176,2,FALSE),"")</f>
        <v/>
      </c>
      <c r="AS32" s="32" t="str">
        <f>IFERROR(VLOOKUP(Tabela227[[#This Row],[NOME]],'NOITE (N) (4)'!$J$3:$K$176,2,FALSE),"")</f>
        <v/>
      </c>
      <c r="AT32" s="32" t="str">
        <f>IFERROR(VLOOKUP(Tabela227[[#This Row],[NOME]],'NOITE (N) (3)'!$J$3:$K$176,2,FALSE),"")</f>
        <v/>
      </c>
      <c r="AU32" s="32" t="str">
        <f>IFERROR(VLOOKUP(Tabela227[[#This Row],[NOME]],'NOITE (N) (2)'!$J$3:$K$176,2,FALSE),"")</f>
        <v/>
      </c>
      <c r="AV32" s="32" t="str">
        <f>IFERROR(VLOOKUP(Tabela227[[#This Row],[NOME]],'NOITE (N) (1)'!$J$3:$K$176,2,FALSE),"")</f>
        <v/>
      </c>
      <c r="AW32" s="32" t="str">
        <f>IFERROR(VLOOKUP(Tabela227[[#This Row],[NOME]],'NOITE (N) (7)'!$L$3:$M$176,2,FALSE),"")</f>
        <v/>
      </c>
      <c r="AX32" s="32" t="str">
        <f>IFERROR(VLOOKUP(Tabela227[[#This Row],[NOME]],'NOITE (N) (6)'!$L$3:$M$176,2,FALSE),"")</f>
        <v/>
      </c>
      <c r="AY32" s="32" t="str">
        <f>IFERROR(VLOOKUP(Tabela227[[#This Row],[NOME]],'NOITE (N) (5)'!$L$3:$M$176,2,FALSE),"")</f>
        <v/>
      </c>
      <c r="AZ32" s="32" t="str">
        <f>IFERROR(VLOOKUP(Tabela227[[#This Row],[NOME]],'NOITE (N) (4)'!$L$3:$M$176,2,FALSE),"")</f>
        <v/>
      </c>
      <c r="BA32" s="32" t="str">
        <f>IFERROR(VLOOKUP(Tabela227[[#This Row],[NOME]],'NOITE (N) (3)'!$L$3:$M$176,2,FALSE),"")</f>
        <v/>
      </c>
      <c r="BB32" s="32" t="str">
        <f>IFERROR(VLOOKUP(Tabela227[[#This Row],[NOME]],'NOITE (N) (2)'!$L$3:$M$176,2,FALSE),"")</f>
        <v/>
      </c>
      <c r="BC32" s="32" t="str">
        <f>IFERROR(VLOOKUP(Tabela227[[#This Row],[NOME]],'NOITE (N) (1)'!$L$3:$M$176,2,FALSE),"")</f>
        <v/>
      </c>
      <c r="BD32" s="32" t="str">
        <f>IFERROR(VLOOKUP(Tabela227[[#This Row],[NOME]],'TARDE (N) (6)'!$B$2:$C$73,2,FALSE),"")</f>
        <v/>
      </c>
      <c r="BE32" s="32" t="str">
        <f>IFERROR(VLOOKUP(Tabela227[[#This Row],[NOME]],'TARDE (N) (5)'!$B$2:$C$73,2,FALSE),"")</f>
        <v/>
      </c>
      <c r="BF32" s="32" t="str">
        <f>IFERROR(VLOOKUP(Tabela227[[#This Row],[NOME]],'TARDE (N) (4)'!$B$2:$C$73,2,FALSE),"")</f>
        <v/>
      </c>
      <c r="BG32" s="32" t="str">
        <f>IFERROR(VLOOKUP(Tabela227[[#This Row],[NOME]],'TARDE (N) (3)'!$B$2:$C$73,2,FALSE),"")</f>
        <v/>
      </c>
      <c r="BH32" s="32" t="str">
        <f>IFERROR(VLOOKUP(Tabela227[[#This Row],[NOME]],'TARDE (N) (2)'!$B$2:$C$73,2,FALSE),"")</f>
        <v/>
      </c>
      <c r="BI32" s="32" t="str">
        <f>IFERROR(VLOOKUP(Tabela227[[#This Row],[NOME]],'TARDE (N) (1)'!$B$2:$C$73,2,FALSE),"")</f>
        <v/>
      </c>
      <c r="BJ32" s="32" t="str">
        <f>IFERROR(VLOOKUP(Tabela227[[#This Row],[NOME]],'TARDE (N) (6)'!$D$2:$E$73,2,FALSE),"")</f>
        <v/>
      </c>
      <c r="BK32" s="32" t="str">
        <f>IFERROR(VLOOKUP(Tabela227[[#This Row],[NOME]],'TARDE (N) (5)'!$D$2:$E$73,2,FALSE),"")</f>
        <v/>
      </c>
      <c r="BL32" s="32" t="str">
        <f>IFERROR(VLOOKUP(Tabela227[[#This Row],[NOME]],'TARDE (N) (4)'!$D$2:$E$73,2,FALSE),"")</f>
        <v/>
      </c>
      <c r="BM32" s="32" t="str">
        <f>IFERROR(VLOOKUP(Tabela227[[#This Row],[NOME]],'TARDE (N) (3)'!$D$2:$E$73,2,FALSE),"")</f>
        <v/>
      </c>
      <c r="BN32" s="32" t="str">
        <f>IFERROR(VLOOKUP(Tabela227[[#This Row],[NOME]],'TARDE (N) (2)'!$D$2:$E$73,2,FALSE),"")</f>
        <v/>
      </c>
      <c r="BO32" s="32" t="str">
        <f>IFERROR(VLOOKUP(Tabela227[[#This Row],[NOME]],'TARDE (N) (1)'!$D$2:$E$73,2,FALSE),"")</f>
        <v/>
      </c>
      <c r="BP32" s="32" t="str">
        <f>IFERROR(VLOOKUP(Tabela227[[#This Row],[NOME]],'TARDE (N) (6)'!$F$2:$G$73,2,FALSE),"")</f>
        <v/>
      </c>
      <c r="BQ32" s="32" t="str">
        <f>IFERROR(VLOOKUP(Tabela227[[#This Row],[NOME]],'TARDE (N) (5)'!$F$2:$G$73,2,FALSE),"")</f>
        <v/>
      </c>
      <c r="BR32" s="32" t="str">
        <f>IFERROR(VLOOKUP(Tabela227[[#This Row],[NOME]],'TARDE (N) (4)'!$F$2:$G$73,2,FALSE),"")</f>
        <v/>
      </c>
      <c r="BS32" s="32" t="str">
        <f>IFERROR(VLOOKUP(Tabela227[[#This Row],[NOME]],'TARDE (N) (3)'!$F$2:$G$73,2,FALSE),"")</f>
        <v/>
      </c>
      <c r="BT32" s="32" t="str">
        <f>IFERROR(VLOOKUP(Tabela227[[#This Row],[NOME]],'TARDE (N) (2)'!$F$2:$G$73,2,FALSE),"")</f>
        <v/>
      </c>
      <c r="BU32" s="32" t="str">
        <f>IFERROR(VLOOKUP(Tabela227[[#This Row],[NOME]],'TARDE (N) (1)'!$F$2:$G$73,2,FALSE),"")</f>
        <v/>
      </c>
      <c r="BV32" s="32" t="str">
        <f>IFERROR(VLOOKUP(Tabela227[[#This Row],[NOME]],'TARDE (N) (6)'!$H$2:$I$73,2,FALSE),"")</f>
        <v/>
      </c>
      <c r="BW32" s="32" t="str">
        <f>IFERROR(VLOOKUP(Tabela227[[#This Row],[NOME]],'TARDE (N) (5)'!$H$2:$I$73,2,FALSE),"")</f>
        <v/>
      </c>
      <c r="BX32" s="32" t="str">
        <f>IFERROR(VLOOKUP(Tabela227[[#This Row],[NOME]],'TARDE (N) (4)'!$H$2:$I$73,2,FALSE),"")</f>
        <v/>
      </c>
      <c r="BY32" s="32" t="str">
        <f>IFERROR(VLOOKUP(Tabela227[[#This Row],[NOME]],'TARDE (N) (3)'!$H$2:$I$73,2,FALSE),"")</f>
        <v/>
      </c>
      <c r="BZ32" s="32" t="str">
        <f>IFERROR(VLOOKUP(Tabela227[[#This Row],[NOME]],'TARDE (N) (2)'!$H$2:$I$73,2,FALSE),"")</f>
        <v/>
      </c>
      <c r="CA32" s="32" t="str">
        <f>IFERROR(VLOOKUP(Tabela227[[#This Row],[NOME]],'TARDE (N) (1)'!$H$2:$I$73,2,FALSE),"")</f>
        <v/>
      </c>
      <c r="CB32" s="32" t="str">
        <f>IFERROR(VLOOKUP(Tabela227[[#This Row],[NOME]],'TARDE (N) (6)'!$J$2:$K$73,2,FALSE),"")</f>
        <v/>
      </c>
      <c r="CC32" s="32" t="str">
        <f>IFERROR(VLOOKUP(Tabela227[[#This Row],[NOME]],'TARDE (N) (5)'!$J$2:$K$73,2,FALSE),"")</f>
        <v/>
      </c>
      <c r="CD32" s="32" t="str">
        <f>IFERROR(VLOOKUP(Tabela227[[#This Row],[NOME]],'TARDE (N) (4)'!$J$2:$K$73,2,FALSE),"")</f>
        <v/>
      </c>
      <c r="CE32" s="32" t="str">
        <f>IFERROR(VLOOKUP(Tabela227[[#This Row],[NOME]],'TARDE (N) (3)'!$J$2:$K$73,2,FALSE),"")</f>
        <v/>
      </c>
      <c r="CF32" s="32" t="str">
        <f>IFERROR(VLOOKUP(Tabela227[[#This Row],[NOME]],'TARDE (N) (2)'!$J$2:$K$73,2,FALSE),"")</f>
        <v/>
      </c>
      <c r="CG32" s="32" t="str">
        <f>IFERROR(VLOOKUP(Tabela227[[#This Row],[NOME]],'TARDE (N) (1)'!$J$2:$K$73,2,FALSE),"")</f>
        <v/>
      </c>
      <c r="CH32" s="32" t="str">
        <f>IFERROR(VLOOKUP(Tabela227[[#This Row],[NOME]],'TARDE (N) (6)'!$L$2:$M$73,2,FALSE),"")</f>
        <v/>
      </c>
      <c r="CI32" s="32" t="str">
        <f>IFERROR(VLOOKUP(Tabela227[[#This Row],[NOME]],'TARDE (N) (5)'!$L$2:$M$73,2,FALSE),"")</f>
        <v/>
      </c>
      <c r="CJ32" s="32" t="str">
        <f>IFERROR(VLOOKUP(Tabela227[[#This Row],[NOME]],'TARDE (N) (4)'!$L$2:$M$73,2,FALSE),"")</f>
        <v/>
      </c>
      <c r="CK32" s="32" t="str">
        <f>IFERROR(VLOOKUP(Tabela227[[#This Row],[NOME]],'TARDE (N) (3)'!$L$2:$M$73,2,FALSE),"")</f>
        <v/>
      </c>
      <c r="CL32" s="32" t="str">
        <f>IFERROR(VLOOKUP(Tabela227[[#This Row],[NOME]],'TARDE (N) (2)'!$L$2:$M$73,2,FALSE),"")</f>
        <v/>
      </c>
      <c r="CM32" s="32" t="str">
        <f>IFERROR(VLOOKUP(Tabela227[[#This Row],[NOME]],'TARDE (N) (1)'!$L$2:$M$73,2,FALSE),"")</f>
        <v/>
      </c>
      <c r="CN32" s="32" t="str">
        <f>IFERROR(VLOOKUP(Tabela227[[#This Row],[NOME]],'MANHÃ (N) (7)'!$B$2:$C$127,2,FALSE),"")</f>
        <v/>
      </c>
      <c r="CO32" s="32" t="str">
        <f>IFERROR(VLOOKUP(Tabela227[[#This Row],[NOME]],'MANHÃ (N) (6)'!$B$2:$C$127,2,FALSE),"")</f>
        <v/>
      </c>
      <c r="CP32" s="32" t="str">
        <f>IFERROR(VLOOKUP(Tabela227[[#This Row],[NOME]],'MANHÃ (N) (5)'!$B$2:$C$127,2,FALSE),"")</f>
        <v/>
      </c>
      <c r="CQ32" s="32" t="str">
        <f>IFERROR(VLOOKUP(Tabela227[[#This Row],[NOME]],'MANHÃ (N) (4)'!$B$2:$C$127,2,FALSE),"")</f>
        <v/>
      </c>
      <c r="CR32" s="32" t="str">
        <f>IFERROR(VLOOKUP(Tabela227[[#This Row],[NOME]],'MANHÃ (N) (3)'!$B$2:$C$127,2,FALSE),"")</f>
        <v/>
      </c>
      <c r="CS32" s="32" t="str">
        <f>IFERROR(VLOOKUP(Tabela227[[#This Row],[NOME]],'MANHÃ (N) (2)'!$B$2:$C$127,2,FALSE),"")</f>
        <v/>
      </c>
      <c r="CT32" s="32" t="str">
        <f>IFERROR(VLOOKUP(Tabela227[[#This Row],[NOME]],'MANHÃ (N) (1)'!$B$2:$C$127,2,FALSE),"")</f>
        <v/>
      </c>
      <c r="CU32" s="32" t="str">
        <f>IFERROR(VLOOKUP(Tabela227[[#This Row],[NOME]],'MANHÃ (N) (7)'!$D$2:$E$127,2,FALSE),"")</f>
        <v/>
      </c>
      <c r="CV32" s="32" t="str">
        <f>IFERROR(VLOOKUP(Tabela227[[#This Row],[NOME]],'MANHÃ (N) (6)'!$D$2:$E$127,2,FALSE),"")</f>
        <v/>
      </c>
      <c r="CW32" s="32" t="str">
        <f>IFERROR(VLOOKUP(Tabela227[[#This Row],[NOME]],'MANHÃ (N) (5)'!$D$2:$E$127,2,FALSE),"")</f>
        <v/>
      </c>
      <c r="CX32" s="32" t="str">
        <f>IFERROR(VLOOKUP(Tabela227[[#This Row],[NOME]],'MANHÃ (N) (4)'!$D$2:$E$127,2,FALSE),"")</f>
        <v/>
      </c>
      <c r="CY32" s="32" t="str">
        <f>IFERROR(VLOOKUP(Tabela227[[#This Row],[NOME]],'MANHÃ (N) (3)'!$D$2:$E$127,2,FALSE),"")</f>
        <v/>
      </c>
      <c r="CZ32" s="32" t="str">
        <f>IFERROR(VLOOKUP(Tabela227[[#This Row],[NOME]],'MANHÃ (N) (2)'!$D$2:$E$127,2,FALSE),"")</f>
        <v/>
      </c>
      <c r="DA32" s="32" t="str">
        <f>IFERROR(VLOOKUP(Tabela227[[#This Row],[NOME]],'MANHÃ (N) (1)'!$D$2:$E$127,2,FALSE),"")</f>
        <v/>
      </c>
      <c r="DB32" s="32" t="str">
        <f>IFERROR(VLOOKUP(Tabela227[[#This Row],[NOME]],'MANHÃ (N) (7)'!$F$2:$G$127,2,FALSE),"")</f>
        <v/>
      </c>
      <c r="DC32" s="32" t="str">
        <f>IFERROR(VLOOKUP(Tabela227[[#This Row],[NOME]],'MANHÃ (N) (7)'!$F$2:$G$127,2,FALSE),"")</f>
        <v/>
      </c>
      <c r="DD32" s="32" t="str">
        <f>IFERROR(VLOOKUP(Tabela227[[#This Row],[NOME]],'MANHÃ (N) (6)'!$F$2:$G$127,2,FALSE),"")</f>
        <v/>
      </c>
      <c r="DE32" s="32" t="str">
        <f>IFERROR(VLOOKUP(Tabela227[[#This Row],[NOME]],'MANHÃ (N) (5)'!$F$2:$G$127,2,FALSE),"")</f>
        <v/>
      </c>
      <c r="DF32" s="32" t="str">
        <f>IFERROR(VLOOKUP(Tabela227[[#This Row],[NOME]],'MANHÃ (N) (3)'!$F$2:$G$127,2,FALSE),"")</f>
        <v/>
      </c>
      <c r="DG32" s="32" t="str">
        <f>IFERROR(VLOOKUP(Tabela227[[#This Row],[NOME]],'MANHÃ (N) (2)'!$F$2:$G$127,2,FALSE),"")</f>
        <v/>
      </c>
      <c r="DH32" s="32" t="str">
        <f>IFERROR(VLOOKUP(Tabela227[[#This Row],[NOME]],'MANHÃ (N) (1)'!$F$2:$G$127,2,FALSE),"")</f>
        <v/>
      </c>
      <c r="DI32" s="32" t="str">
        <f>IFERROR(VLOOKUP(Tabela227[[#This Row],[NOME]],'MANHÃ (N) (7)'!$H$2:$I$127,2,FALSE),"")</f>
        <v/>
      </c>
      <c r="DJ32" s="32" t="str">
        <f>IFERROR(VLOOKUP(Tabela227[[#This Row],[NOME]],'MANHÃ (N) (6)'!$H$2:$I$127,2,FALSE),"")</f>
        <v/>
      </c>
      <c r="DK32" s="32" t="str">
        <f>IFERROR(VLOOKUP(Tabela227[[#This Row],[NOME]],'MANHÃ (N) (5)'!$H$2:$I$127,2,FALSE),"")</f>
        <v/>
      </c>
      <c r="DL32" s="32" t="str">
        <f>IFERROR(VLOOKUP(Tabela227[[#This Row],[NOME]],'MANHÃ (N) (4)'!$H$2:$I$127,2,FALSE),"")</f>
        <v/>
      </c>
      <c r="DM32" s="32" t="str">
        <f>IFERROR(VLOOKUP(Tabela227[[#This Row],[NOME]],'MANHÃ (N) (3)'!$H$2:$I$127,2,FALSE),"")</f>
        <v/>
      </c>
      <c r="DN32" s="32" t="str">
        <f>IFERROR(VLOOKUP(Tabela227[[#This Row],[NOME]],'MANHÃ (N) (2)'!$H$2:$I$127,2,FALSE),"")</f>
        <v/>
      </c>
      <c r="DO32" s="32" t="str">
        <f>IFERROR(VLOOKUP(Tabela227[[#This Row],[NOME]],'MANHÃ (N) (1)'!$H$2:$I$127,2,FALSE),"")</f>
        <v/>
      </c>
      <c r="DP32" s="32" t="str">
        <f>IFERROR(VLOOKUP(Tabela227[[#This Row],[NOME]],'MANHÃ (N) (7)'!$J$2:$K$127,2,FALSE),"")</f>
        <v/>
      </c>
      <c r="DQ32" s="32" t="str">
        <f>IFERROR(VLOOKUP(Tabela227[[#This Row],[NOME]],'MANHÃ (N) (6)'!$J$2:$K$127,2,FALSE),"")</f>
        <v/>
      </c>
      <c r="DR32" s="32" t="str">
        <f>IFERROR(VLOOKUP(Tabela227[[#This Row],[NOME]],'MANHÃ (N) (5)'!$J$2:$K$127,2,FALSE),"")</f>
        <v/>
      </c>
      <c r="DS32" s="32" t="str">
        <f>IFERROR(VLOOKUP(Tabela227[[#This Row],[NOME]],'MANHÃ (N) (4)'!$J$2:$K$127,2,FALSE),"")</f>
        <v/>
      </c>
      <c r="DT32" s="32" t="str">
        <f>IFERROR(VLOOKUP(Tabela227[[#This Row],[NOME]],'MANHÃ (N) (3)'!$J$2:$K$127,2,FALSE),"")</f>
        <v/>
      </c>
      <c r="DU32" s="32" t="str">
        <f>IFERROR(VLOOKUP(Tabela227[[#This Row],[NOME]],'MANHÃ (N) (2)'!$J$2:$K$127,2,FALSE),"")</f>
        <v/>
      </c>
      <c r="DV32" s="32" t="str">
        <f>IFERROR(VLOOKUP(Tabela227[[#This Row],[NOME]],'MANHÃ (N) (1)'!$J$2:$K$127,2,FALSE),"")</f>
        <v/>
      </c>
      <c r="DW32" s="32" t="str">
        <f>IFERROR(VLOOKUP(Tabela227[[#This Row],[NOME]],'MANHÃ (N) (7)'!$L$2:$M$127,2,FALSE),"")</f>
        <v/>
      </c>
      <c r="DX32" s="32" t="str">
        <f>IFERROR(VLOOKUP(Tabela227[[#This Row],[NOME]],'MANHÃ (N) (6)'!$L$2:$M$127,2,FALSE),"")</f>
        <v/>
      </c>
      <c r="DY32" s="32" t="str">
        <f>IFERROR(VLOOKUP(Tabela227[[#This Row],[NOME]],'MANHÃ (N) (5)'!$L$2:$M$127,2,FALSE),"")</f>
        <v/>
      </c>
      <c r="DZ32" s="32" t="str">
        <f>IFERROR(VLOOKUP(Tabela227[[#This Row],[NOME]],'MANHÃ (N) (4)'!$L$2:$M$127,2,FALSE),"")</f>
        <v/>
      </c>
      <c r="EA32" s="32" t="str">
        <f>IFERROR(VLOOKUP(Tabela227[[#This Row],[NOME]],'MANHÃ (N) (3)'!$L$2:$M$127,2,FALSE),"")</f>
        <v/>
      </c>
      <c r="EB32" s="32" t="str">
        <f>IFERROR(VLOOKUP(Tabela227[[#This Row],[NOME]],'MANHÃ (N) (2)'!$L$2:$M$127,2,FALSE),"")</f>
        <v/>
      </c>
      <c r="EC32" s="32" t="str">
        <f>IFERROR(VLOOKUP(Tabela227[[#This Row],[NOME]],'MANHÃ (N) (1)'!$L$2:$M$127,2,FALSE),"")</f>
        <v/>
      </c>
      <c r="ED32" s="33">
        <v>45323</v>
      </c>
      <c r="EE32" s="31">
        <f>PROFESSORES!$D$3</f>
        <v>2024</v>
      </c>
      <c r="EF32" s="31" t="str">
        <f>PROFESSORES!$C$3</f>
        <v>MAIO</v>
      </c>
      <c r="EG32" s="35">
        <f>'MÊS (WORD)'!$C$4</f>
        <v>5</v>
      </c>
      <c r="EH32" s="42">
        <f>'MÊS (WORD)'!$I$5</f>
        <v>45413</v>
      </c>
      <c r="EI32" s="31" t="str">
        <f>'MÊS (WORD)'!$J$5</f>
        <v>*
***************************DIA DO TRABALHO**************************</v>
      </c>
      <c r="EJ32" s="42">
        <f>'MÊS (WORD)'!$I$6</f>
        <v>45414</v>
      </c>
      <c r="EK32" s="37" t="str">
        <f>'MÊS (WORD)'!$J$6</f>
        <v/>
      </c>
      <c r="EL32" s="42">
        <f>'MÊS (WORD)'!$I$7</f>
        <v>45415</v>
      </c>
      <c r="EM32" s="37" t="str">
        <f>'MÊS (WORD)'!$J$7</f>
        <v/>
      </c>
      <c r="EN32" s="42">
        <f>'MÊS (WORD)'!$I$8</f>
        <v>45416</v>
      </c>
      <c r="EO32" s="37" t="str">
        <f>'MÊS (WORD)'!$J$8</f>
        <v/>
      </c>
      <c r="EP32" s="42">
        <f>'MÊS (WORD)'!$I$9</f>
        <v>45417</v>
      </c>
      <c r="EQ32" s="37" t="str">
        <f>'MÊS (WORD)'!$J$9</f>
        <v>********************************************************************</v>
      </c>
      <c r="ER32" s="42">
        <f>'MÊS (WORD)'!$I$10</f>
        <v>45418</v>
      </c>
      <c r="ES32" s="37" t="str">
        <f>'MÊS (WORD)'!$J$10</f>
        <v/>
      </c>
      <c r="ET32" s="42">
        <f>'MÊS (WORD)'!$I$11</f>
        <v>45419</v>
      </c>
      <c r="EU32" s="37" t="str">
        <f>'MÊS (WORD)'!$J$11</f>
        <v/>
      </c>
      <c r="EV32" s="42">
        <f>'MÊS (WORD)'!$I$12</f>
        <v>45420</v>
      </c>
      <c r="EW32" s="37" t="str">
        <f>'MÊS (WORD)'!$J$12</f>
        <v/>
      </c>
      <c r="EX32" s="42">
        <f>'MÊS (WORD)'!$I$13</f>
        <v>45421</v>
      </c>
      <c r="EY32" s="37" t="str">
        <f>'MÊS (WORD)'!$J$13</f>
        <v/>
      </c>
      <c r="EZ32" s="37">
        <f>'MÊS (WORD)'!$I$14</f>
        <v>45422</v>
      </c>
      <c r="FA32" s="37" t="str">
        <f>'MÊS (WORD)'!$J$14</f>
        <v/>
      </c>
      <c r="FB32" s="37">
        <f>'MÊS (WORD)'!$I$15</f>
        <v>45423</v>
      </c>
      <c r="FC32" s="37" t="str">
        <f>'MÊS (WORD)'!$J$15</f>
        <v/>
      </c>
      <c r="FD32" s="37">
        <f>'MÊS (WORD)'!$I$16</f>
        <v>45424</v>
      </c>
      <c r="FE32" s="37" t="str">
        <f>'MÊS (WORD)'!$J$16</f>
        <v>********************************************************************</v>
      </c>
      <c r="FF32" s="37">
        <f>'MÊS (WORD)'!$I$17</f>
        <v>45425</v>
      </c>
      <c r="FG32" s="37" t="str">
        <f>'MÊS (WORD)'!$J$17</f>
        <v/>
      </c>
      <c r="FH32" s="37">
        <f>'MÊS (WORD)'!$I$18</f>
        <v>45426</v>
      </c>
      <c r="FI32" s="37" t="str">
        <f>'MÊS (WORD)'!$J$18</f>
        <v/>
      </c>
      <c r="FJ32" s="37">
        <f>'MÊS (WORD)'!$I$19</f>
        <v>45427</v>
      </c>
      <c r="FK32" s="37" t="str">
        <f>'MÊS (WORD)'!$J$19</f>
        <v/>
      </c>
      <c r="FL32" s="37">
        <f>'MÊS (WORD)'!$I$20</f>
        <v>45428</v>
      </c>
      <c r="FM32" s="37" t="str">
        <f>'MÊS (WORD)'!$J$20</f>
        <v/>
      </c>
      <c r="FN32" s="37">
        <f>'MÊS (WORD)'!$I$21</f>
        <v>45429</v>
      </c>
      <c r="FO32" s="37" t="str">
        <f>'MÊS (WORD)'!$J$21</f>
        <v/>
      </c>
      <c r="FP32" s="37">
        <f>'MÊS (WORD)'!$I$22</f>
        <v>45430</v>
      </c>
      <c r="FQ32" s="37" t="str">
        <f>'MÊS (WORD)'!$J$22</f>
        <v/>
      </c>
      <c r="FR32" s="37">
        <f>'MÊS (WORD)'!$I$23</f>
        <v>45431</v>
      </c>
      <c r="FS32" s="37" t="str">
        <f>'MÊS (WORD)'!$J$23</f>
        <v>********************************************************************</v>
      </c>
      <c r="FT32" s="37">
        <f>'MÊS (WORD)'!$I$24</f>
        <v>45432</v>
      </c>
      <c r="FU32" s="37" t="str">
        <f>'MÊS (WORD)'!$J$24</f>
        <v/>
      </c>
      <c r="FV32" s="37">
        <f>'MÊS (WORD)'!$I$25</f>
        <v>45433</v>
      </c>
      <c r="FW32" s="37" t="str">
        <f>'MÊS (WORD)'!$J$25</f>
        <v/>
      </c>
      <c r="FX32" s="37">
        <f>'MÊS (WORD)'!$I$26</f>
        <v>45434</v>
      </c>
      <c r="FY32" s="37" t="str">
        <f>'MÊS (WORD)'!$J$26</f>
        <v/>
      </c>
      <c r="FZ32" s="37">
        <f>'MÊS (WORD)'!$I$27</f>
        <v>45435</v>
      </c>
      <c r="GA32" s="37" t="str">
        <f>'MÊS (WORD)'!$J$27</f>
        <v/>
      </c>
      <c r="GB32" s="37">
        <f>'MÊS (WORD)'!$I$28</f>
        <v>45436</v>
      </c>
      <c r="GC32" s="37" t="str">
        <f>'MÊS (WORD)'!$J$28</f>
        <v/>
      </c>
      <c r="GD32" s="37">
        <f>'MÊS (WORD)'!$I$29</f>
        <v>45437</v>
      </c>
      <c r="GE32" s="37" t="str">
        <f>'MÊS (WORD)'!$J$29</f>
        <v/>
      </c>
      <c r="GF32" s="37">
        <f>'MÊS (WORD)'!$I$30</f>
        <v>45438</v>
      </c>
      <c r="GG32" s="37" t="str">
        <f>'MÊS (WORD)'!$J$30</f>
        <v>********************************************************************</v>
      </c>
      <c r="GH32" s="37">
        <f>'MÊS (WORD)'!$I$31</f>
        <v>45439</v>
      </c>
      <c r="GI32" s="37" t="str">
        <f>'MÊS (WORD)'!$J$31</f>
        <v/>
      </c>
      <c r="GJ32" s="37">
        <f>'MÊS (WORD)'!$I$32</f>
        <v>45440</v>
      </c>
      <c r="GK32" s="37" t="str">
        <f>'MÊS (WORD)'!$J$32</f>
        <v/>
      </c>
      <c r="GL32" s="37">
        <f>'MÊS (WORD)'!$I$33</f>
        <v>45441</v>
      </c>
      <c r="GM32" s="37" t="str">
        <f>'MÊS (WORD)'!$J$33</f>
        <v/>
      </c>
      <c r="GN32" s="37">
        <f>'MÊS (WORD)'!$I$34</f>
        <v>45442</v>
      </c>
      <c r="GO32" s="37" t="str">
        <f>'MÊS (WORD)'!$J$34</f>
        <v/>
      </c>
      <c r="GP32" s="37">
        <f>'MÊS (WORD)'!$I$35</f>
        <v>45443</v>
      </c>
      <c r="GQ32" s="31" t="str">
        <f>'MÊS (WORD)'!$J$35</f>
        <v/>
      </c>
    </row>
    <row r="33" spans="1:199" ht="17.100000000000001" customHeight="1" x14ac:dyDescent="0.25">
      <c r="A33" s="31">
        <v>53404</v>
      </c>
      <c r="B33" s="33">
        <v>41535</v>
      </c>
      <c r="C33" s="31">
        <v>216</v>
      </c>
      <c r="D33" s="39" t="s">
        <v>397</v>
      </c>
      <c r="E33" s="34" t="s">
        <v>146</v>
      </c>
      <c r="F33" s="39" t="s">
        <v>396</v>
      </c>
      <c r="G33" s="39" t="s">
        <v>398</v>
      </c>
      <c r="H33" s="31">
        <v>22</v>
      </c>
      <c r="I33" s="31">
        <f>IF(Tabela227[[#This Row],[HORA AULA]]&lt;&gt;0,Tabela227[[#This Row],[HORA AULA]]/2,"-")</f>
        <v>11</v>
      </c>
      <c r="J33" s="31">
        <v>5</v>
      </c>
      <c r="K33" s="31" t="s">
        <v>100</v>
      </c>
      <c r="L33" s="31" t="s">
        <v>100</v>
      </c>
      <c r="M33" s="31" t="s">
        <v>100</v>
      </c>
      <c r="N33" s="32" t="str">
        <f>IFERROR(VLOOKUP(Tabela227[[#This Row],[NOME]],'NOITE (N) (7)'!$B$3:$C$176,2,FALSE),"")</f>
        <v/>
      </c>
      <c r="O33" s="32" t="str">
        <f>IFERROR(VLOOKUP(Tabela227[[#This Row],[NOME]],'NOITE (N) (6)'!$B$3:$C$176,2,FALSE),"")</f>
        <v/>
      </c>
      <c r="P33" s="32" t="str">
        <f>IFERROR(VLOOKUP(Tabela227[[#This Row],[NOME]],'NOITE (N) (5)'!$B$3:$C$176,2,FALSE),"")</f>
        <v/>
      </c>
      <c r="Q33" s="32" t="str">
        <f>IFERROR(VLOOKUP(Tabela227[[#This Row],[NOME]],'NOITE (N) (4)'!$B$3:$C$176,2,FALSE),"")</f>
        <v/>
      </c>
      <c r="R33" s="32" t="str">
        <f>IFERROR(VLOOKUP(Tabela227[[#This Row],[NOME]],'NOITE (N) (3)'!$B$3:$C$176,2,FALSE),"")</f>
        <v/>
      </c>
      <c r="S33" s="32" t="str">
        <f>IFERROR(VLOOKUP(Tabela227[[#This Row],[NOME]],'NOITE (N) (2)'!$B$3:$C$176,2,FALSE),"")</f>
        <v/>
      </c>
      <c r="T33" s="32" t="str">
        <f>IFERROR(VLOOKUP(Tabela227[[#This Row],[NOME]],'NOITE (N) (1)'!$B$3:$C$176,2,FALSE),"")</f>
        <v/>
      </c>
      <c r="U33" s="32" t="str">
        <f>IFERROR(VLOOKUP(Tabela227[[#This Row],[NOME]],'NOITE (N) (7)'!$D$3:$E$176,2,FALSE),"")</f>
        <v/>
      </c>
      <c r="V33" s="32" t="str">
        <f>IFERROR(VLOOKUP(Tabela227[[#This Row],[NOME]],'NOITE (N) (6)'!$D$3:$E$176,2,FALSE),"")</f>
        <v/>
      </c>
      <c r="W33" s="32" t="str">
        <f>IFERROR(VLOOKUP(Tabela227[[#This Row],[NOME]],'NOITE (N) (5)'!$D$3:$E$176,2,FALSE),"")</f>
        <v/>
      </c>
      <c r="X33" s="32" t="str">
        <f>IFERROR(VLOOKUP(Tabela227[[#This Row],[NOME]],'NOITE (N) (4)'!$D$3:$E$176,2,FALSE),"")</f>
        <v/>
      </c>
      <c r="Y33" s="32" t="str">
        <f>IFERROR(VLOOKUP(Tabela227[[#This Row],[NOME]],'NOITE (N) (3)'!$D$3:$E$176,2,FALSE),"")</f>
        <v/>
      </c>
      <c r="Z33" s="32" t="str">
        <f>IFERROR(VLOOKUP(Tabela227[[#This Row],[NOME]],'NOITE (N) (2)'!$D$3:$E$176,2,FALSE),"")</f>
        <v/>
      </c>
      <c r="AA33" s="32" t="str">
        <f>IFERROR(VLOOKUP(Tabela227[[#This Row],[NOME]],'NOITE (N) (1)'!$D$3:$E$176,2,FALSE),"")</f>
        <v/>
      </c>
      <c r="AB33" s="32" t="str">
        <f>IFERROR(VLOOKUP(Tabela227[[#This Row],[NOME]],'NOITE (N) (7)'!$F$3:$G$176,2,FALSE),"")</f>
        <v/>
      </c>
      <c r="AC33" s="32" t="str">
        <f>IFERROR(VLOOKUP(Tabela227[[#This Row],[NOME]],'NOITE (N) (6)'!$F$3:$G$176,2,FALSE),"")</f>
        <v/>
      </c>
      <c r="AD33" s="32" t="str">
        <f>IFERROR(VLOOKUP(Tabela227[[#This Row],[NOME]],'NOITE (N) (5)'!$F$3:$G$176,2,FALSE),"")</f>
        <v/>
      </c>
      <c r="AE33" s="32" t="str">
        <f>IFERROR(VLOOKUP(Tabela227[[#This Row],[NOME]],'NOITE (N) (4)'!$F$3:$G$176,2,FALSE),"")</f>
        <v/>
      </c>
      <c r="AF33" s="32" t="str">
        <f>IFERROR(VLOOKUP(Tabela227[[#This Row],[NOME]],'NOITE (N) (3)'!$F$3:$G$176,2,FALSE),"")</f>
        <v/>
      </c>
      <c r="AG33" s="32" t="str">
        <f>IFERROR(VLOOKUP(Tabela227[[#This Row],[NOME]],'NOITE (N) (2)'!$F$3:$G$176,2,FALSE),"")</f>
        <v/>
      </c>
      <c r="AH33" s="32" t="str">
        <f>IFERROR(VLOOKUP(Tabela227[[#This Row],[NOME]],'NOITE (N) (1)'!$F$3:$G$176,2,FALSE),"")</f>
        <v/>
      </c>
      <c r="AI33" s="32" t="str">
        <f>IFERROR(VLOOKUP(Tabela227[[#This Row],[NOME]],'NOITE (N) (7)'!$H$3:$I$176,2,FALSE),"")</f>
        <v/>
      </c>
      <c r="AJ33" s="32" t="str">
        <f>IFERROR(VLOOKUP(Tabela227[[#This Row],[NOME]],'NOITE (N) (6)'!$H$3:$I$176,2,FALSE),"")</f>
        <v/>
      </c>
      <c r="AK33" s="32" t="str">
        <f>IFERROR(VLOOKUP(Tabela227[[#This Row],[NOME]],'NOITE (N) (5)'!$H$3:$I$176,2,FALSE),"")</f>
        <v/>
      </c>
      <c r="AL33" s="32" t="str">
        <f>IFERROR(VLOOKUP(Tabela227[[#This Row],[NOME]],'NOITE (N) (4)'!$H$3:$I$176,2,FALSE),"")</f>
        <v/>
      </c>
      <c r="AM33" s="32" t="str">
        <f>IFERROR(VLOOKUP(Tabela227[[#This Row],[NOME]],'NOITE (N) (3)'!$H$3:$I$176,2,FALSE),"")</f>
        <v/>
      </c>
      <c r="AN33" s="32" t="str">
        <f>IFERROR(VLOOKUP(Tabela227[[#This Row],[NOME]],'NOITE (N) (2)'!$H$3:$I$176,2,FALSE),"")</f>
        <v/>
      </c>
      <c r="AO33" s="32" t="str">
        <f>IFERROR(VLOOKUP(Tabela227[[#This Row],[NOME]],'NOITE (N) (1)'!$H$3:$I$176,2,FALSE),"")</f>
        <v/>
      </c>
      <c r="AP33" s="32" t="str">
        <f>IFERROR(VLOOKUP(Tabela227[[#This Row],[NOME]],'NOITE (N) (7)'!$J$3:$K$176,2,FALSE),"")</f>
        <v/>
      </c>
      <c r="AQ33" s="32" t="str">
        <f>IFERROR(VLOOKUP(Tabela227[[#This Row],[NOME]],'NOITE (N) (6)'!$J$3:$K$176,2,FALSE),"")</f>
        <v/>
      </c>
      <c r="AR33" s="32" t="str">
        <f>IFERROR(VLOOKUP(Tabela227[[#This Row],[NOME]],'NOITE (N) (5)'!$J$3:$K$176,2,FALSE),"")</f>
        <v/>
      </c>
      <c r="AS33" s="32" t="str">
        <f>IFERROR(VLOOKUP(Tabela227[[#This Row],[NOME]],'NOITE (N) (4)'!$J$3:$K$176,2,FALSE),"")</f>
        <v/>
      </c>
      <c r="AT33" s="32" t="str">
        <f>IFERROR(VLOOKUP(Tabela227[[#This Row],[NOME]],'NOITE (N) (3)'!$J$3:$K$176,2,FALSE),"")</f>
        <v/>
      </c>
      <c r="AU33" s="32" t="str">
        <f>IFERROR(VLOOKUP(Tabela227[[#This Row],[NOME]],'NOITE (N) (2)'!$J$3:$K$176,2,FALSE),"")</f>
        <v/>
      </c>
      <c r="AV33" s="32" t="str">
        <f>IFERROR(VLOOKUP(Tabela227[[#This Row],[NOME]],'NOITE (N) (1)'!$J$3:$K$176,2,FALSE),"")</f>
        <v/>
      </c>
      <c r="AW33" s="32" t="str">
        <f>IFERROR(VLOOKUP(Tabela227[[#This Row],[NOME]],'NOITE (N) (7)'!$L$3:$M$176,2,FALSE),"")</f>
        <v/>
      </c>
      <c r="AX33" s="32" t="str">
        <f>IFERROR(VLOOKUP(Tabela227[[#This Row],[NOME]],'NOITE (N) (6)'!$L$3:$M$176,2,FALSE),"")</f>
        <v/>
      </c>
      <c r="AY33" s="32" t="str">
        <f>IFERROR(VLOOKUP(Tabela227[[#This Row],[NOME]],'NOITE (N) (5)'!$L$3:$M$176,2,FALSE),"")</f>
        <v/>
      </c>
      <c r="AZ33" s="32" t="str">
        <f>IFERROR(VLOOKUP(Tabela227[[#This Row],[NOME]],'NOITE (N) (4)'!$L$3:$M$176,2,FALSE),"")</f>
        <v/>
      </c>
      <c r="BA33" s="32" t="str">
        <f>IFERROR(VLOOKUP(Tabela227[[#This Row],[NOME]],'NOITE (N) (3)'!$L$3:$M$176,2,FALSE),"")</f>
        <v/>
      </c>
      <c r="BB33" s="32" t="str">
        <f>IFERROR(VLOOKUP(Tabela227[[#This Row],[NOME]],'NOITE (N) (2)'!$L$3:$M$176,2,FALSE),"")</f>
        <v/>
      </c>
      <c r="BC33" s="32" t="str">
        <f>IFERROR(VLOOKUP(Tabela227[[#This Row],[NOME]],'NOITE (N) (1)'!$L$3:$M$176,2,FALSE),"")</f>
        <v/>
      </c>
      <c r="BD33" s="32" t="str">
        <f>IFERROR(VLOOKUP(Tabela227[[#This Row],[NOME]],'TARDE (N) (6)'!$B$2:$C$73,2,FALSE),"")</f>
        <v/>
      </c>
      <c r="BE33" s="32" t="str">
        <f>IFERROR(VLOOKUP(Tabela227[[#This Row],[NOME]],'TARDE (N) (5)'!$B$2:$C$73,2,FALSE),"")</f>
        <v/>
      </c>
      <c r="BF33" s="32" t="str">
        <f>IFERROR(VLOOKUP(Tabela227[[#This Row],[NOME]],'TARDE (N) (4)'!$B$2:$C$73,2,FALSE),"")</f>
        <v/>
      </c>
      <c r="BG33" s="32" t="str">
        <f>IFERROR(VLOOKUP(Tabela227[[#This Row],[NOME]],'TARDE (N) (3)'!$B$2:$C$73,2,FALSE),"")</f>
        <v/>
      </c>
      <c r="BH33" s="32" t="str">
        <f>IFERROR(VLOOKUP(Tabela227[[#This Row],[NOME]],'TARDE (N) (2)'!$B$2:$C$73,2,FALSE),"")</f>
        <v/>
      </c>
      <c r="BI33" s="32" t="str">
        <f>IFERROR(VLOOKUP(Tabela227[[#This Row],[NOME]],'TARDE (N) (1)'!$B$2:$C$73,2,FALSE),"")</f>
        <v/>
      </c>
      <c r="BJ33" s="32" t="str">
        <f>IFERROR(VLOOKUP(Tabela227[[#This Row],[NOME]],'TARDE (N) (6)'!$D$2:$E$73,2,FALSE),"")</f>
        <v/>
      </c>
      <c r="BK33" s="32" t="str">
        <f>IFERROR(VLOOKUP(Tabela227[[#This Row],[NOME]],'TARDE (N) (5)'!$D$2:$E$73,2,FALSE),"")</f>
        <v/>
      </c>
      <c r="BL33" s="32" t="str">
        <f>IFERROR(VLOOKUP(Tabela227[[#This Row],[NOME]],'TARDE (N) (4)'!$D$2:$E$73,2,FALSE),"")</f>
        <v/>
      </c>
      <c r="BM33" s="32" t="str">
        <f>IFERROR(VLOOKUP(Tabela227[[#This Row],[NOME]],'TARDE (N) (3)'!$D$2:$E$73,2,FALSE),"")</f>
        <v/>
      </c>
      <c r="BN33" s="32" t="str">
        <f>IFERROR(VLOOKUP(Tabela227[[#This Row],[NOME]],'TARDE (N) (2)'!$D$2:$E$73,2,FALSE),"")</f>
        <v/>
      </c>
      <c r="BO33" s="32" t="str">
        <f>IFERROR(VLOOKUP(Tabela227[[#This Row],[NOME]],'TARDE (N) (1)'!$D$2:$E$73,2,FALSE),"")</f>
        <v/>
      </c>
      <c r="BP33" s="32" t="str">
        <f>IFERROR(VLOOKUP(Tabela227[[#This Row],[NOME]],'TARDE (N) (6)'!$F$2:$G$73,2,FALSE),"")</f>
        <v/>
      </c>
      <c r="BQ33" s="32" t="str">
        <f>IFERROR(VLOOKUP(Tabela227[[#This Row],[NOME]],'TARDE (N) (5)'!$F$2:$G$73,2,FALSE),"")</f>
        <v/>
      </c>
      <c r="BR33" s="32" t="str">
        <f>IFERROR(VLOOKUP(Tabela227[[#This Row],[NOME]],'TARDE (N) (4)'!$F$2:$G$73,2,FALSE),"")</f>
        <v/>
      </c>
      <c r="BS33" s="32" t="str">
        <f>IFERROR(VLOOKUP(Tabela227[[#This Row],[NOME]],'TARDE (N) (3)'!$F$2:$G$73,2,FALSE),"")</f>
        <v/>
      </c>
      <c r="BT33" s="32" t="str">
        <f>IFERROR(VLOOKUP(Tabela227[[#This Row],[NOME]],'TARDE (N) (2)'!$F$2:$G$73,2,FALSE),"")</f>
        <v/>
      </c>
      <c r="BU33" s="32" t="str">
        <f>IFERROR(VLOOKUP(Tabela227[[#This Row],[NOME]],'TARDE (N) (1)'!$F$2:$G$73,2,FALSE),"")</f>
        <v/>
      </c>
      <c r="BV33" s="32" t="str">
        <f>IFERROR(VLOOKUP(Tabela227[[#This Row],[NOME]],'TARDE (N) (6)'!$H$2:$I$73,2,FALSE),"")</f>
        <v/>
      </c>
      <c r="BW33" s="32" t="str">
        <f>IFERROR(VLOOKUP(Tabela227[[#This Row],[NOME]],'TARDE (N) (5)'!$H$2:$I$73,2,FALSE),"")</f>
        <v/>
      </c>
      <c r="BX33" s="32" t="str">
        <f>IFERROR(VLOOKUP(Tabela227[[#This Row],[NOME]],'TARDE (N) (4)'!$H$2:$I$73,2,FALSE),"")</f>
        <v/>
      </c>
      <c r="BY33" s="32" t="str">
        <f>IFERROR(VLOOKUP(Tabela227[[#This Row],[NOME]],'TARDE (N) (3)'!$H$2:$I$73,2,FALSE),"")</f>
        <v/>
      </c>
      <c r="BZ33" s="32" t="str">
        <f>IFERROR(VLOOKUP(Tabela227[[#This Row],[NOME]],'TARDE (N) (2)'!$H$2:$I$73,2,FALSE),"")</f>
        <v/>
      </c>
      <c r="CA33" s="32" t="str">
        <f>IFERROR(VLOOKUP(Tabela227[[#This Row],[NOME]],'TARDE (N) (1)'!$H$2:$I$73,2,FALSE),"")</f>
        <v/>
      </c>
      <c r="CB33" s="32" t="str">
        <f>IFERROR(VLOOKUP(Tabela227[[#This Row],[NOME]],'TARDE (N) (6)'!$J$2:$K$73,2,FALSE),"")</f>
        <v/>
      </c>
      <c r="CC33" s="32" t="str">
        <f>IFERROR(VLOOKUP(Tabela227[[#This Row],[NOME]],'TARDE (N) (5)'!$J$2:$K$73,2,FALSE),"")</f>
        <v/>
      </c>
      <c r="CD33" s="32" t="str">
        <f>IFERROR(VLOOKUP(Tabela227[[#This Row],[NOME]],'TARDE (N) (4)'!$J$2:$K$73,2,FALSE),"")</f>
        <v/>
      </c>
      <c r="CE33" s="32" t="str">
        <f>IFERROR(VLOOKUP(Tabela227[[#This Row],[NOME]],'TARDE (N) (3)'!$J$2:$K$73,2,FALSE),"")</f>
        <v/>
      </c>
      <c r="CF33" s="32" t="str">
        <f>IFERROR(VLOOKUP(Tabela227[[#This Row],[NOME]],'TARDE (N) (2)'!$J$2:$K$73,2,FALSE),"")</f>
        <v/>
      </c>
      <c r="CG33" s="32" t="str">
        <f>IFERROR(VLOOKUP(Tabela227[[#This Row],[NOME]],'TARDE (N) (1)'!$J$2:$K$73,2,FALSE),"")</f>
        <v/>
      </c>
      <c r="CH33" s="32" t="str">
        <f>IFERROR(VLOOKUP(Tabela227[[#This Row],[NOME]],'TARDE (N) (6)'!$L$2:$M$73,2,FALSE),"")</f>
        <v/>
      </c>
      <c r="CI33" s="32" t="str">
        <f>IFERROR(VLOOKUP(Tabela227[[#This Row],[NOME]],'TARDE (N) (5)'!$L$2:$M$73,2,FALSE),"")</f>
        <v/>
      </c>
      <c r="CJ33" s="32" t="str">
        <f>IFERROR(VLOOKUP(Tabela227[[#This Row],[NOME]],'TARDE (N) (4)'!$L$2:$M$73,2,FALSE),"")</f>
        <v/>
      </c>
      <c r="CK33" s="32" t="str">
        <f>IFERROR(VLOOKUP(Tabela227[[#This Row],[NOME]],'TARDE (N) (3)'!$L$2:$M$73,2,FALSE),"")</f>
        <v/>
      </c>
      <c r="CL33" s="32" t="str">
        <f>IFERROR(VLOOKUP(Tabela227[[#This Row],[NOME]],'TARDE (N) (2)'!$L$2:$M$73,2,FALSE),"")</f>
        <v/>
      </c>
      <c r="CM33" s="32" t="str">
        <f>IFERROR(VLOOKUP(Tabela227[[#This Row],[NOME]],'TARDE (N) (1)'!$L$2:$M$73,2,FALSE),"")</f>
        <v/>
      </c>
      <c r="CN33" s="32" t="str">
        <f>IFERROR(VLOOKUP(Tabela227[[#This Row],[NOME]],'MANHÃ (N) (7)'!$B$2:$C$127,2,FALSE),"")</f>
        <v/>
      </c>
      <c r="CO33" s="32" t="str">
        <f>IFERROR(VLOOKUP(Tabela227[[#This Row],[NOME]],'MANHÃ (N) (6)'!$B$2:$C$127,2,FALSE),"")</f>
        <v/>
      </c>
      <c r="CP33" s="32" t="str">
        <f>IFERROR(VLOOKUP(Tabela227[[#This Row],[NOME]],'MANHÃ (N) (5)'!$B$2:$C$127,2,FALSE),"")</f>
        <v/>
      </c>
      <c r="CQ33" s="32" t="str">
        <f>IFERROR(VLOOKUP(Tabela227[[#This Row],[NOME]],'MANHÃ (N) (4)'!$B$2:$C$127,2,FALSE),"")</f>
        <v/>
      </c>
      <c r="CR33" s="32" t="str">
        <f>IFERROR(VLOOKUP(Tabela227[[#This Row],[NOME]],'MANHÃ (N) (3)'!$B$2:$C$127,2,FALSE),"")</f>
        <v/>
      </c>
      <c r="CS33" s="32" t="str">
        <f>IFERROR(VLOOKUP(Tabela227[[#This Row],[NOME]],'MANHÃ (N) (2)'!$B$2:$C$127,2,FALSE),"")</f>
        <v/>
      </c>
      <c r="CT33" s="32" t="str">
        <f>IFERROR(VLOOKUP(Tabela227[[#This Row],[NOME]],'MANHÃ (N) (1)'!$B$2:$C$127,2,FALSE),"")</f>
        <v/>
      </c>
      <c r="CU33" s="32" t="str">
        <f>IFERROR(VLOOKUP(Tabela227[[#This Row],[NOME]],'MANHÃ (N) (7)'!$D$2:$E$127,2,FALSE),"")</f>
        <v/>
      </c>
      <c r="CV33" s="32" t="str">
        <f>IFERROR(VLOOKUP(Tabela227[[#This Row],[NOME]],'MANHÃ (N) (6)'!$D$2:$E$127,2,FALSE),"")</f>
        <v/>
      </c>
      <c r="CW33" s="32" t="str">
        <f>IFERROR(VLOOKUP(Tabela227[[#This Row],[NOME]],'MANHÃ (N) (5)'!$D$2:$E$127,2,FALSE),"")</f>
        <v/>
      </c>
      <c r="CX33" s="32" t="str">
        <f>IFERROR(VLOOKUP(Tabela227[[#This Row],[NOME]],'MANHÃ (N) (4)'!$D$2:$E$127,2,FALSE),"")</f>
        <v/>
      </c>
      <c r="CY33" s="32" t="str">
        <f>IFERROR(VLOOKUP(Tabela227[[#This Row],[NOME]],'MANHÃ (N) (3)'!$D$2:$E$127,2,FALSE),"")</f>
        <v/>
      </c>
      <c r="CZ33" s="32" t="str">
        <f>IFERROR(VLOOKUP(Tabela227[[#This Row],[NOME]],'MANHÃ (N) (2)'!$D$2:$E$127,2,FALSE),"")</f>
        <v/>
      </c>
      <c r="DA33" s="32" t="str">
        <f>IFERROR(VLOOKUP(Tabela227[[#This Row],[NOME]],'MANHÃ (N) (1)'!$D$2:$E$127,2,FALSE),"")</f>
        <v/>
      </c>
      <c r="DB33" s="32" t="str">
        <f>IFERROR(VLOOKUP(Tabela227[[#This Row],[NOME]],'MANHÃ (N) (7)'!$F$2:$G$127,2,FALSE),"")</f>
        <v/>
      </c>
      <c r="DC33" s="32" t="str">
        <f>IFERROR(VLOOKUP(Tabela227[[#This Row],[NOME]],'MANHÃ (N) (7)'!$F$2:$G$127,2,FALSE),"")</f>
        <v/>
      </c>
      <c r="DD33" s="32" t="str">
        <f>IFERROR(VLOOKUP(Tabela227[[#This Row],[NOME]],'MANHÃ (N) (6)'!$F$2:$G$127,2,FALSE),"")</f>
        <v/>
      </c>
      <c r="DE33" s="32" t="str">
        <f>IFERROR(VLOOKUP(Tabela227[[#This Row],[NOME]],'MANHÃ (N) (5)'!$F$2:$G$127,2,FALSE),"")</f>
        <v/>
      </c>
      <c r="DF33" s="32" t="str">
        <f>IFERROR(VLOOKUP(Tabela227[[#This Row],[NOME]],'MANHÃ (N) (3)'!$F$2:$G$127,2,FALSE),"")</f>
        <v/>
      </c>
      <c r="DG33" s="32" t="str">
        <f>IFERROR(VLOOKUP(Tabela227[[#This Row],[NOME]],'MANHÃ (N) (2)'!$F$2:$G$127,2,FALSE),"")</f>
        <v/>
      </c>
      <c r="DH33" s="32" t="str">
        <f>IFERROR(VLOOKUP(Tabela227[[#This Row],[NOME]],'MANHÃ (N) (1)'!$F$2:$G$127,2,FALSE),"")</f>
        <v/>
      </c>
      <c r="DI33" s="32" t="str">
        <f>IFERROR(VLOOKUP(Tabela227[[#This Row],[NOME]],'MANHÃ (N) (7)'!$H$2:$I$127,2,FALSE),"")</f>
        <v/>
      </c>
      <c r="DJ33" s="32" t="str">
        <f>IFERROR(VLOOKUP(Tabela227[[#This Row],[NOME]],'MANHÃ (N) (6)'!$H$2:$I$127,2,FALSE),"")</f>
        <v/>
      </c>
      <c r="DK33" s="32" t="str">
        <f>IFERROR(VLOOKUP(Tabela227[[#This Row],[NOME]],'MANHÃ (N) (5)'!$H$2:$I$127,2,FALSE),"")</f>
        <v/>
      </c>
      <c r="DL33" s="32" t="str">
        <f>IFERROR(VLOOKUP(Tabela227[[#This Row],[NOME]],'MANHÃ (N) (4)'!$H$2:$I$127,2,FALSE),"")</f>
        <v/>
      </c>
      <c r="DM33" s="32" t="str">
        <f>IFERROR(VLOOKUP(Tabela227[[#This Row],[NOME]],'MANHÃ (N) (3)'!$H$2:$I$127,2,FALSE),"")</f>
        <v/>
      </c>
      <c r="DN33" s="32" t="str">
        <f>IFERROR(VLOOKUP(Tabela227[[#This Row],[NOME]],'MANHÃ (N) (2)'!$H$2:$I$127,2,FALSE),"")</f>
        <v/>
      </c>
      <c r="DO33" s="32" t="str">
        <f>IFERROR(VLOOKUP(Tabela227[[#This Row],[NOME]],'MANHÃ (N) (1)'!$H$2:$I$127,2,FALSE),"")</f>
        <v/>
      </c>
      <c r="DP33" s="32" t="str">
        <f>IFERROR(VLOOKUP(Tabela227[[#This Row],[NOME]],'MANHÃ (N) (7)'!$J$2:$K$127,2,FALSE),"")</f>
        <v/>
      </c>
      <c r="DQ33" s="32" t="str">
        <f>IFERROR(VLOOKUP(Tabela227[[#This Row],[NOME]],'MANHÃ (N) (6)'!$J$2:$K$127,2,FALSE),"")</f>
        <v/>
      </c>
      <c r="DR33" s="32" t="str">
        <f>IFERROR(VLOOKUP(Tabela227[[#This Row],[NOME]],'MANHÃ (N) (5)'!$J$2:$K$127,2,FALSE),"")</f>
        <v/>
      </c>
      <c r="DS33" s="32" t="str">
        <f>IFERROR(VLOOKUP(Tabela227[[#This Row],[NOME]],'MANHÃ (N) (4)'!$J$2:$K$127,2,FALSE),"")</f>
        <v/>
      </c>
      <c r="DT33" s="32" t="str">
        <f>IFERROR(VLOOKUP(Tabela227[[#This Row],[NOME]],'MANHÃ (N) (3)'!$J$2:$K$127,2,FALSE),"")</f>
        <v/>
      </c>
      <c r="DU33" s="32" t="str">
        <f>IFERROR(VLOOKUP(Tabela227[[#This Row],[NOME]],'MANHÃ (N) (2)'!$J$2:$K$127,2,FALSE),"")</f>
        <v/>
      </c>
      <c r="DV33" s="32" t="str">
        <f>IFERROR(VLOOKUP(Tabela227[[#This Row],[NOME]],'MANHÃ (N) (1)'!$J$2:$K$127,2,FALSE),"")</f>
        <v/>
      </c>
      <c r="DW33" s="32" t="str">
        <f>IFERROR(VLOOKUP(Tabela227[[#This Row],[NOME]],'MANHÃ (N) (7)'!$L$2:$M$127,2,FALSE),"")</f>
        <v/>
      </c>
      <c r="DX33" s="32" t="str">
        <f>IFERROR(VLOOKUP(Tabela227[[#This Row],[NOME]],'MANHÃ (N) (6)'!$L$2:$M$127,2,FALSE),"")</f>
        <v/>
      </c>
      <c r="DY33" s="32" t="str">
        <f>IFERROR(VLOOKUP(Tabela227[[#This Row],[NOME]],'MANHÃ (N) (5)'!$L$2:$M$127,2,FALSE),"")</f>
        <v/>
      </c>
      <c r="DZ33" s="32" t="str">
        <f>IFERROR(VLOOKUP(Tabela227[[#This Row],[NOME]],'MANHÃ (N) (4)'!$L$2:$M$127,2,FALSE),"")</f>
        <v/>
      </c>
      <c r="EA33" s="32" t="str">
        <f>IFERROR(VLOOKUP(Tabela227[[#This Row],[NOME]],'MANHÃ (N) (3)'!$L$2:$M$127,2,FALSE),"")</f>
        <v/>
      </c>
      <c r="EB33" s="32" t="str">
        <f>IFERROR(VLOOKUP(Tabela227[[#This Row],[NOME]],'MANHÃ (N) (2)'!$L$2:$M$127,2,FALSE),"")</f>
        <v/>
      </c>
      <c r="EC33" s="32" t="str">
        <f>IFERROR(VLOOKUP(Tabela227[[#This Row],[NOME]],'MANHÃ (N) (1)'!$L$2:$M$127,2,FALSE),"")</f>
        <v/>
      </c>
      <c r="ED33" s="33">
        <v>45323</v>
      </c>
      <c r="EE33" s="31">
        <f>PROFESSORES!$D$3</f>
        <v>2024</v>
      </c>
      <c r="EF33" s="31" t="str">
        <f>PROFESSORES!$C$3</f>
        <v>MAIO</v>
      </c>
      <c r="EG33" s="35">
        <f>'MÊS (WORD)'!$C$4</f>
        <v>5</v>
      </c>
      <c r="EH33" s="42">
        <f>'MÊS (WORD)'!$I$5</f>
        <v>45413</v>
      </c>
      <c r="EI33" s="31" t="str">
        <f>'MÊS (WORD)'!$J$5</f>
        <v>*
***************************DIA DO TRABALHO**************************</v>
      </c>
      <c r="EJ33" s="42">
        <f>'MÊS (WORD)'!$I$6</f>
        <v>45414</v>
      </c>
      <c r="EK33" s="37" t="str">
        <f>'MÊS (WORD)'!$J$6</f>
        <v/>
      </c>
      <c r="EL33" s="42">
        <f>'MÊS (WORD)'!$I$7</f>
        <v>45415</v>
      </c>
      <c r="EM33" s="37" t="str">
        <f>'MÊS (WORD)'!$J$7</f>
        <v/>
      </c>
      <c r="EN33" s="42">
        <f>'MÊS (WORD)'!$I$8</f>
        <v>45416</v>
      </c>
      <c r="EO33" s="37" t="str">
        <f>'MÊS (WORD)'!$J$8</f>
        <v/>
      </c>
      <c r="EP33" s="42">
        <f>'MÊS (WORD)'!$I$9</f>
        <v>45417</v>
      </c>
      <c r="EQ33" s="37" t="str">
        <f>'MÊS (WORD)'!$J$9</f>
        <v>********************************************************************</v>
      </c>
      <c r="ER33" s="42">
        <f>'MÊS (WORD)'!$I$10</f>
        <v>45418</v>
      </c>
      <c r="ES33" s="37" t="str">
        <f>'MÊS (WORD)'!$J$10</f>
        <v/>
      </c>
      <c r="ET33" s="42">
        <f>'MÊS (WORD)'!$I$11</f>
        <v>45419</v>
      </c>
      <c r="EU33" s="37" t="str">
        <f>'MÊS (WORD)'!$J$11</f>
        <v/>
      </c>
      <c r="EV33" s="42">
        <f>'MÊS (WORD)'!$I$12</f>
        <v>45420</v>
      </c>
      <c r="EW33" s="37" t="str">
        <f>'MÊS (WORD)'!$J$12</f>
        <v/>
      </c>
      <c r="EX33" s="42">
        <f>'MÊS (WORD)'!$I$13</f>
        <v>45421</v>
      </c>
      <c r="EY33" s="37" t="str">
        <f>'MÊS (WORD)'!$J$13</f>
        <v/>
      </c>
      <c r="EZ33" s="37">
        <f>'MÊS (WORD)'!$I$14</f>
        <v>45422</v>
      </c>
      <c r="FA33" s="37" t="str">
        <f>'MÊS (WORD)'!$J$14</f>
        <v/>
      </c>
      <c r="FB33" s="37">
        <f>'MÊS (WORD)'!$I$15</f>
        <v>45423</v>
      </c>
      <c r="FC33" s="37" t="str">
        <f>'MÊS (WORD)'!$J$15</f>
        <v/>
      </c>
      <c r="FD33" s="37">
        <f>'MÊS (WORD)'!$I$16</f>
        <v>45424</v>
      </c>
      <c r="FE33" s="37" t="str">
        <f>'MÊS (WORD)'!$J$16</f>
        <v>********************************************************************</v>
      </c>
      <c r="FF33" s="37">
        <f>'MÊS (WORD)'!$I$17</f>
        <v>45425</v>
      </c>
      <c r="FG33" s="37" t="str">
        <f>'MÊS (WORD)'!$J$17</f>
        <v/>
      </c>
      <c r="FH33" s="37">
        <f>'MÊS (WORD)'!$I$18</f>
        <v>45426</v>
      </c>
      <c r="FI33" s="37" t="str">
        <f>'MÊS (WORD)'!$J$18</f>
        <v/>
      </c>
      <c r="FJ33" s="37">
        <f>'MÊS (WORD)'!$I$19</f>
        <v>45427</v>
      </c>
      <c r="FK33" s="37" t="str">
        <f>'MÊS (WORD)'!$J$19</f>
        <v/>
      </c>
      <c r="FL33" s="37">
        <f>'MÊS (WORD)'!$I$20</f>
        <v>45428</v>
      </c>
      <c r="FM33" s="37" t="str">
        <f>'MÊS (WORD)'!$J$20</f>
        <v/>
      </c>
      <c r="FN33" s="37">
        <f>'MÊS (WORD)'!$I$21</f>
        <v>45429</v>
      </c>
      <c r="FO33" s="37" t="str">
        <f>'MÊS (WORD)'!$J$21</f>
        <v/>
      </c>
      <c r="FP33" s="37">
        <f>'MÊS (WORD)'!$I$22</f>
        <v>45430</v>
      </c>
      <c r="FQ33" s="37" t="str">
        <f>'MÊS (WORD)'!$J$22</f>
        <v/>
      </c>
      <c r="FR33" s="37">
        <f>'MÊS (WORD)'!$I$23</f>
        <v>45431</v>
      </c>
      <c r="FS33" s="37" t="str">
        <f>'MÊS (WORD)'!$J$23</f>
        <v>********************************************************************</v>
      </c>
      <c r="FT33" s="37">
        <f>'MÊS (WORD)'!$I$24</f>
        <v>45432</v>
      </c>
      <c r="FU33" s="37" t="str">
        <f>'MÊS (WORD)'!$J$24</f>
        <v/>
      </c>
      <c r="FV33" s="37">
        <f>'MÊS (WORD)'!$I$25</f>
        <v>45433</v>
      </c>
      <c r="FW33" s="37" t="str">
        <f>'MÊS (WORD)'!$J$25</f>
        <v/>
      </c>
      <c r="FX33" s="37">
        <f>'MÊS (WORD)'!$I$26</f>
        <v>45434</v>
      </c>
      <c r="FY33" s="37" t="str">
        <f>'MÊS (WORD)'!$J$26</f>
        <v/>
      </c>
      <c r="FZ33" s="37">
        <f>'MÊS (WORD)'!$I$27</f>
        <v>45435</v>
      </c>
      <c r="GA33" s="37" t="str">
        <f>'MÊS (WORD)'!$J$27</f>
        <v/>
      </c>
      <c r="GB33" s="37">
        <f>'MÊS (WORD)'!$I$28</f>
        <v>45436</v>
      </c>
      <c r="GC33" s="37" t="str">
        <f>'MÊS (WORD)'!$J$28</f>
        <v/>
      </c>
      <c r="GD33" s="37">
        <f>'MÊS (WORD)'!$I$29</f>
        <v>45437</v>
      </c>
      <c r="GE33" s="37" t="str">
        <f>'MÊS (WORD)'!$J$29</f>
        <v/>
      </c>
      <c r="GF33" s="37">
        <f>'MÊS (WORD)'!$I$30</f>
        <v>45438</v>
      </c>
      <c r="GG33" s="37" t="str">
        <f>'MÊS (WORD)'!$J$30</f>
        <v>********************************************************************</v>
      </c>
      <c r="GH33" s="37">
        <f>'MÊS (WORD)'!$I$31</f>
        <v>45439</v>
      </c>
      <c r="GI33" s="37" t="str">
        <f>'MÊS (WORD)'!$J$31</f>
        <v/>
      </c>
      <c r="GJ33" s="37">
        <f>'MÊS (WORD)'!$I$32</f>
        <v>45440</v>
      </c>
      <c r="GK33" s="37" t="str">
        <f>'MÊS (WORD)'!$J$32</f>
        <v/>
      </c>
      <c r="GL33" s="37">
        <f>'MÊS (WORD)'!$I$33</f>
        <v>45441</v>
      </c>
      <c r="GM33" s="37" t="str">
        <f>'MÊS (WORD)'!$J$33</f>
        <v/>
      </c>
      <c r="GN33" s="37">
        <f>'MÊS (WORD)'!$I$34</f>
        <v>45442</v>
      </c>
      <c r="GO33" s="37" t="str">
        <f>'MÊS (WORD)'!$J$34</f>
        <v/>
      </c>
      <c r="GP33" s="37">
        <f>'MÊS (WORD)'!$I$35</f>
        <v>45443</v>
      </c>
      <c r="GQ33" s="31" t="str">
        <f>'MÊS (WORD)'!$J$35</f>
        <v/>
      </c>
    </row>
    <row r="34" spans="1:199" ht="17.100000000000001" customHeight="1" x14ac:dyDescent="0.25">
      <c r="A34" s="31">
        <v>58537</v>
      </c>
      <c r="B34" s="33">
        <v>41849</v>
      </c>
      <c r="C34" s="31">
        <v>216</v>
      </c>
      <c r="D34" s="39" t="s">
        <v>397</v>
      </c>
      <c r="E34" s="34" t="s">
        <v>132</v>
      </c>
      <c r="F34" s="39" t="s">
        <v>396</v>
      </c>
      <c r="G34" s="39" t="s">
        <v>398</v>
      </c>
      <c r="H34" s="31">
        <v>8</v>
      </c>
      <c r="I34" s="31">
        <f>IF(Tabela227[[#This Row],[HORA AULA]]&lt;&gt;0,Tabela227[[#This Row],[HORA AULA]]/2,"-")</f>
        <v>4</v>
      </c>
      <c r="J34" s="31">
        <v>6</v>
      </c>
      <c r="K34" s="31" t="s">
        <v>100</v>
      </c>
      <c r="L34" s="31" t="s">
        <v>100</v>
      </c>
      <c r="M34" s="31" t="s">
        <v>100</v>
      </c>
      <c r="N34" s="32" t="str">
        <f>IFERROR(VLOOKUP(Tabela227[[#This Row],[NOME]],'NOITE (N) (7)'!$B$3:$C$176,2,FALSE),"")</f>
        <v/>
      </c>
      <c r="O34" s="32" t="str">
        <f>IFERROR(VLOOKUP(Tabela227[[#This Row],[NOME]],'NOITE (N) (6)'!$B$3:$C$176,2,FALSE),"")</f>
        <v/>
      </c>
      <c r="P34" s="32" t="str">
        <f>IFERROR(VLOOKUP(Tabela227[[#This Row],[NOME]],'NOITE (N) (5)'!$B$3:$C$176,2,FALSE),"")</f>
        <v/>
      </c>
      <c r="Q34" s="32" t="str">
        <f>IFERROR(VLOOKUP(Tabela227[[#This Row],[NOME]],'NOITE (N) (4)'!$B$3:$C$176,2,FALSE),"")</f>
        <v/>
      </c>
      <c r="R34" s="32" t="str">
        <f>IFERROR(VLOOKUP(Tabela227[[#This Row],[NOME]],'NOITE (N) (3)'!$B$3:$C$176,2,FALSE),"")</f>
        <v/>
      </c>
      <c r="S34" s="32" t="str">
        <f>IFERROR(VLOOKUP(Tabela227[[#This Row],[NOME]],'NOITE (N) (2)'!$B$3:$C$176,2,FALSE),"")</f>
        <v/>
      </c>
      <c r="T34" s="32" t="str">
        <f>IFERROR(VLOOKUP(Tabela227[[#This Row],[NOME]],'NOITE (N) (1)'!$B$3:$C$176,2,FALSE),"")</f>
        <v/>
      </c>
      <c r="U34" s="32" t="str">
        <f>IFERROR(VLOOKUP(Tabela227[[#This Row],[NOME]],'NOITE (N) (7)'!$D$3:$E$176,2,FALSE),"")</f>
        <v/>
      </c>
      <c r="V34" s="32" t="str">
        <f>IFERROR(VLOOKUP(Tabela227[[#This Row],[NOME]],'NOITE (N) (6)'!$D$3:$E$176,2,FALSE),"")</f>
        <v/>
      </c>
      <c r="W34" s="32" t="str">
        <f>IFERROR(VLOOKUP(Tabela227[[#This Row],[NOME]],'NOITE (N) (5)'!$D$3:$E$176,2,FALSE),"")</f>
        <v/>
      </c>
      <c r="X34" s="32" t="str">
        <f>IFERROR(VLOOKUP(Tabela227[[#This Row],[NOME]],'NOITE (N) (4)'!$D$3:$E$176,2,FALSE),"")</f>
        <v/>
      </c>
      <c r="Y34" s="32" t="str">
        <f>IFERROR(VLOOKUP(Tabela227[[#This Row],[NOME]],'NOITE (N) (3)'!$D$3:$E$176,2,FALSE),"")</f>
        <v/>
      </c>
      <c r="Z34" s="32" t="str">
        <f>IFERROR(VLOOKUP(Tabela227[[#This Row],[NOME]],'NOITE (N) (2)'!$D$3:$E$176,2,FALSE),"")</f>
        <v/>
      </c>
      <c r="AA34" s="32" t="str">
        <f>IFERROR(VLOOKUP(Tabela227[[#This Row],[NOME]],'NOITE (N) (1)'!$D$3:$E$176,2,FALSE),"")</f>
        <v/>
      </c>
      <c r="AB34" s="32" t="str">
        <f>IFERROR(VLOOKUP(Tabela227[[#This Row],[NOME]],'NOITE (N) (7)'!$F$3:$G$176,2,FALSE),"")</f>
        <v/>
      </c>
      <c r="AC34" s="32" t="str">
        <f>IFERROR(VLOOKUP(Tabela227[[#This Row],[NOME]],'NOITE (N) (6)'!$F$3:$G$176,2,FALSE),"")</f>
        <v/>
      </c>
      <c r="AD34" s="32" t="str">
        <f>IFERROR(VLOOKUP(Tabela227[[#This Row],[NOME]],'NOITE (N) (5)'!$F$3:$G$176,2,FALSE),"")</f>
        <v/>
      </c>
      <c r="AE34" s="32" t="str">
        <f>IFERROR(VLOOKUP(Tabela227[[#This Row],[NOME]],'NOITE (N) (4)'!$F$3:$G$176,2,FALSE),"")</f>
        <v/>
      </c>
      <c r="AF34" s="32" t="str">
        <f>IFERROR(VLOOKUP(Tabela227[[#This Row],[NOME]],'NOITE (N) (3)'!$F$3:$G$176,2,FALSE),"")</f>
        <v/>
      </c>
      <c r="AG34" s="32" t="str">
        <f>IFERROR(VLOOKUP(Tabela227[[#This Row],[NOME]],'NOITE (N) (2)'!$F$3:$G$176,2,FALSE),"")</f>
        <v/>
      </c>
      <c r="AH34" s="32" t="str">
        <f>IFERROR(VLOOKUP(Tabela227[[#This Row],[NOME]],'NOITE (N) (1)'!$F$3:$G$176,2,FALSE),"")</f>
        <v/>
      </c>
      <c r="AI34" s="32" t="str">
        <f>IFERROR(VLOOKUP(Tabela227[[#This Row],[NOME]],'NOITE (N) (7)'!$H$3:$I$176,2,FALSE),"")</f>
        <v/>
      </c>
      <c r="AJ34" s="32" t="str">
        <f>IFERROR(VLOOKUP(Tabela227[[#This Row],[NOME]],'NOITE (N) (6)'!$H$3:$I$176,2,FALSE),"")</f>
        <v/>
      </c>
      <c r="AK34" s="32" t="str">
        <f>IFERROR(VLOOKUP(Tabela227[[#This Row],[NOME]],'NOITE (N) (5)'!$H$3:$I$176,2,FALSE),"")</f>
        <v/>
      </c>
      <c r="AL34" s="32" t="str">
        <f>IFERROR(VLOOKUP(Tabela227[[#This Row],[NOME]],'NOITE (N) (4)'!$H$3:$I$176,2,FALSE),"")</f>
        <v/>
      </c>
      <c r="AM34" s="32" t="str">
        <f>IFERROR(VLOOKUP(Tabela227[[#This Row],[NOME]],'NOITE (N) (3)'!$H$3:$I$176,2,FALSE),"")</f>
        <v/>
      </c>
      <c r="AN34" s="32" t="str">
        <f>IFERROR(VLOOKUP(Tabela227[[#This Row],[NOME]],'NOITE (N) (2)'!$H$3:$I$176,2,FALSE),"")</f>
        <v/>
      </c>
      <c r="AO34" s="32" t="str">
        <f>IFERROR(VLOOKUP(Tabela227[[#This Row],[NOME]],'NOITE (N) (1)'!$H$3:$I$176,2,FALSE),"")</f>
        <v/>
      </c>
      <c r="AP34" s="32" t="str">
        <f>IFERROR(VLOOKUP(Tabela227[[#This Row],[NOME]],'NOITE (N) (7)'!$J$3:$K$176,2,FALSE),"")</f>
        <v/>
      </c>
      <c r="AQ34" s="32" t="str">
        <f>IFERROR(VLOOKUP(Tabela227[[#This Row],[NOME]],'NOITE (N) (6)'!$J$3:$K$176,2,FALSE),"")</f>
        <v/>
      </c>
      <c r="AR34" s="32" t="str">
        <f>IFERROR(VLOOKUP(Tabela227[[#This Row],[NOME]],'NOITE (N) (5)'!$J$3:$K$176,2,FALSE),"")</f>
        <v/>
      </c>
      <c r="AS34" s="32" t="str">
        <f>IFERROR(VLOOKUP(Tabela227[[#This Row],[NOME]],'NOITE (N) (4)'!$J$3:$K$176,2,FALSE),"")</f>
        <v/>
      </c>
      <c r="AT34" s="32" t="str">
        <f>IFERROR(VLOOKUP(Tabela227[[#This Row],[NOME]],'NOITE (N) (3)'!$J$3:$K$176,2,FALSE),"")</f>
        <v/>
      </c>
      <c r="AU34" s="32" t="str">
        <f>IFERROR(VLOOKUP(Tabela227[[#This Row],[NOME]],'NOITE (N) (2)'!$J$3:$K$176,2,FALSE),"")</f>
        <v/>
      </c>
      <c r="AV34" s="32" t="str">
        <f>IFERROR(VLOOKUP(Tabela227[[#This Row],[NOME]],'NOITE (N) (1)'!$J$3:$K$176,2,FALSE),"")</f>
        <v/>
      </c>
      <c r="AW34" s="32" t="str">
        <f>IFERROR(VLOOKUP(Tabela227[[#This Row],[NOME]],'NOITE (N) (7)'!$L$3:$M$176,2,FALSE),"")</f>
        <v/>
      </c>
      <c r="AX34" s="32" t="str">
        <f>IFERROR(VLOOKUP(Tabela227[[#This Row],[NOME]],'NOITE (N) (6)'!$L$3:$M$176,2,FALSE),"")</f>
        <v/>
      </c>
      <c r="AY34" s="32" t="str">
        <f>IFERROR(VLOOKUP(Tabela227[[#This Row],[NOME]],'NOITE (N) (5)'!$L$3:$M$176,2,FALSE),"")</f>
        <v/>
      </c>
      <c r="AZ34" s="32" t="str">
        <f>IFERROR(VLOOKUP(Tabela227[[#This Row],[NOME]],'NOITE (N) (4)'!$L$3:$M$176,2,FALSE),"")</f>
        <v/>
      </c>
      <c r="BA34" s="32" t="str">
        <f>IFERROR(VLOOKUP(Tabela227[[#This Row],[NOME]],'NOITE (N) (3)'!$L$3:$M$176,2,FALSE),"")</f>
        <v/>
      </c>
      <c r="BB34" s="32" t="str">
        <f>IFERROR(VLOOKUP(Tabela227[[#This Row],[NOME]],'NOITE (N) (2)'!$L$3:$M$176,2,FALSE),"")</f>
        <v/>
      </c>
      <c r="BC34" s="32" t="str">
        <f>IFERROR(VLOOKUP(Tabela227[[#This Row],[NOME]],'NOITE (N) (1)'!$L$3:$M$176,2,FALSE),"")</f>
        <v/>
      </c>
      <c r="BD34" s="32" t="str">
        <f>IFERROR(VLOOKUP(Tabela227[[#This Row],[NOME]],'TARDE (N) (6)'!$B$2:$C$73,2,FALSE),"")</f>
        <v/>
      </c>
      <c r="BE34" s="32" t="str">
        <f>IFERROR(VLOOKUP(Tabela227[[#This Row],[NOME]],'TARDE (N) (5)'!$B$2:$C$73,2,FALSE),"")</f>
        <v/>
      </c>
      <c r="BF34" s="32" t="str">
        <f>IFERROR(VLOOKUP(Tabela227[[#This Row],[NOME]],'TARDE (N) (4)'!$B$2:$C$73,2,FALSE),"")</f>
        <v/>
      </c>
      <c r="BG34" s="32" t="str">
        <f>IFERROR(VLOOKUP(Tabela227[[#This Row],[NOME]],'TARDE (N) (3)'!$B$2:$C$73,2,FALSE),"")</f>
        <v/>
      </c>
      <c r="BH34" s="32" t="str">
        <f>IFERROR(VLOOKUP(Tabela227[[#This Row],[NOME]],'TARDE (N) (2)'!$B$2:$C$73,2,FALSE),"")</f>
        <v/>
      </c>
      <c r="BI34" s="32" t="str">
        <f>IFERROR(VLOOKUP(Tabela227[[#This Row],[NOME]],'TARDE (N) (1)'!$B$2:$C$73,2,FALSE),"")</f>
        <v/>
      </c>
      <c r="BJ34" s="32" t="str">
        <f>IFERROR(VLOOKUP(Tabela227[[#This Row],[NOME]],'TARDE (N) (6)'!$D$2:$E$73,2,FALSE),"")</f>
        <v/>
      </c>
      <c r="BK34" s="32" t="str">
        <f>IFERROR(VLOOKUP(Tabela227[[#This Row],[NOME]],'TARDE (N) (5)'!$D$2:$E$73,2,FALSE),"")</f>
        <v/>
      </c>
      <c r="BL34" s="32" t="str">
        <f>IFERROR(VLOOKUP(Tabela227[[#This Row],[NOME]],'TARDE (N) (4)'!$D$2:$E$73,2,FALSE),"")</f>
        <v/>
      </c>
      <c r="BM34" s="32" t="str">
        <f>IFERROR(VLOOKUP(Tabela227[[#This Row],[NOME]],'TARDE (N) (3)'!$D$2:$E$73,2,FALSE),"")</f>
        <v/>
      </c>
      <c r="BN34" s="32" t="str">
        <f>IFERROR(VLOOKUP(Tabela227[[#This Row],[NOME]],'TARDE (N) (2)'!$D$2:$E$73,2,FALSE),"")</f>
        <v/>
      </c>
      <c r="BO34" s="32" t="str">
        <f>IFERROR(VLOOKUP(Tabela227[[#This Row],[NOME]],'TARDE (N) (1)'!$D$2:$E$73,2,FALSE),"")</f>
        <v/>
      </c>
      <c r="BP34" s="32" t="str">
        <f>IFERROR(VLOOKUP(Tabela227[[#This Row],[NOME]],'TARDE (N) (6)'!$F$2:$G$73,2,FALSE),"")</f>
        <v/>
      </c>
      <c r="BQ34" s="32" t="str">
        <f>IFERROR(VLOOKUP(Tabela227[[#This Row],[NOME]],'TARDE (N) (5)'!$F$2:$G$73,2,FALSE),"")</f>
        <v/>
      </c>
      <c r="BR34" s="32" t="str">
        <f>IFERROR(VLOOKUP(Tabela227[[#This Row],[NOME]],'TARDE (N) (4)'!$F$2:$G$73,2,FALSE),"")</f>
        <v/>
      </c>
      <c r="BS34" s="32" t="str">
        <f>IFERROR(VLOOKUP(Tabela227[[#This Row],[NOME]],'TARDE (N) (3)'!$F$2:$G$73,2,FALSE),"")</f>
        <v/>
      </c>
      <c r="BT34" s="32" t="str">
        <f>IFERROR(VLOOKUP(Tabela227[[#This Row],[NOME]],'TARDE (N) (2)'!$F$2:$G$73,2,FALSE),"")</f>
        <v/>
      </c>
      <c r="BU34" s="32" t="str">
        <f>IFERROR(VLOOKUP(Tabela227[[#This Row],[NOME]],'TARDE (N) (1)'!$F$2:$G$73,2,FALSE),"")</f>
        <v/>
      </c>
      <c r="BV34" s="32" t="str">
        <f>IFERROR(VLOOKUP(Tabela227[[#This Row],[NOME]],'TARDE (N) (6)'!$H$2:$I$73,2,FALSE),"")</f>
        <v/>
      </c>
      <c r="BW34" s="32" t="str">
        <f>IFERROR(VLOOKUP(Tabela227[[#This Row],[NOME]],'TARDE (N) (5)'!$H$2:$I$73,2,FALSE),"")</f>
        <v/>
      </c>
      <c r="BX34" s="32" t="str">
        <f>IFERROR(VLOOKUP(Tabela227[[#This Row],[NOME]],'TARDE (N) (4)'!$H$2:$I$73,2,FALSE),"")</f>
        <v/>
      </c>
      <c r="BY34" s="32" t="str">
        <f>IFERROR(VLOOKUP(Tabela227[[#This Row],[NOME]],'TARDE (N) (3)'!$H$2:$I$73,2,FALSE),"")</f>
        <v/>
      </c>
      <c r="BZ34" s="32" t="str">
        <f>IFERROR(VLOOKUP(Tabela227[[#This Row],[NOME]],'TARDE (N) (2)'!$H$2:$I$73,2,FALSE),"")</f>
        <v/>
      </c>
      <c r="CA34" s="32" t="str">
        <f>IFERROR(VLOOKUP(Tabela227[[#This Row],[NOME]],'TARDE (N) (1)'!$H$2:$I$73,2,FALSE),"")</f>
        <v/>
      </c>
      <c r="CB34" s="32" t="str">
        <f>IFERROR(VLOOKUP(Tabela227[[#This Row],[NOME]],'TARDE (N) (6)'!$J$2:$K$73,2,FALSE),"")</f>
        <v/>
      </c>
      <c r="CC34" s="32" t="str">
        <f>IFERROR(VLOOKUP(Tabela227[[#This Row],[NOME]],'TARDE (N) (5)'!$J$2:$K$73,2,FALSE),"")</f>
        <v/>
      </c>
      <c r="CD34" s="32" t="str">
        <f>IFERROR(VLOOKUP(Tabela227[[#This Row],[NOME]],'TARDE (N) (4)'!$J$2:$K$73,2,FALSE),"")</f>
        <v/>
      </c>
      <c r="CE34" s="32" t="str">
        <f>IFERROR(VLOOKUP(Tabela227[[#This Row],[NOME]],'TARDE (N) (3)'!$J$2:$K$73,2,FALSE),"")</f>
        <v/>
      </c>
      <c r="CF34" s="32" t="str">
        <f>IFERROR(VLOOKUP(Tabela227[[#This Row],[NOME]],'TARDE (N) (2)'!$J$2:$K$73,2,FALSE),"")</f>
        <v/>
      </c>
      <c r="CG34" s="32" t="str">
        <f>IFERROR(VLOOKUP(Tabela227[[#This Row],[NOME]],'TARDE (N) (1)'!$J$2:$K$73,2,FALSE),"")</f>
        <v/>
      </c>
      <c r="CH34" s="32" t="str">
        <f>IFERROR(VLOOKUP(Tabela227[[#This Row],[NOME]],'TARDE (N) (6)'!$L$2:$M$73,2,FALSE),"")</f>
        <v/>
      </c>
      <c r="CI34" s="32" t="str">
        <f>IFERROR(VLOOKUP(Tabela227[[#This Row],[NOME]],'TARDE (N) (5)'!$L$2:$M$73,2,FALSE),"")</f>
        <v/>
      </c>
      <c r="CJ34" s="32" t="str">
        <f>IFERROR(VLOOKUP(Tabela227[[#This Row],[NOME]],'TARDE (N) (4)'!$L$2:$M$73,2,FALSE),"")</f>
        <v/>
      </c>
      <c r="CK34" s="32" t="str">
        <f>IFERROR(VLOOKUP(Tabela227[[#This Row],[NOME]],'TARDE (N) (3)'!$L$2:$M$73,2,FALSE),"")</f>
        <v/>
      </c>
      <c r="CL34" s="32" t="str">
        <f>IFERROR(VLOOKUP(Tabela227[[#This Row],[NOME]],'TARDE (N) (2)'!$L$2:$M$73,2,FALSE),"")</f>
        <v/>
      </c>
      <c r="CM34" s="32" t="str">
        <f>IFERROR(VLOOKUP(Tabela227[[#This Row],[NOME]],'TARDE (N) (1)'!$L$2:$M$73,2,FALSE),"")</f>
        <v/>
      </c>
      <c r="CN34" s="32" t="str">
        <f>IFERROR(VLOOKUP(Tabela227[[#This Row],[NOME]],'MANHÃ (N) (7)'!$B$2:$C$127,2,FALSE),"")</f>
        <v/>
      </c>
      <c r="CO34" s="32" t="str">
        <f>IFERROR(VLOOKUP(Tabela227[[#This Row],[NOME]],'MANHÃ (N) (6)'!$B$2:$C$127,2,FALSE),"")</f>
        <v/>
      </c>
      <c r="CP34" s="32" t="str">
        <f>IFERROR(VLOOKUP(Tabela227[[#This Row],[NOME]],'MANHÃ (N) (5)'!$B$2:$C$127,2,FALSE),"")</f>
        <v/>
      </c>
      <c r="CQ34" s="32" t="str">
        <f>IFERROR(VLOOKUP(Tabela227[[#This Row],[NOME]],'MANHÃ (N) (4)'!$B$2:$C$127,2,FALSE),"")</f>
        <v/>
      </c>
      <c r="CR34" s="32" t="str">
        <f>IFERROR(VLOOKUP(Tabela227[[#This Row],[NOME]],'MANHÃ (N) (3)'!$B$2:$C$127,2,FALSE),"")</f>
        <v/>
      </c>
      <c r="CS34" s="32" t="str">
        <f>IFERROR(VLOOKUP(Tabela227[[#This Row],[NOME]],'MANHÃ (N) (2)'!$B$2:$C$127,2,FALSE),"")</f>
        <v/>
      </c>
      <c r="CT34" s="32" t="str">
        <f>IFERROR(VLOOKUP(Tabela227[[#This Row],[NOME]],'MANHÃ (N) (1)'!$B$2:$C$127,2,FALSE),"")</f>
        <v/>
      </c>
      <c r="CU34" s="32" t="str">
        <f>IFERROR(VLOOKUP(Tabela227[[#This Row],[NOME]],'MANHÃ (N) (7)'!$D$2:$E$127,2,FALSE),"")</f>
        <v/>
      </c>
      <c r="CV34" s="32" t="str">
        <f>IFERROR(VLOOKUP(Tabela227[[#This Row],[NOME]],'MANHÃ (N) (6)'!$D$2:$E$127,2,FALSE),"")</f>
        <v/>
      </c>
      <c r="CW34" s="32" t="str">
        <f>IFERROR(VLOOKUP(Tabela227[[#This Row],[NOME]],'MANHÃ (N) (5)'!$D$2:$E$127,2,FALSE),"")</f>
        <v/>
      </c>
      <c r="CX34" s="32" t="str">
        <f>IFERROR(VLOOKUP(Tabela227[[#This Row],[NOME]],'MANHÃ (N) (4)'!$D$2:$E$127,2,FALSE),"")</f>
        <v/>
      </c>
      <c r="CY34" s="32" t="str">
        <f>IFERROR(VLOOKUP(Tabela227[[#This Row],[NOME]],'MANHÃ (N) (3)'!$D$2:$E$127,2,FALSE),"")</f>
        <v/>
      </c>
      <c r="CZ34" s="32" t="str">
        <f>IFERROR(VLOOKUP(Tabela227[[#This Row],[NOME]],'MANHÃ (N) (2)'!$D$2:$E$127,2,FALSE),"")</f>
        <v/>
      </c>
      <c r="DA34" s="32" t="str">
        <f>IFERROR(VLOOKUP(Tabela227[[#This Row],[NOME]],'MANHÃ (N) (1)'!$D$2:$E$127,2,FALSE),"")</f>
        <v/>
      </c>
      <c r="DB34" s="32" t="str">
        <f>IFERROR(VLOOKUP(Tabela227[[#This Row],[NOME]],'MANHÃ (N) (7)'!$F$2:$G$127,2,FALSE),"")</f>
        <v/>
      </c>
      <c r="DC34" s="32" t="str">
        <f>IFERROR(VLOOKUP(Tabela227[[#This Row],[NOME]],'MANHÃ (N) (7)'!$F$2:$G$127,2,FALSE),"")</f>
        <v/>
      </c>
      <c r="DD34" s="32" t="str">
        <f>IFERROR(VLOOKUP(Tabela227[[#This Row],[NOME]],'MANHÃ (N) (6)'!$F$2:$G$127,2,FALSE),"")</f>
        <v/>
      </c>
      <c r="DE34" s="32" t="str">
        <f>IFERROR(VLOOKUP(Tabela227[[#This Row],[NOME]],'MANHÃ (N) (5)'!$F$2:$G$127,2,FALSE),"")</f>
        <v/>
      </c>
      <c r="DF34" s="32" t="str">
        <f>IFERROR(VLOOKUP(Tabela227[[#This Row],[NOME]],'MANHÃ (N) (3)'!$F$2:$G$127,2,FALSE),"")</f>
        <v/>
      </c>
      <c r="DG34" s="32" t="str">
        <f>IFERROR(VLOOKUP(Tabela227[[#This Row],[NOME]],'MANHÃ (N) (2)'!$F$2:$G$127,2,FALSE),"")</f>
        <v/>
      </c>
      <c r="DH34" s="32" t="str">
        <f>IFERROR(VLOOKUP(Tabela227[[#This Row],[NOME]],'MANHÃ (N) (1)'!$F$2:$G$127,2,FALSE),"")</f>
        <v/>
      </c>
      <c r="DI34" s="32" t="str">
        <f>IFERROR(VLOOKUP(Tabela227[[#This Row],[NOME]],'MANHÃ (N) (7)'!$H$2:$I$127,2,FALSE),"")</f>
        <v/>
      </c>
      <c r="DJ34" s="32" t="str">
        <f>IFERROR(VLOOKUP(Tabela227[[#This Row],[NOME]],'MANHÃ (N) (6)'!$H$2:$I$127,2,FALSE),"")</f>
        <v/>
      </c>
      <c r="DK34" s="32" t="str">
        <f>IFERROR(VLOOKUP(Tabela227[[#This Row],[NOME]],'MANHÃ (N) (5)'!$H$2:$I$127,2,FALSE),"")</f>
        <v/>
      </c>
      <c r="DL34" s="32" t="str">
        <f>IFERROR(VLOOKUP(Tabela227[[#This Row],[NOME]],'MANHÃ (N) (4)'!$H$2:$I$127,2,FALSE),"")</f>
        <v/>
      </c>
      <c r="DM34" s="32" t="str">
        <f>IFERROR(VLOOKUP(Tabela227[[#This Row],[NOME]],'MANHÃ (N) (3)'!$H$2:$I$127,2,FALSE),"")</f>
        <v/>
      </c>
      <c r="DN34" s="32" t="str">
        <f>IFERROR(VLOOKUP(Tabela227[[#This Row],[NOME]],'MANHÃ (N) (2)'!$H$2:$I$127,2,FALSE),"")</f>
        <v/>
      </c>
      <c r="DO34" s="32" t="str">
        <f>IFERROR(VLOOKUP(Tabela227[[#This Row],[NOME]],'MANHÃ (N) (1)'!$H$2:$I$127,2,FALSE),"")</f>
        <v/>
      </c>
      <c r="DP34" s="32" t="str">
        <f>IFERROR(VLOOKUP(Tabela227[[#This Row],[NOME]],'MANHÃ (N) (7)'!$J$2:$K$127,2,FALSE),"")</f>
        <v/>
      </c>
      <c r="DQ34" s="32" t="str">
        <f>IFERROR(VLOOKUP(Tabela227[[#This Row],[NOME]],'MANHÃ (N) (6)'!$J$2:$K$127,2,FALSE),"")</f>
        <v/>
      </c>
      <c r="DR34" s="32" t="str">
        <f>IFERROR(VLOOKUP(Tabela227[[#This Row],[NOME]],'MANHÃ (N) (5)'!$J$2:$K$127,2,FALSE),"")</f>
        <v/>
      </c>
      <c r="DS34" s="32" t="str">
        <f>IFERROR(VLOOKUP(Tabela227[[#This Row],[NOME]],'MANHÃ (N) (4)'!$J$2:$K$127,2,FALSE),"")</f>
        <v/>
      </c>
      <c r="DT34" s="32" t="str">
        <f>IFERROR(VLOOKUP(Tabela227[[#This Row],[NOME]],'MANHÃ (N) (3)'!$J$2:$K$127,2,FALSE),"")</f>
        <v/>
      </c>
      <c r="DU34" s="32" t="str">
        <f>IFERROR(VLOOKUP(Tabela227[[#This Row],[NOME]],'MANHÃ (N) (2)'!$J$2:$K$127,2,FALSE),"")</f>
        <v/>
      </c>
      <c r="DV34" s="32" t="str">
        <f>IFERROR(VLOOKUP(Tabela227[[#This Row],[NOME]],'MANHÃ (N) (1)'!$J$2:$K$127,2,FALSE),"")</f>
        <v/>
      </c>
      <c r="DW34" s="32" t="str">
        <f>IFERROR(VLOOKUP(Tabela227[[#This Row],[NOME]],'MANHÃ (N) (7)'!$L$2:$M$127,2,FALSE),"")</f>
        <v/>
      </c>
      <c r="DX34" s="32" t="str">
        <f>IFERROR(VLOOKUP(Tabela227[[#This Row],[NOME]],'MANHÃ (N) (6)'!$L$2:$M$127,2,FALSE),"")</f>
        <v/>
      </c>
      <c r="DY34" s="32" t="str">
        <f>IFERROR(VLOOKUP(Tabela227[[#This Row],[NOME]],'MANHÃ (N) (5)'!$L$2:$M$127,2,FALSE),"")</f>
        <v/>
      </c>
      <c r="DZ34" s="32" t="str">
        <f>IFERROR(VLOOKUP(Tabela227[[#This Row],[NOME]],'MANHÃ (N) (4)'!$L$2:$M$127,2,FALSE),"")</f>
        <v/>
      </c>
      <c r="EA34" s="32" t="str">
        <f>IFERROR(VLOOKUP(Tabela227[[#This Row],[NOME]],'MANHÃ (N) (3)'!$L$2:$M$127,2,FALSE),"")</f>
        <v/>
      </c>
      <c r="EB34" s="32" t="str">
        <f>IFERROR(VLOOKUP(Tabela227[[#This Row],[NOME]],'MANHÃ (N) (2)'!$L$2:$M$127,2,FALSE),"")</f>
        <v/>
      </c>
      <c r="EC34" s="32" t="str">
        <f>IFERROR(VLOOKUP(Tabela227[[#This Row],[NOME]],'MANHÃ (N) (1)'!$L$2:$M$127,2,FALSE),"")</f>
        <v/>
      </c>
      <c r="ED34" s="33">
        <v>45323</v>
      </c>
      <c r="EE34" s="31">
        <f>PROFESSORES!$D$3</f>
        <v>2024</v>
      </c>
      <c r="EF34" s="31" t="str">
        <f>PROFESSORES!$C$3</f>
        <v>MAIO</v>
      </c>
      <c r="EG34" s="35">
        <f>'MÊS (WORD)'!$C$4</f>
        <v>5</v>
      </c>
      <c r="EH34" s="42">
        <f>'MÊS (WORD)'!$I$5</f>
        <v>45413</v>
      </c>
      <c r="EI34" s="31" t="str">
        <f>'MÊS (WORD)'!$J$5</f>
        <v>*
***************************DIA DO TRABALHO**************************</v>
      </c>
      <c r="EJ34" s="42">
        <f>'MÊS (WORD)'!$I$6</f>
        <v>45414</v>
      </c>
      <c r="EK34" s="37" t="str">
        <f>'MÊS (WORD)'!$J$6</f>
        <v/>
      </c>
      <c r="EL34" s="42">
        <f>'MÊS (WORD)'!$I$7</f>
        <v>45415</v>
      </c>
      <c r="EM34" s="37" t="str">
        <f>'MÊS (WORD)'!$J$7</f>
        <v/>
      </c>
      <c r="EN34" s="42">
        <f>'MÊS (WORD)'!$I$8</f>
        <v>45416</v>
      </c>
      <c r="EO34" s="37" t="str">
        <f>'MÊS (WORD)'!$J$8</f>
        <v/>
      </c>
      <c r="EP34" s="42">
        <f>'MÊS (WORD)'!$I$9</f>
        <v>45417</v>
      </c>
      <c r="EQ34" s="37" t="str">
        <f>'MÊS (WORD)'!$J$9</f>
        <v>********************************************************************</v>
      </c>
      <c r="ER34" s="42">
        <f>'MÊS (WORD)'!$I$10</f>
        <v>45418</v>
      </c>
      <c r="ES34" s="37" t="str">
        <f>'MÊS (WORD)'!$J$10</f>
        <v/>
      </c>
      <c r="ET34" s="42">
        <f>'MÊS (WORD)'!$I$11</f>
        <v>45419</v>
      </c>
      <c r="EU34" s="37" t="str">
        <f>'MÊS (WORD)'!$J$11</f>
        <v/>
      </c>
      <c r="EV34" s="42">
        <f>'MÊS (WORD)'!$I$12</f>
        <v>45420</v>
      </c>
      <c r="EW34" s="37" t="str">
        <f>'MÊS (WORD)'!$J$12</f>
        <v/>
      </c>
      <c r="EX34" s="42">
        <f>'MÊS (WORD)'!$I$13</f>
        <v>45421</v>
      </c>
      <c r="EY34" s="37" t="str">
        <f>'MÊS (WORD)'!$J$13</f>
        <v/>
      </c>
      <c r="EZ34" s="37">
        <f>'MÊS (WORD)'!$I$14</f>
        <v>45422</v>
      </c>
      <c r="FA34" s="37" t="str">
        <f>'MÊS (WORD)'!$J$14</f>
        <v/>
      </c>
      <c r="FB34" s="37">
        <f>'MÊS (WORD)'!$I$15</f>
        <v>45423</v>
      </c>
      <c r="FC34" s="37" t="str">
        <f>'MÊS (WORD)'!$J$15</f>
        <v/>
      </c>
      <c r="FD34" s="37">
        <f>'MÊS (WORD)'!$I$16</f>
        <v>45424</v>
      </c>
      <c r="FE34" s="37" t="str">
        <f>'MÊS (WORD)'!$J$16</f>
        <v>********************************************************************</v>
      </c>
      <c r="FF34" s="37">
        <f>'MÊS (WORD)'!$I$17</f>
        <v>45425</v>
      </c>
      <c r="FG34" s="37" t="str">
        <f>'MÊS (WORD)'!$J$17</f>
        <v/>
      </c>
      <c r="FH34" s="37">
        <f>'MÊS (WORD)'!$I$18</f>
        <v>45426</v>
      </c>
      <c r="FI34" s="37" t="str">
        <f>'MÊS (WORD)'!$J$18</f>
        <v/>
      </c>
      <c r="FJ34" s="37">
        <f>'MÊS (WORD)'!$I$19</f>
        <v>45427</v>
      </c>
      <c r="FK34" s="37" t="str">
        <f>'MÊS (WORD)'!$J$19</f>
        <v/>
      </c>
      <c r="FL34" s="37">
        <f>'MÊS (WORD)'!$I$20</f>
        <v>45428</v>
      </c>
      <c r="FM34" s="37" t="str">
        <f>'MÊS (WORD)'!$J$20</f>
        <v/>
      </c>
      <c r="FN34" s="37">
        <f>'MÊS (WORD)'!$I$21</f>
        <v>45429</v>
      </c>
      <c r="FO34" s="37" t="str">
        <f>'MÊS (WORD)'!$J$21</f>
        <v/>
      </c>
      <c r="FP34" s="37">
        <f>'MÊS (WORD)'!$I$22</f>
        <v>45430</v>
      </c>
      <c r="FQ34" s="37" t="str">
        <f>'MÊS (WORD)'!$J$22</f>
        <v/>
      </c>
      <c r="FR34" s="37">
        <f>'MÊS (WORD)'!$I$23</f>
        <v>45431</v>
      </c>
      <c r="FS34" s="37" t="str">
        <f>'MÊS (WORD)'!$J$23</f>
        <v>********************************************************************</v>
      </c>
      <c r="FT34" s="37">
        <f>'MÊS (WORD)'!$I$24</f>
        <v>45432</v>
      </c>
      <c r="FU34" s="37" t="str">
        <f>'MÊS (WORD)'!$J$24</f>
        <v/>
      </c>
      <c r="FV34" s="37">
        <f>'MÊS (WORD)'!$I$25</f>
        <v>45433</v>
      </c>
      <c r="FW34" s="37" t="str">
        <f>'MÊS (WORD)'!$J$25</f>
        <v/>
      </c>
      <c r="FX34" s="37">
        <f>'MÊS (WORD)'!$I$26</f>
        <v>45434</v>
      </c>
      <c r="FY34" s="37" t="str">
        <f>'MÊS (WORD)'!$J$26</f>
        <v/>
      </c>
      <c r="FZ34" s="37">
        <f>'MÊS (WORD)'!$I$27</f>
        <v>45435</v>
      </c>
      <c r="GA34" s="37" t="str">
        <f>'MÊS (WORD)'!$J$27</f>
        <v/>
      </c>
      <c r="GB34" s="37">
        <f>'MÊS (WORD)'!$I$28</f>
        <v>45436</v>
      </c>
      <c r="GC34" s="37" t="str">
        <f>'MÊS (WORD)'!$J$28</f>
        <v/>
      </c>
      <c r="GD34" s="37">
        <f>'MÊS (WORD)'!$I$29</f>
        <v>45437</v>
      </c>
      <c r="GE34" s="37" t="str">
        <f>'MÊS (WORD)'!$J$29</f>
        <v/>
      </c>
      <c r="GF34" s="37">
        <f>'MÊS (WORD)'!$I$30</f>
        <v>45438</v>
      </c>
      <c r="GG34" s="37" t="str">
        <f>'MÊS (WORD)'!$J$30</f>
        <v>********************************************************************</v>
      </c>
      <c r="GH34" s="37">
        <f>'MÊS (WORD)'!$I$31</f>
        <v>45439</v>
      </c>
      <c r="GI34" s="37" t="str">
        <f>'MÊS (WORD)'!$J$31</f>
        <v/>
      </c>
      <c r="GJ34" s="37">
        <f>'MÊS (WORD)'!$I$32</f>
        <v>45440</v>
      </c>
      <c r="GK34" s="37" t="str">
        <f>'MÊS (WORD)'!$J$32</f>
        <v/>
      </c>
      <c r="GL34" s="37">
        <f>'MÊS (WORD)'!$I$33</f>
        <v>45441</v>
      </c>
      <c r="GM34" s="37" t="str">
        <f>'MÊS (WORD)'!$J$33</f>
        <v/>
      </c>
      <c r="GN34" s="37">
        <f>'MÊS (WORD)'!$I$34</f>
        <v>45442</v>
      </c>
      <c r="GO34" s="37" t="str">
        <f>'MÊS (WORD)'!$J$34</f>
        <v/>
      </c>
      <c r="GP34" s="37">
        <f>'MÊS (WORD)'!$I$35</f>
        <v>45443</v>
      </c>
      <c r="GQ34" s="31" t="str">
        <f>'MÊS (WORD)'!$J$35</f>
        <v/>
      </c>
    </row>
    <row r="35" spans="1:199" ht="17.100000000000001" customHeight="1" x14ac:dyDescent="0.25">
      <c r="A35" s="38">
        <v>43639</v>
      </c>
      <c r="B35" s="33">
        <v>40756</v>
      </c>
      <c r="C35" s="31">
        <v>105</v>
      </c>
      <c r="D35" s="50" t="s">
        <v>429</v>
      </c>
      <c r="E35" s="34" t="s">
        <v>199</v>
      </c>
      <c r="F35" s="39" t="s">
        <v>396</v>
      </c>
      <c r="G35" s="39" t="s">
        <v>398</v>
      </c>
      <c r="H35" s="31">
        <v>4</v>
      </c>
      <c r="I35" s="31">
        <f>IF(Tabela227[[#This Row],[HORA AULA]]&lt;&gt;0,Tabela227[[#This Row],[HORA AULA]]/2,"-")</f>
        <v>2</v>
      </c>
      <c r="J35" s="31">
        <v>16</v>
      </c>
      <c r="K35" s="31" t="s">
        <v>100</v>
      </c>
      <c r="L35" s="31" t="s">
        <v>100</v>
      </c>
      <c r="M35" s="31" t="s">
        <v>100</v>
      </c>
      <c r="N35" s="32" t="str">
        <f>IFERROR(VLOOKUP(Tabela227[[#This Row],[NOME]],'NOITE (N) (7)'!$B$3:$C$176,2,FALSE),"")</f>
        <v/>
      </c>
      <c r="O35" s="32" t="str">
        <f>IFERROR(VLOOKUP(Tabela227[[#This Row],[NOME]],'NOITE (N) (6)'!$B$3:$C$176,2,FALSE),"")</f>
        <v/>
      </c>
      <c r="P35" s="32" t="str">
        <f>IFERROR(VLOOKUP(Tabela227[[#This Row],[NOME]],'NOITE (N) (5)'!$B$3:$C$176,2,FALSE),"")</f>
        <v/>
      </c>
      <c r="Q35" s="32" t="str">
        <f>IFERROR(VLOOKUP(Tabela227[[#This Row],[NOME]],'NOITE (N) (4)'!$B$3:$C$176,2,FALSE),"")</f>
        <v/>
      </c>
      <c r="R35" s="32" t="str">
        <f>IFERROR(VLOOKUP(Tabela227[[#This Row],[NOME]],'NOITE (N) (3)'!$B$3:$C$176,2,FALSE),"")</f>
        <v/>
      </c>
      <c r="S35" s="32" t="str">
        <f>IFERROR(VLOOKUP(Tabela227[[#This Row],[NOME]],'NOITE (N) (2)'!$B$3:$C$176,2,FALSE),"")</f>
        <v/>
      </c>
      <c r="T35" s="32" t="str">
        <f>IFERROR(VLOOKUP(Tabela227[[#This Row],[NOME]],'NOITE (N) (1)'!$B$3:$C$176,2,FALSE),"")</f>
        <v/>
      </c>
      <c r="U35" s="32" t="str">
        <f>IFERROR(VLOOKUP(Tabela227[[#This Row],[NOME]],'NOITE (N) (7)'!$D$3:$E$176,2,FALSE),"")</f>
        <v/>
      </c>
      <c r="V35" s="32" t="str">
        <f>IFERROR(VLOOKUP(Tabela227[[#This Row],[NOME]],'NOITE (N) (6)'!$D$3:$E$176,2,FALSE),"")</f>
        <v/>
      </c>
      <c r="W35" s="32" t="str">
        <f>IFERROR(VLOOKUP(Tabela227[[#This Row],[NOME]],'NOITE (N) (5)'!$D$3:$E$176,2,FALSE),"")</f>
        <v/>
      </c>
      <c r="X35" s="32" t="str">
        <f>IFERROR(VLOOKUP(Tabela227[[#This Row],[NOME]],'NOITE (N) (4)'!$D$3:$E$176,2,FALSE),"")</f>
        <v/>
      </c>
      <c r="Y35" s="32" t="str">
        <f>IFERROR(VLOOKUP(Tabela227[[#This Row],[NOME]],'NOITE (N) (3)'!$D$3:$E$176,2,FALSE),"")</f>
        <v/>
      </c>
      <c r="Z35" s="32" t="str">
        <f>IFERROR(VLOOKUP(Tabela227[[#This Row],[NOME]],'NOITE (N) (2)'!$D$3:$E$176,2,FALSE),"")</f>
        <v/>
      </c>
      <c r="AA35" s="32" t="str">
        <f>IFERROR(VLOOKUP(Tabela227[[#This Row],[NOME]],'NOITE (N) (1)'!$D$3:$E$176,2,FALSE),"")</f>
        <v/>
      </c>
      <c r="AB35" s="32" t="str">
        <f>IFERROR(VLOOKUP(Tabela227[[#This Row],[NOME]],'NOITE (N) (7)'!$F$3:$G$176,2,FALSE),"")</f>
        <v/>
      </c>
      <c r="AC35" s="32" t="str">
        <f>IFERROR(VLOOKUP(Tabela227[[#This Row],[NOME]],'NOITE (N) (6)'!$F$3:$G$176,2,FALSE),"")</f>
        <v/>
      </c>
      <c r="AD35" s="32" t="str">
        <f>IFERROR(VLOOKUP(Tabela227[[#This Row],[NOME]],'NOITE (N) (5)'!$F$3:$G$176,2,FALSE),"")</f>
        <v/>
      </c>
      <c r="AE35" s="32" t="str">
        <f>IFERROR(VLOOKUP(Tabela227[[#This Row],[NOME]],'NOITE (N) (4)'!$F$3:$G$176,2,FALSE),"")</f>
        <v/>
      </c>
      <c r="AF35" s="32" t="str">
        <f>IFERROR(VLOOKUP(Tabela227[[#This Row],[NOME]],'NOITE (N) (3)'!$F$3:$G$176,2,FALSE),"")</f>
        <v/>
      </c>
      <c r="AG35" s="32" t="str">
        <f>IFERROR(VLOOKUP(Tabela227[[#This Row],[NOME]],'NOITE (N) (2)'!$F$3:$G$176,2,FALSE),"")</f>
        <v/>
      </c>
      <c r="AH35" s="32" t="str">
        <f>IFERROR(VLOOKUP(Tabela227[[#This Row],[NOME]],'NOITE (N) (1)'!$F$3:$G$176,2,FALSE),"")</f>
        <v/>
      </c>
      <c r="AI35" s="32" t="str">
        <f>IFERROR(VLOOKUP(Tabela227[[#This Row],[NOME]],'NOITE (N) (7)'!$H$3:$I$176,2,FALSE),"")</f>
        <v/>
      </c>
      <c r="AJ35" s="32" t="str">
        <f>IFERROR(VLOOKUP(Tabela227[[#This Row],[NOME]],'NOITE (N) (6)'!$H$3:$I$176,2,FALSE),"")</f>
        <v/>
      </c>
      <c r="AK35" s="32" t="str">
        <f>IFERROR(VLOOKUP(Tabela227[[#This Row],[NOME]],'NOITE (N) (5)'!$H$3:$I$176,2,FALSE),"")</f>
        <v/>
      </c>
      <c r="AL35" s="32" t="str">
        <f>IFERROR(VLOOKUP(Tabela227[[#This Row],[NOME]],'NOITE (N) (4)'!$H$3:$I$176,2,FALSE),"")</f>
        <v/>
      </c>
      <c r="AM35" s="32" t="str">
        <f>IFERROR(VLOOKUP(Tabela227[[#This Row],[NOME]],'NOITE (N) (3)'!$H$3:$I$176,2,FALSE),"")</f>
        <v/>
      </c>
      <c r="AN35" s="32" t="str">
        <f>IFERROR(VLOOKUP(Tabela227[[#This Row],[NOME]],'NOITE (N) (2)'!$H$3:$I$176,2,FALSE),"")</f>
        <v/>
      </c>
      <c r="AO35" s="32" t="str">
        <f>IFERROR(VLOOKUP(Tabela227[[#This Row],[NOME]],'NOITE (N) (1)'!$H$3:$I$176,2,FALSE),"")</f>
        <v/>
      </c>
      <c r="AP35" s="32" t="str">
        <f>IFERROR(VLOOKUP(Tabela227[[#This Row],[NOME]],'NOITE (N) (7)'!$J$3:$K$176,2,FALSE),"")</f>
        <v/>
      </c>
      <c r="AQ35" s="32" t="str">
        <f>IFERROR(VLOOKUP(Tabela227[[#This Row],[NOME]],'NOITE (N) (6)'!$J$3:$K$176,2,FALSE),"")</f>
        <v/>
      </c>
      <c r="AR35" s="32" t="str">
        <f>IFERROR(VLOOKUP(Tabela227[[#This Row],[NOME]],'NOITE (N) (5)'!$J$3:$K$176,2,FALSE),"")</f>
        <v/>
      </c>
      <c r="AS35" s="32" t="str">
        <f>IFERROR(VLOOKUP(Tabela227[[#This Row],[NOME]],'NOITE (N) (4)'!$J$3:$K$176,2,FALSE),"")</f>
        <v/>
      </c>
      <c r="AT35" s="32" t="str">
        <f>IFERROR(VLOOKUP(Tabela227[[#This Row],[NOME]],'NOITE (N) (3)'!$J$3:$K$176,2,FALSE),"")</f>
        <v/>
      </c>
      <c r="AU35" s="32" t="str">
        <f>IFERROR(VLOOKUP(Tabela227[[#This Row],[NOME]],'NOITE (N) (2)'!$J$3:$K$176,2,FALSE),"")</f>
        <v/>
      </c>
      <c r="AV35" s="32" t="str">
        <f>IFERROR(VLOOKUP(Tabela227[[#This Row],[NOME]],'NOITE (N) (1)'!$J$3:$K$176,2,FALSE),"")</f>
        <v/>
      </c>
      <c r="AW35" s="32" t="str">
        <f>IFERROR(VLOOKUP(Tabela227[[#This Row],[NOME]],'NOITE (N) (7)'!$L$3:$M$176,2,FALSE),"")</f>
        <v/>
      </c>
      <c r="AX35" s="32" t="str">
        <f>IFERROR(VLOOKUP(Tabela227[[#This Row],[NOME]],'NOITE (N) (6)'!$L$3:$M$176,2,FALSE),"")</f>
        <v/>
      </c>
      <c r="AY35" s="32" t="str">
        <f>IFERROR(VLOOKUP(Tabela227[[#This Row],[NOME]],'NOITE (N) (5)'!$L$3:$M$176,2,FALSE),"")</f>
        <v/>
      </c>
      <c r="AZ35" s="32" t="str">
        <f>IFERROR(VLOOKUP(Tabela227[[#This Row],[NOME]],'NOITE (N) (4)'!$L$3:$M$176,2,FALSE),"")</f>
        <v/>
      </c>
      <c r="BA35" s="32" t="str">
        <f>IFERROR(VLOOKUP(Tabela227[[#This Row],[NOME]],'NOITE (N) (3)'!$L$3:$M$176,2,FALSE),"")</f>
        <v/>
      </c>
      <c r="BB35" s="32" t="str">
        <f>IFERROR(VLOOKUP(Tabela227[[#This Row],[NOME]],'NOITE (N) (2)'!$L$3:$M$176,2,FALSE),"")</f>
        <v/>
      </c>
      <c r="BC35" s="32" t="str">
        <f>IFERROR(VLOOKUP(Tabela227[[#This Row],[NOME]],'NOITE (N) (1)'!$L$3:$M$176,2,FALSE),"")</f>
        <v/>
      </c>
      <c r="BD35" s="32" t="str">
        <f>IFERROR(VLOOKUP(Tabela227[[#This Row],[NOME]],'TARDE (N) (6)'!$B$2:$C$73,2,FALSE),"")</f>
        <v/>
      </c>
      <c r="BE35" s="32" t="str">
        <f>IFERROR(VLOOKUP(Tabela227[[#This Row],[NOME]],'TARDE (N) (5)'!$B$2:$C$73,2,FALSE),"")</f>
        <v/>
      </c>
      <c r="BF35" s="32" t="str">
        <f>IFERROR(VLOOKUP(Tabela227[[#This Row],[NOME]],'TARDE (N) (4)'!$B$2:$C$73,2,FALSE),"")</f>
        <v/>
      </c>
      <c r="BG35" s="32" t="str">
        <f>IFERROR(VLOOKUP(Tabela227[[#This Row],[NOME]],'TARDE (N) (3)'!$B$2:$C$73,2,FALSE),"")</f>
        <v/>
      </c>
      <c r="BH35" s="32" t="str">
        <f>IFERROR(VLOOKUP(Tabela227[[#This Row],[NOME]],'TARDE (N) (2)'!$B$2:$C$73,2,FALSE),"")</f>
        <v/>
      </c>
      <c r="BI35" s="32" t="str">
        <f>IFERROR(VLOOKUP(Tabela227[[#This Row],[NOME]],'TARDE (N) (1)'!$B$2:$C$73,2,FALSE),"")</f>
        <v/>
      </c>
      <c r="BJ35" s="32" t="str">
        <f>IFERROR(VLOOKUP(Tabela227[[#This Row],[NOME]],'TARDE (N) (6)'!$D$2:$E$73,2,FALSE),"")</f>
        <v/>
      </c>
      <c r="BK35" s="32" t="str">
        <f>IFERROR(VLOOKUP(Tabela227[[#This Row],[NOME]],'TARDE (N) (5)'!$D$2:$E$73,2,FALSE),"")</f>
        <v/>
      </c>
      <c r="BL35" s="32" t="str">
        <f>IFERROR(VLOOKUP(Tabela227[[#This Row],[NOME]],'TARDE (N) (4)'!$D$2:$E$73,2,FALSE),"")</f>
        <v/>
      </c>
      <c r="BM35" s="32" t="str">
        <f>IFERROR(VLOOKUP(Tabela227[[#This Row],[NOME]],'TARDE (N) (3)'!$D$2:$E$73,2,FALSE),"")</f>
        <v/>
      </c>
      <c r="BN35" s="32" t="str">
        <f>IFERROR(VLOOKUP(Tabela227[[#This Row],[NOME]],'TARDE (N) (2)'!$D$2:$E$73,2,FALSE),"")</f>
        <v/>
      </c>
      <c r="BO35" s="32" t="str">
        <f>IFERROR(VLOOKUP(Tabela227[[#This Row],[NOME]],'TARDE (N) (1)'!$D$2:$E$73,2,FALSE),"")</f>
        <v/>
      </c>
      <c r="BP35" s="32" t="str">
        <f>IFERROR(VLOOKUP(Tabela227[[#This Row],[NOME]],'TARDE (N) (6)'!$F$2:$G$73,2,FALSE),"")</f>
        <v/>
      </c>
      <c r="BQ35" s="32" t="str">
        <f>IFERROR(VLOOKUP(Tabela227[[#This Row],[NOME]],'TARDE (N) (5)'!$F$2:$G$73,2,FALSE),"")</f>
        <v/>
      </c>
      <c r="BR35" s="32" t="str">
        <f>IFERROR(VLOOKUP(Tabela227[[#This Row],[NOME]],'TARDE (N) (4)'!$F$2:$G$73,2,FALSE),"")</f>
        <v/>
      </c>
      <c r="BS35" s="32" t="str">
        <f>IFERROR(VLOOKUP(Tabela227[[#This Row],[NOME]],'TARDE (N) (3)'!$F$2:$G$73,2,FALSE),"")</f>
        <v/>
      </c>
      <c r="BT35" s="32" t="str">
        <f>IFERROR(VLOOKUP(Tabela227[[#This Row],[NOME]],'TARDE (N) (2)'!$F$2:$G$73,2,FALSE),"")</f>
        <v/>
      </c>
      <c r="BU35" s="32" t="str">
        <f>IFERROR(VLOOKUP(Tabela227[[#This Row],[NOME]],'TARDE (N) (1)'!$F$2:$G$73,2,FALSE),"")</f>
        <v/>
      </c>
      <c r="BV35" s="32" t="str">
        <f>IFERROR(VLOOKUP(Tabela227[[#This Row],[NOME]],'TARDE (N) (6)'!$H$2:$I$73,2,FALSE),"")</f>
        <v/>
      </c>
      <c r="BW35" s="32" t="str">
        <f>IFERROR(VLOOKUP(Tabela227[[#This Row],[NOME]],'TARDE (N) (5)'!$H$2:$I$73,2,FALSE),"")</f>
        <v/>
      </c>
      <c r="BX35" s="32" t="str">
        <f>IFERROR(VLOOKUP(Tabela227[[#This Row],[NOME]],'TARDE (N) (4)'!$H$2:$I$73,2,FALSE),"")</f>
        <v/>
      </c>
      <c r="BY35" s="32" t="str">
        <f>IFERROR(VLOOKUP(Tabela227[[#This Row],[NOME]],'TARDE (N) (3)'!$H$2:$I$73,2,FALSE),"")</f>
        <v/>
      </c>
      <c r="BZ35" s="32" t="str">
        <f>IFERROR(VLOOKUP(Tabela227[[#This Row],[NOME]],'TARDE (N) (2)'!$H$2:$I$73,2,FALSE),"")</f>
        <v/>
      </c>
      <c r="CA35" s="32" t="str">
        <f>IFERROR(VLOOKUP(Tabela227[[#This Row],[NOME]],'TARDE (N) (1)'!$H$2:$I$73,2,FALSE),"")</f>
        <v/>
      </c>
      <c r="CB35" s="32" t="str">
        <f>IFERROR(VLOOKUP(Tabela227[[#This Row],[NOME]],'TARDE (N) (6)'!$J$2:$K$73,2,FALSE),"")</f>
        <v/>
      </c>
      <c r="CC35" s="32" t="str">
        <f>IFERROR(VLOOKUP(Tabela227[[#This Row],[NOME]],'TARDE (N) (5)'!$J$2:$K$73,2,FALSE),"")</f>
        <v/>
      </c>
      <c r="CD35" s="32" t="str">
        <f>IFERROR(VLOOKUP(Tabela227[[#This Row],[NOME]],'TARDE (N) (4)'!$J$2:$K$73,2,FALSE),"")</f>
        <v/>
      </c>
      <c r="CE35" s="32" t="str">
        <f>IFERROR(VLOOKUP(Tabela227[[#This Row],[NOME]],'TARDE (N) (3)'!$J$2:$K$73,2,FALSE),"")</f>
        <v/>
      </c>
      <c r="CF35" s="32" t="str">
        <f>IFERROR(VLOOKUP(Tabela227[[#This Row],[NOME]],'TARDE (N) (2)'!$J$2:$K$73,2,FALSE),"")</f>
        <v/>
      </c>
      <c r="CG35" s="32" t="str">
        <f>IFERROR(VLOOKUP(Tabela227[[#This Row],[NOME]],'TARDE (N) (1)'!$J$2:$K$73,2,FALSE),"")</f>
        <v/>
      </c>
      <c r="CH35" s="32" t="str">
        <f>IFERROR(VLOOKUP(Tabela227[[#This Row],[NOME]],'TARDE (N) (6)'!$L$2:$M$73,2,FALSE),"")</f>
        <v/>
      </c>
      <c r="CI35" s="32" t="str">
        <f>IFERROR(VLOOKUP(Tabela227[[#This Row],[NOME]],'TARDE (N) (5)'!$L$2:$M$73,2,FALSE),"")</f>
        <v/>
      </c>
      <c r="CJ35" s="32" t="str">
        <f>IFERROR(VLOOKUP(Tabela227[[#This Row],[NOME]],'TARDE (N) (4)'!$L$2:$M$73,2,FALSE),"")</f>
        <v/>
      </c>
      <c r="CK35" s="32" t="str">
        <f>IFERROR(VLOOKUP(Tabela227[[#This Row],[NOME]],'TARDE (N) (3)'!$L$2:$M$73,2,FALSE),"")</f>
        <v/>
      </c>
      <c r="CL35" s="32" t="str">
        <f>IFERROR(VLOOKUP(Tabela227[[#This Row],[NOME]],'TARDE (N) (2)'!$L$2:$M$73,2,FALSE),"")</f>
        <v/>
      </c>
      <c r="CM35" s="32" t="str">
        <f>IFERROR(VLOOKUP(Tabela227[[#This Row],[NOME]],'TARDE (N) (1)'!$L$2:$M$73,2,FALSE),"")</f>
        <v/>
      </c>
      <c r="CN35" s="32" t="str">
        <f>IFERROR(VLOOKUP(Tabela227[[#This Row],[NOME]],'MANHÃ (N) (7)'!$B$2:$C$127,2,FALSE),"")</f>
        <v/>
      </c>
      <c r="CO35" s="32" t="str">
        <f>IFERROR(VLOOKUP(Tabela227[[#This Row],[NOME]],'MANHÃ (N) (6)'!$B$2:$C$127,2,FALSE),"")</f>
        <v/>
      </c>
      <c r="CP35" s="32" t="str">
        <f>IFERROR(VLOOKUP(Tabela227[[#This Row],[NOME]],'MANHÃ (N) (5)'!$B$2:$C$127,2,FALSE),"")</f>
        <v/>
      </c>
      <c r="CQ35" s="32" t="str">
        <f>IFERROR(VLOOKUP(Tabela227[[#This Row],[NOME]],'MANHÃ (N) (4)'!$B$2:$C$127,2,FALSE),"")</f>
        <v/>
      </c>
      <c r="CR35" s="32" t="str">
        <f>IFERROR(VLOOKUP(Tabela227[[#This Row],[NOME]],'MANHÃ (N) (3)'!$B$2:$C$127,2,FALSE),"")</f>
        <v/>
      </c>
      <c r="CS35" s="32" t="str">
        <f>IFERROR(VLOOKUP(Tabela227[[#This Row],[NOME]],'MANHÃ (N) (2)'!$B$2:$C$127,2,FALSE),"")</f>
        <v/>
      </c>
      <c r="CT35" s="32" t="str">
        <f>IFERROR(VLOOKUP(Tabela227[[#This Row],[NOME]],'MANHÃ (N) (1)'!$B$2:$C$127,2,FALSE),"")</f>
        <v/>
      </c>
      <c r="CU35" s="32" t="str">
        <f>IFERROR(VLOOKUP(Tabela227[[#This Row],[NOME]],'MANHÃ (N) (7)'!$D$2:$E$127,2,FALSE),"")</f>
        <v/>
      </c>
      <c r="CV35" s="32" t="str">
        <f>IFERROR(VLOOKUP(Tabela227[[#This Row],[NOME]],'MANHÃ (N) (6)'!$D$2:$E$127,2,FALSE),"")</f>
        <v/>
      </c>
      <c r="CW35" s="32" t="str">
        <f>IFERROR(VLOOKUP(Tabela227[[#This Row],[NOME]],'MANHÃ (N) (5)'!$D$2:$E$127,2,FALSE),"")</f>
        <v/>
      </c>
      <c r="CX35" s="32" t="str">
        <f>IFERROR(VLOOKUP(Tabela227[[#This Row],[NOME]],'MANHÃ (N) (4)'!$D$2:$E$127,2,FALSE),"")</f>
        <v/>
      </c>
      <c r="CY35" s="32" t="str">
        <f>IFERROR(VLOOKUP(Tabela227[[#This Row],[NOME]],'MANHÃ (N) (3)'!$D$2:$E$127,2,FALSE),"")</f>
        <v/>
      </c>
      <c r="CZ35" s="32" t="str">
        <f>IFERROR(VLOOKUP(Tabela227[[#This Row],[NOME]],'MANHÃ (N) (2)'!$D$2:$E$127,2,FALSE),"")</f>
        <v/>
      </c>
      <c r="DA35" s="32" t="str">
        <f>IFERROR(VLOOKUP(Tabela227[[#This Row],[NOME]],'MANHÃ (N) (1)'!$D$2:$E$127,2,FALSE),"")</f>
        <v/>
      </c>
      <c r="DB35" s="32" t="str">
        <f>IFERROR(VLOOKUP(Tabela227[[#This Row],[NOME]],'MANHÃ (N) (7)'!$F$2:$G$127,2,FALSE),"")</f>
        <v/>
      </c>
      <c r="DC35" s="32" t="str">
        <f>IFERROR(VLOOKUP(Tabela227[[#This Row],[NOME]],'MANHÃ (N) (7)'!$F$2:$G$127,2,FALSE),"")</f>
        <v/>
      </c>
      <c r="DD35" s="32" t="str">
        <f>IFERROR(VLOOKUP(Tabela227[[#This Row],[NOME]],'MANHÃ (N) (6)'!$F$2:$G$127,2,FALSE),"")</f>
        <v/>
      </c>
      <c r="DE35" s="32" t="str">
        <f>IFERROR(VLOOKUP(Tabela227[[#This Row],[NOME]],'MANHÃ (N) (5)'!$F$2:$G$127,2,FALSE),"")</f>
        <v/>
      </c>
      <c r="DF35" s="32" t="str">
        <f>IFERROR(VLOOKUP(Tabela227[[#This Row],[NOME]],'MANHÃ (N) (3)'!$F$2:$G$127,2,FALSE),"")</f>
        <v/>
      </c>
      <c r="DG35" s="32" t="str">
        <f>IFERROR(VLOOKUP(Tabela227[[#This Row],[NOME]],'MANHÃ (N) (2)'!$F$2:$G$127,2,FALSE),"")</f>
        <v/>
      </c>
      <c r="DH35" s="32" t="str">
        <f>IFERROR(VLOOKUP(Tabela227[[#This Row],[NOME]],'MANHÃ (N) (1)'!$F$2:$G$127,2,FALSE),"")</f>
        <v/>
      </c>
      <c r="DI35" s="32" t="str">
        <f>IFERROR(VLOOKUP(Tabela227[[#This Row],[NOME]],'MANHÃ (N) (7)'!$H$2:$I$127,2,FALSE),"")</f>
        <v/>
      </c>
      <c r="DJ35" s="32" t="str">
        <f>IFERROR(VLOOKUP(Tabela227[[#This Row],[NOME]],'MANHÃ (N) (6)'!$H$2:$I$127,2,FALSE),"")</f>
        <v/>
      </c>
      <c r="DK35" s="32" t="str">
        <f>IFERROR(VLOOKUP(Tabela227[[#This Row],[NOME]],'MANHÃ (N) (5)'!$H$2:$I$127,2,FALSE),"")</f>
        <v/>
      </c>
      <c r="DL35" s="32" t="str">
        <f>IFERROR(VLOOKUP(Tabela227[[#This Row],[NOME]],'MANHÃ (N) (4)'!$H$2:$I$127,2,FALSE),"")</f>
        <v/>
      </c>
      <c r="DM35" s="32" t="str">
        <f>IFERROR(VLOOKUP(Tabela227[[#This Row],[NOME]],'MANHÃ (N) (3)'!$H$2:$I$127,2,FALSE),"")</f>
        <v/>
      </c>
      <c r="DN35" s="32" t="str">
        <f>IFERROR(VLOOKUP(Tabela227[[#This Row],[NOME]],'MANHÃ (N) (2)'!$H$2:$I$127,2,FALSE),"")</f>
        <v/>
      </c>
      <c r="DO35" s="32" t="str">
        <f>IFERROR(VLOOKUP(Tabela227[[#This Row],[NOME]],'MANHÃ (N) (1)'!$H$2:$I$127,2,FALSE),"")</f>
        <v/>
      </c>
      <c r="DP35" s="32" t="str">
        <f>IFERROR(VLOOKUP(Tabela227[[#This Row],[NOME]],'MANHÃ (N) (7)'!$J$2:$K$127,2,FALSE),"")</f>
        <v/>
      </c>
      <c r="DQ35" s="32" t="str">
        <f>IFERROR(VLOOKUP(Tabela227[[#This Row],[NOME]],'MANHÃ (N) (6)'!$J$2:$K$127,2,FALSE),"")</f>
        <v/>
      </c>
      <c r="DR35" s="32" t="str">
        <f>IFERROR(VLOOKUP(Tabela227[[#This Row],[NOME]],'MANHÃ (N) (5)'!$J$2:$K$127,2,FALSE),"")</f>
        <v/>
      </c>
      <c r="DS35" s="32" t="str">
        <f>IFERROR(VLOOKUP(Tabela227[[#This Row],[NOME]],'MANHÃ (N) (4)'!$J$2:$K$127,2,FALSE),"")</f>
        <v/>
      </c>
      <c r="DT35" s="32" t="str">
        <f>IFERROR(VLOOKUP(Tabela227[[#This Row],[NOME]],'MANHÃ (N) (3)'!$J$2:$K$127,2,FALSE),"")</f>
        <v/>
      </c>
      <c r="DU35" s="32" t="str">
        <f>IFERROR(VLOOKUP(Tabela227[[#This Row],[NOME]],'MANHÃ (N) (2)'!$J$2:$K$127,2,FALSE),"")</f>
        <v/>
      </c>
      <c r="DV35" s="32" t="str">
        <f>IFERROR(VLOOKUP(Tabela227[[#This Row],[NOME]],'MANHÃ (N) (1)'!$J$2:$K$127,2,FALSE),"")</f>
        <v/>
      </c>
      <c r="DW35" s="32" t="str">
        <f>IFERROR(VLOOKUP(Tabela227[[#This Row],[NOME]],'MANHÃ (N) (7)'!$L$2:$M$127,2,FALSE),"")</f>
        <v/>
      </c>
      <c r="DX35" s="32" t="str">
        <f>IFERROR(VLOOKUP(Tabela227[[#This Row],[NOME]],'MANHÃ (N) (6)'!$L$2:$M$127,2,FALSE),"")</f>
        <v/>
      </c>
      <c r="DY35" s="32" t="str">
        <f>IFERROR(VLOOKUP(Tabela227[[#This Row],[NOME]],'MANHÃ (N) (5)'!$L$2:$M$127,2,FALSE),"")</f>
        <v/>
      </c>
      <c r="DZ35" s="32" t="str">
        <f>IFERROR(VLOOKUP(Tabela227[[#This Row],[NOME]],'MANHÃ (N) (4)'!$L$2:$M$127,2,FALSE),"")</f>
        <v/>
      </c>
      <c r="EA35" s="32" t="str">
        <f>IFERROR(VLOOKUP(Tabela227[[#This Row],[NOME]],'MANHÃ (N) (3)'!$L$2:$M$127,2,FALSE),"")</f>
        <v/>
      </c>
      <c r="EB35" s="32" t="str">
        <f>IFERROR(VLOOKUP(Tabela227[[#This Row],[NOME]],'MANHÃ (N) (2)'!$L$2:$M$127,2,FALSE),"")</f>
        <v/>
      </c>
      <c r="EC35" s="32" t="str">
        <f>IFERROR(VLOOKUP(Tabela227[[#This Row],[NOME]],'MANHÃ (N) (1)'!$L$2:$M$127,2,FALSE),"")</f>
        <v/>
      </c>
      <c r="ED35" s="33">
        <v>45323</v>
      </c>
      <c r="EE35" s="31">
        <f>PROFESSORES!$D$3</f>
        <v>2024</v>
      </c>
      <c r="EF35" s="31" t="str">
        <f>PROFESSORES!$C$3</f>
        <v>MAIO</v>
      </c>
      <c r="EG35" s="35">
        <f>'MÊS (WORD)'!$C$4</f>
        <v>5</v>
      </c>
      <c r="EH35" s="42">
        <f>'MÊS (WORD)'!$I$5</f>
        <v>45413</v>
      </c>
      <c r="EI35" s="31" t="str">
        <f>'MÊS (WORD)'!$J$5</f>
        <v>*
***************************DIA DO TRABALHO**************************</v>
      </c>
      <c r="EJ35" s="42">
        <f>'MÊS (WORD)'!$I$6</f>
        <v>45414</v>
      </c>
      <c r="EK35" s="37" t="str">
        <f>'MÊS (WORD)'!$J$6</f>
        <v/>
      </c>
      <c r="EL35" s="42">
        <f>'MÊS (WORD)'!$I$7</f>
        <v>45415</v>
      </c>
      <c r="EM35" s="37" t="str">
        <f>'MÊS (WORD)'!$J$7</f>
        <v/>
      </c>
      <c r="EN35" s="42">
        <f>'MÊS (WORD)'!$I$8</f>
        <v>45416</v>
      </c>
      <c r="EO35" s="37" t="str">
        <f>'MÊS (WORD)'!$J$8</f>
        <v/>
      </c>
      <c r="EP35" s="42">
        <f>'MÊS (WORD)'!$I$9</f>
        <v>45417</v>
      </c>
      <c r="EQ35" s="37" t="str">
        <f>'MÊS (WORD)'!$J$9</f>
        <v>********************************************************************</v>
      </c>
      <c r="ER35" s="42">
        <f>'MÊS (WORD)'!$I$10</f>
        <v>45418</v>
      </c>
      <c r="ES35" s="37" t="str">
        <f>'MÊS (WORD)'!$J$10</f>
        <v/>
      </c>
      <c r="ET35" s="42">
        <f>'MÊS (WORD)'!$I$11</f>
        <v>45419</v>
      </c>
      <c r="EU35" s="37" t="str">
        <f>'MÊS (WORD)'!$J$11</f>
        <v/>
      </c>
      <c r="EV35" s="42">
        <f>'MÊS (WORD)'!$I$12</f>
        <v>45420</v>
      </c>
      <c r="EW35" s="37" t="str">
        <f>'MÊS (WORD)'!$J$12</f>
        <v/>
      </c>
      <c r="EX35" s="42">
        <f>'MÊS (WORD)'!$I$13</f>
        <v>45421</v>
      </c>
      <c r="EY35" s="37" t="str">
        <f>'MÊS (WORD)'!$J$13</f>
        <v/>
      </c>
      <c r="EZ35" s="37">
        <f>'MÊS (WORD)'!$I$14</f>
        <v>45422</v>
      </c>
      <c r="FA35" s="37" t="str">
        <f>'MÊS (WORD)'!$J$14</f>
        <v/>
      </c>
      <c r="FB35" s="37">
        <f>'MÊS (WORD)'!$I$15</f>
        <v>45423</v>
      </c>
      <c r="FC35" s="37" t="str">
        <f>'MÊS (WORD)'!$J$15</f>
        <v/>
      </c>
      <c r="FD35" s="37">
        <f>'MÊS (WORD)'!$I$16</f>
        <v>45424</v>
      </c>
      <c r="FE35" s="37" t="str">
        <f>'MÊS (WORD)'!$J$16</f>
        <v>********************************************************************</v>
      </c>
      <c r="FF35" s="37">
        <f>'MÊS (WORD)'!$I$17</f>
        <v>45425</v>
      </c>
      <c r="FG35" s="37" t="str">
        <f>'MÊS (WORD)'!$J$17</f>
        <v/>
      </c>
      <c r="FH35" s="37">
        <f>'MÊS (WORD)'!$I$18</f>
        <v>45426</v>
      </c>
      <c r="FI35" s="37" t="str">
        <f>'MÊS (WORD)'!$J$18</f>
        <v/>
      </c>
      <c r="FJ35" s="37">
        <f>'MÊS (WORD)'!$I$19</f>
        <v>45427</v>
      </c>
      <c r="FK35" s="37" t="str">
        <f>'MÊS (WORD)'!$J$19</f>
        <v/>
      </c>
      <c r="FL35" s="37">
        <f>'MÊS (WORD)'!$I$20</f>
        <v>45428</v>
      </c>
      <c r="FM35" s="37" t="str">
        <f>'MÊS (WORD)'!$J$20</f>
        <v/>
      </c>
      <c r="FN35" s="37">
        <f>'MÊS (WORD)'!$I$21</f>
        <v>45429</v>
      </c>
      <c r="FO35" s="37" t="str">
        <f>'MÊS (WORD)'!$J$21</f>
        <v/>
      </c>
      <c r="FP35" s="37">
        <f>'MÊS (WORD)'!$I$22</f>
        <v>45430</v>
      </c>
      <c r="FQ35" s="37" t="str">
        <f>'MÊS (WORD)'!$J$22</f>
        <v/>
      </c>
      <c r="FR35" s="37">
        <f>'MÊS (WORD)'!$I$23</f>
        <v>45431</v>
      </c>
      <c r="FS35" s="37" t="str">
        <f>'MÊS (WORD)'!$J$23</f>
        <v>********************************************************************</v>
      </c>
      <c r="FT35" s="37">
        <f>'MÊS (WORD)'!$I$24</f>
        <v>45432</v>
      </c>
      <c r="FU35" s="37" t="str">
        <f>'MÊS (WORD)'!$J$24</f>
        <v/>
      </c>
      <c r="FV35" s="37">
        <f>'MÊS (WORD)'!$I$25</f>
        <v>45433</v>
      </c>
      <c r="FW35" s="37" t="str">
        <f>'MÊS (WORD)'!$J$25</f>
        <v/>
      </c>
      <c r="FX35" s="37">
        <f>'MÊS (WORD)'!$I$26</f>
        <v>45434</v>
      </c>
      <c r="FY35" s="37" t="str">
        <f>'MÊS (WORD)'!$J$26</f>
        <v/>
      </c>
      <c r="FZ35" s="37">
        <f>'MÊS (WORD)'!$I$27</f>
        <v>45435</v>
      </c>
      <c r="GA35" s="37" t="str">
        <f>'MÊS (WORD)'!$J$27</f>
        <v/>
      </c>
      <c r="GB35" s="37">
        <f>'MÊS (WORD)'!$I$28</f>
        <v>45436</v>
      </c>
      <c r="GC35" s="37" t="str">
        <f>'MÊS (WORD)'!$J$28</f>
        <v/>
      </c>
      <c r="GD35" s="37">
        <f>'MÊS (WORD)'!$I$29</f>
        <v>45437</v>
      </c>
      <c r="GE35" s="37" t="str">
        <f>'MÊS (WORD)'!$J$29</f>
        <v/>
      </c>
      <c r="GF35" s="37">
        <f>'MÊS (WORD)'!$I$30</f>
        <v>45438</v>
      </c>
      <c r="GG35" s="37" t="str">
        <f>'MÊS (WORD)'!$J$30</f>
        <v>********************************************************************</v>
      </c>
      <c r="GH35" s="37">
        <f>'MÊS (WORD)'!$I$31</f>
        <v>45439</v>
      </c>
      <c r="GI35" s="37" t="str">
        <f>'MÊS (WORD)'!$J$31</f>
        <v/>
      </c>
      <c r="GJ35" s="37">
        <f>'MÊS (WORD)'!$I$32</f>
        <v>45440</v>
      </c>
      <c r="GK35" s="37" t="str">
        <f>'MÊS (WORD)'!$J$32</f>
        <v/>
      </c>
      <c r="GL35" s="37">
        <f>'MÊS (WORD)'!$I$33</f>
        <v>45441</v>
      </c>
      <c r="GM35" s="37" t="str">
        <f>'MÊS (WORD)'!$J$33</f>
        <v/>
      </c>
      <c r="GN35" s="37">
        <f>'MÊS (WORD)'!$I$34</f>
        <v>45442</v>
      </c>
      <c r="GO35" s="37" t="str">
        <f>'MÊS (WORD)'!$J$34</f>
        <v/>
      </c>
      <c r="GP35" s="37">
        <f>'MÊS (WORD)'!$I$35</f>
        <v>45443</v>
      </c>
      <c r="GQ35" s="31" t="str">
        <f>'MÊS (WORD)'!$J$35</f>
        <v/>
      </c>
    </row>
    <row r="36" spans="1:199" ht="17.100000000000001" customHeight="1" x14ac:dyDescent="0.25">
      <c r="A36" s="31">
        <v>75402</v>
      </c>
      <c r="B36" s="33">
        <v>44825</v>
      </c>
      <c r="C36" s="31">
        <v>283</v>
      </c>
      <c r="D36" s="39" t="s">
        <v>430</v>
      </c>
      <c r="E36" s="34" t="s">
        <v>273</v>
      </c>
      <c r="F36" s="39" t="s">
        <v>396</v>
      </c>
      <c r="G36" s="39" t="s">
        <v>398</v>
      </c>
      <c r="H36" s="31">
        <v>6</v>
      </c>
      <c r="I36" s="31">
        <f>IF(Tabela227[[#This Row],[HORA AULA]]&lt;&gt;0,Tabela227[[#This Row],[HORA AULA]]/2,"-")</f>
        <v>3</v>
      </c>
      <c r="J36" s="31" t="s">
        <v>100</v>
      </c>
      <c r="K36" s="31" t="s">
        <v>100</v>
      </c>
      <c r="L36" s="31" t="s">
        <v>100</v>
      </c>
      <c r="M36" s="31" t="s">
        <v>100</v>
      </c>
      <c r="N36" s="32" t="str">
        <f>IFERROR(VLOOKUP(Tabela227[[#This Row],[NOME]],'NOITE (N) (7)'!$B$3:$C$176,2,FALSE),"")</f>
        <v/>
      </c>
      <c r="O36" s="32" t="str">
        <f>IFERROR(VLOOKUP(Tabela227[[#This Row],[NOME]],'NOITE (N) (6)'!$B$3:$C$176,2,FALSE),"")</f>
        <v/>
      </c>
      <c r="P36" s="32" t="str">
        <f>IFERROR(VLOOKUP(Tabela227[[#This Row],[NOME]],'NOITE (N) (5)'!$B$3:$C$176,2,FALSE),"")</f>
        <v/>
      </c>
      <c r="Q36" s="32" t="str">
        <f>IFERROR(VLOOKUP(Tabela227[[#This Row],[NOME]],'NOITE (N) (4)'!$B$3:$C$176,2,FALSE),"")</f>
        <v/>
      </c>
      <c r="R36" s="32" t="str">
        <f>IFERROR(VLOOKUP(Tabela227[[#This Row],[NOME]],'NOITE (N) (3)'!$B$3:$C$176,2,FALSE),"")</f>
        <v/>
      </c>
      <c r="S36" s="32" t="str">
        <f>IFERROR(VLOOKUP(Tabela227[[#This Row],[NOME]],'NOITE (N) (2)'!$B$3:$C$176,2,FALSE),"")</f>
        <v/>
      </c>
      <c r="T36" s="32" t="str">
        <f>IFERROR(VLOOKUP(Tabela227[[#This Row],[NOME]],'NOITE (N) (1)'!$B$3:$C$176,2,FALSE),"")</f>
        <v/>
      </c>
      <c r="U36" s="32" t="str">
        <f>IFERROR(VLOOKUP(Tabela227[[#This Row],[NOME]],'NOITE (N) (7)'!$D$3:$E$176,2,FALSE),"")</f>
        <v/>
      </c>
      <c r="V36" s="32" t="str">
        <f>IFERROR(VLOOKUP(Tabela227[[#This Row],[NOME]],'NOITE (N) (6)'!$D$3:$E$176,2,FALSE),"")</f>
        <v/>
      </c>
      <c r="W36" s="32" t="str">
        <f>IFERROR(VLOOKUP(Tabela227[[#This Row],[NOME]],'NOITE (N) (5)'!$D$3:$E$176,2,FALSE),"")</f>
        <v/>
      </c>
      <c r="X36" s="32" t="str">
        <f>IFERROR(VLOOKUP(Tabela227[[#This Row],[NOME]],'NOITE (N) (4)'!$D$3:$E$176,2,FALSE),"")</f>
        <v/>
      </c>
      <c r="Y36" s="32" t="str">
        <f>IFERROR(VLOOKUP(Tabela227[[#This Row],[NOME]],'NOITE (N) (3)'!$D$3:$E$176,2,FALSE),"")</f>
        <v/>
      </c>
      <c r="Z36" s="32" t="str">
        <f>IFERROR(VLOOKUP(Tabela227[[#This Row],[NOME]],'NOITE (N) (2)'!$D$3:$E$176,2,FALSE),"")</f>
        <v/>
      </c>
      <c r="AA36" s="32" t="str">
        <f>IFERROR(VLOOKUP(Tabela227[[#This Row],[NOME]],'NOITE (N) (1)'!$D$3:$E$176,2,FALSE),"")</f>
        <v/>
      </c>
      <c r="AB36" s="32" t="str">
        <f>IFERROR(VLOOKUP(Tabela227[[#This Row],[NOME]],'NOITE (N) (7)'!$F$3:$G$176,2,FALSE),"")</f>
        <v/>
      </c>
      <c r="AC36" s="32" t="str">
        <f>IFERROR(VLOOKUP(Tabela227[[#This Row],[NOME]],'NOITE (N) (6)'!$F$3:$G$176,2,FALSE),"")</f>
        <v/>
      </c>
      <c r="AD36" s="32" t="str">
        <f>IFERROR(VLOOKUP(Tabela227[[#This Row],[NOME]],'NOITE (N) (5)'!$F$3:$G$176,2,FALSE),"")</f>
        <v/>
      </c>
      <c r="AE36" s="32" t="str">
        <f>IFERROR(VLOOKUP(Tabela227[[#This Row],[NOME]],'NOITE (N) (4)'!$F$3:$G$176,2,FALSE),"")</f>
        <v/>
      </c>
      <c r="AF36" s="32" t="str">
        <f>IFERROR(VLOOKUP(Tabela227[[#This Row],[NOME]],'NOITE (N) (3)'!$F$3:$G$176,2,FALSE),"")</f>
        <v/>
      </c>
      <c r="AG36" s="32" t="str">
        <f>IFERROR(VLOOKUP(Tabela227[[#This Row],[NOME]],'NOITE (N) (2)'!$F$3:$G$176,2,FALSE),"")</f>
        <v/>
      </c>
      <c r="AH36" s="32" t="str">
        <f>IFERROR(VLOOKUP(Tabela227[[#This Row],[NOME]],'NOITE (N) (1)'!$F$3:$G$176,2,FALSE),"")</f>
        <v/>
      </c>
      <c r="AI36" s="32" t="str">
        <f>IFERROR(VLOOKUP(Tabela227[[#This Row],[NOME]],'NOITE (N) (7)'!$H$3:$I$176,2,FALSE),"")</f>
        <v/>
      </c>
      <c r="AJ36" s="32" t="str">
        <f>IFERROR(VLOOKUP(Tabela227[[#This Row],[NOME]],'NOITE (N) (6)'!$H$3:$I$176,2,FALSE),"")</f>
        <v/>
      </c>
      <c r="AK36" s="32" t="str">
        <f>IFERROR(VLOOKUP(Tabela227[[#This Row],[NOME]],'NOITE (N) (5)'!$H$3:$I$176,2,FALSE),"")</f>
        <v/>
      </c>
      <c r="AL36" s="32" t="str">
        <f>IFERROR(VLOOKUP(Tabela227[[#This Row],[NOME]],'NOITE (N) (4)'!$H$3:$I$176,2,FALSE),"")</f>
        <v/>
      </c>
      <c r="AM36" s="32" t="str">
        <f>IFERROR(VLOOKUP(Tabela227[[#This Row],[NOME]],'NOITE (N) (3)'!$H$3:$I$176,2,FALSE),"")</f>
        <v/>
      </c>
      <c r="AN36" s="32" t="str">
        <f>IFERROR(VLOOKUP(Tabela227[[#This Row],[NOME]],'NOITE (N) (2)'!$H$3:$I$176,2,FALSE),"")</f>
        <v/>
      </c>
      <c r="AO36" s="32" t="str">
        <f>IFERROR(VLOOKUP(Tabela227[[#This Row],[NOME]],'NOITE (N) (1)'!$H$3:$I$176,2,FALSE),"")</f>
        <v/>
      </c>
      <c r="AP36" s="32" t="str">
        <f>IFERROR(VLOOKUP(Tabela227[[#This Row],[NOME]],'NOITE (N) (7)'!$J$3:$K$176,2,FALSE),"")</f>
        <v/>
      </c>
      <c r="AQ36" s="32" t="str">
        <f>IFERROR(VLOOKUP(Tabela227[[#This Row],[NOME]],'NOITE (N) (6)'!$J$3:$K$176,2,FALSE),"")</f>
        <v/>
      </c>
      <c r="AR36" s="32" t="str">
        <f>IFERROR(VLOOKUP(Tabela227[[#This Row],[NOME]],'NOITE (N) (5)'!$J$3:$K$176,2,FALSE),"")</f>
        <v/>
      </c>
      <c r="AS36" s="32" t="str">
        <f>IFERROR(VLOOKUP(Tabela227[[#This Row],[NOME]],'NOITE (N) (4)'!$J$3:$K$176,2,FALSE),"")</f>
        <v/>
      </c>
      <c r="AT36" s="32" t="str">
        <f>IFERROR(VLOOKUP(Tabela227[[#This Row],[NOME]],'NOITE (N) (3)'!$J$3:$K$176,2,FALSE),"")</f>
        <v/>
      </c>
      <c r="AU36" s="32" t="str">
        <f>IFERROR(VLOOKUP(Tabela227[[#This Row],[NOME]],'NOITE (N) (2)'!$J$3:$K$176,2,FALSE),"")</f>
        <v/>
      </c>
      <c r="AV36" s="32" t="str">
        <f>IFERROR(VLOOKUP(Tabela227[[#This Row],[NOME]],'NOITE (N) (1)'!$J$3:$K$176,2,FALSE),"")</f>
        <v/>
      </c>
      <c r="AW36" s="32" t="str">
        <f>IFERROR(VLOOKUP(Tabela227[[#This Row],[NOME]],'NOITE (N) (7)'!$L$3:$M$176,2,FALSE),"")</f>
        <v/>
      </c>
      <c r="AX36" s="32" t="str">
        <f>IFERROR(VLOOKUP(Tabela227[[#This Row],[NOME]],'NOITE (N) (6)'!$L$3:$M$176,2,FALSE),"")</f>
        <v/>
      </c>
      <c r="AY36" s="32" t="str">
        <f>IFERROR(VLOOKUP(Tabela227[[#This Row],[NOME]],'NOITE (N) (5)'!$L$3:$M$176,2,FALSE),"")</f>
        <v/>
      </c>
      <c r="AZ36" s="32" t="str">
        <f>IFERROR(VLOOKUP(Tabela227[[#This Row],[NOME]],'NOITE (N) (4)'!$L$3:$M$176,2,FALSE),"")</f>
        <v/>
      </c>
      <c r="BA36" s="32" t="str">
        <f>IFERROR(VLOOKUP(Tabela227[[#This Row],[NOME]],'NOITE (N) (3)'!$L$3:$M$176,2,FALSE),"")</f>
        <v/>
      </c>
      <c r="BB36" s="32" t="str">
        <f>IFERROR(VLOOKUP(Tabela227[[#This Row],[NOME]],'NOITE (N) (2)'!$L$3:$M$176,2,FALSE),"")</f>
        <v/>
      </c>
      <c r="BC36" s="32" t="str">
        <f>IFERROR(VLOOKUP(Tabela227[[#This Row],[NOME]],'NOITE (N) (1)'!$L$3:$M$176,2,FALSE),"")</f>
        <v/>
      </c>
      <c r="BD36" s="32" t="str">
        <f>IFERROR(VLOOKUP(Tabela227[[#This Row],[NOME]],'TARDE (N) (6)'!$B$2:$C$73,2,FALSE),"")</f>
        <v/>
      </c>
      <c r="BE36" s="32" t="str">
        <f>IFERROR(VLOOKUP(Tabela227[[#This Row],[NOME]],'TARDE (N) (5)'!$B$2:$C$73,2,FALSE),"")</f>
        <v/>
      </c>
      <c r="BF36" s="32" t="str">
        <f>IFERROR(VLOOKUP(Tabela227[[#This Row],[NOME]],'TARDE (N) (4)'!$B$2:$C$73,2,FALSE),"")</f>
        <v/>
      </c>
      <c r="BG36" s="32" t="str">
        <f>IFERROR(VLOOKUP(Tabela227[[#This Row],[NOME]],'TARDE (N) (3)'!$B$2:$C$73,2,FALSE),"")</f>
        <v/>
      </c>
      <c r="BH36" s="32" t="str">
        <f>IFERROR(VLOOKUP(Tabela227[[#This Row],[NOME]],'TARDE (N) (2)'!$B$2:$C$73,2,FALSE),"")</f>
        <v>LINGUAGEM DE PROGRAMAÇÃO I</v>
      </c>
      <c r="BI36" s="32" t="str">
        <f>IFERROR(VLOOKUP(Tabela227[[#This Row],[NOME]],'TARDE (N) (1)'!$B$2:$C$73,2,FALSE),"")</f>
        <v/>
      </c>
      <c r="BJ36" s="32" t="str">
        <f>IFERROR(VLOOKUP(Tabela227[[#This Row],[NOME]],'TARDE (N) (6)'!$D$2:$E$73,2,FALSE),"")</f>
        <v/>
      </c>
      <c r="BK36" s="32" t="str">
        <f>IFERROR(VLOOKUP(Tabela227[[#This Row],[NOME]],'TARDE (N) (5)'!$D$2:$E$73,2,FALSE),"")</f>
        <v/>
      </c>
      <c r="BL36" s="32" t="str">
        <f>IFERROR(VLOOKUP(Tabela227[[#This Row],[NOME]],'TARDE (N) (4)'!$D$2:$E$73,2,FALSE),"")</f>
        <v>SERVIÇOS EM REDES DE COMPUTADORES</v>
      </c>
      <c r="BM36" s="32" t="str">
        <f>IFERROR(VLOOKUP(Tabela227[[#This Row],[NOME]],'TARDE (N) (3)'!$D$2:$E$73,2,FALSE),"")</f>
        <v/>
      </c>
      <c r="BN36" s="32" t="str">
        <f>IFERROR(VLOOKUP(Tabela227[[#This Row],[NOME]],'TARDE (N) (2)'!$D$2:$E$73,2,FALSE),"")</f>
        <v/>
      </c>
      <c r="BO36" s="32" t="str">
        <f>IFERROR(VLOOKUP(Tabela227[[#This Row],[NOME]],'TARDE (N) (1)'!$D$2:$E$73,2,FALSE),"")</f>
        <v/>
      </c>
      <c r="BP36" s="32" t="str">
        <f>IFERROR(VLOOKUP(Tabela227[[#This Row],[NOME]],'TARDE (N) (6)'!$F$2:$G$73,2,FALSE),"")</f>
        <v/>
      </c>
      <c r="BQ36" s="32" t="str">
        <f>IFERROR(VLOOKUP(Tabela227[[#This Row],[NOME]],'TARDE (N) (5)'!$F$2:$G$73,2,FALSE),"")</f>
        <v/>
      </c>
      <c r="BR36" s="32" t="str">
        <f>IFERROR(VLOOKUP(Tabela227[[#This Row],[NOME]],'TARDE (N) (4)'!$F$2:$G$73,2,FALSE),"")</f>
        <v/>
      </c>
      <c r="BS36" s="32" t="str">
        <f>IFERROR(VLOOKUP(Tabela227[[#This Row],[NOME]],'TARDE (N) (3)'!$F$2:$G$73,2,FALSE),"")</f>
        <v/>
      </c>
      <c r="BT36" s="32" t="str">
        <f>IFERROR(VLOOKUP(Tabela227[[#This Row],[NOME]],'TARDE (N) (2)'!$F$2:$G$73,2,FALSE),"")</f>
        <v/>
      </c>
      <c r="BU36" s="32" t="str">
        <f>IFERROR(VLOOKUP(Tabela227[[#This Row],[NOME]],'TARDE (N) (1)'!$F$2:$G$73,2,FALSE),"")</f>
        <v/>
      </c>
      <c r="BV36" s="32" t="str">
        <f>IFERROR(VLOOKUP(Tabela227[[#This Row],[NOME]],'TARDE (N) (6)'!$H$2:$I$73,2,FALSE),"")</f>
        <v/>
      </c>
      <c r="BW36" s="32" t="str">
        <f>IFERROR(VLOOKUP(Tabela227[[#This Row],[NOME]],'TARDE (N) (5)'!$H$2:$I$73,2,FALSE),"")</f>
        <v/>
      </c>
      <c r="BX36" s="32" t="str">
        <f>IFERROR(VLOOKUP(Tabela227[[#This Row],[NOME]],'TARDE (N) (4)'!$H$2:$I$73,2,FALSE),"")</f>
        <v/>
      </c>
      <c r="BY36" s="32" t="str">
        <f>IFERROR(VLOOKUP(Tabela227[[#This Row],[NOME]],'TARDE (N) (3)'!$H$2:$I$73,2,FALSE),"")</f>
        <v/>
      </c>
      <c r="BZ36" s="32" t="str">
        <f>IFERROR(VLOOKUP(Tabela227[[#This Row],[NOME]],'TARDE (N) (2)'!$H$2:$I$73,2,FALSE),"")</f>
        <v/>
      </c>
      <c r="CA36" s="32" t="str">
        <f>IFERROR(VLOOKUP(Tabela227[[#This Row],[NOME]],'TARDE (N) (1)'!$H$2:$I$73,2,FALSE),"")</f>
        <v/>
      </c>
      <c r="CB36" s="32" t="str">
        <f>IFERROR(VLOOKUP(Tabela227[[#This Row],[NOME]],'TARDE (N) (6)'!$J$2:$K$73,2,FALSE),"")</f>
        <v/>
      </c>
      <c r="CC36" s="32" t="str">
        <f>IFERROR(VLOOKUP(Tabela227[[#This Row],[NOME]],'TARDE (N) (5)'!$J$2:$K$73,2,FALSE),"")</f>
        <v/>
      </c>
      <c r="CD36" s="32" t="str">
        <f>IFERROR(VLOOKUP(Tabela227[[#This Row],[NOME]],'TARDE (N) (4)'!$J$2:$K$73,2,FALSE),"")</f>
        <v/>
      </c>
      <c r="CE36" s="32" t="str">
        <f>IFERROR(VLOOKUP(Tabela227[[#This Row],[NOME]],'TARDE (N) (3)'!$J$2:$K$73,2,FALSE),"")</f>
        <v/>
      </c>
      <c r="CF36" s="32" t="str">
        <f>IFERROR(VLOOKUP(Tabela227[[#This Row],[NOME]],'TARDE (N) (2)'!$J$2:$K$73,2,FALSE),"")</f>
        <v/>
      </c>
      <c r="CG36" s="32" t="str">
        <f>IFERROR(VLOOKUP(Tabela227[[#This Row],[NOME]],'TARDE (N) (1)'!$J$2:$K$73,2,FALSE),"")</f>
        <v/>
      </c>
      <c r="CH36" s="32" t="str">
        <f>IFERROR(VLOOKUP(Tabela227[[#This Row],[NOME]],'TARDE (N) (6)'!$L$2:$M$73,2,FALSE),"")</f>
        <v/>
      </c>
      <c r="CI36" s="32" t="str">
        <f>IFERROR(VLOOKUP(Tabela227[[#This Row],[NOME]],'TARDE (N) (5)'!$L$2:$M$73,2,FALSE),"")</f>
        <v/>
      </c>
      <c r="CJ36" s="32" t="str">
        <f>IFERROR(VLOOKUP(Tabela227[[#This Row],[NOME]],'TARDE (N) (4)'!$L$2:$M$73,2,FALSE),"")</f>
        <v/>
      </c>
      <c r="CK36" s="32" t="str">
        <f>IFERROR(VLOOKUP(Tabela227[[#This Row],[NOME]],'TARDE (N) (3)'!$L$2:$M$73,2,FALSE),"")</f>
        <v/>
      </c>
      <c r="CL36" s="32" t="str">
        <f>IFERROR(VLOOKUP(Tabela227[[#This Row],[NOME]],'TARDE (N) (2)'!$L$2:$M$73,2,FALSE),"")</f>
        <v/>
      </c>
      <c r="CM36" s="32" t="str">
        <f>IFERROR(VLOOKUP(Tabela227[[#This Row],[NOME]],'TARDE (N) (1)'!$L$2:$M$73,2,FALSE),"")</f>
        <v/>
      </c>
      <c r="CN36" s="32" t="str">
        <f>IFERROR(VLOOKUP(Tabela227[[#This Row],[NOME]],'MANHÃ (N) (7)'!$B$2:$C$127,2,FALSE),"")</f>
        <v/>
      </c>
      <c r="CO36" s="32" t="str">
        <f>IFERROR(VLOOKUP(Tabela227[[#This Row],[NOME]],'MANHÃ (N) (6)'!$B$2:$C$127,2,FALSE),"")</f>
        <v/>
      </c>
      <c r="CP36" s="32" t="str">
        <f>IFERROR(VLOOKUP(Tabela227[[#This Row],[NOME]],'MANHÃ (N) (5)'!$B$2:$C$127,2,FALSE),"")</f>
        <v/>
      </c>
      <c r="CQ36" s="32" t="str">
        <f>IFERROR(VLOOKUP(Tabela227[[#This Row],[NOME]],'MANHÃ (N) (4)'!$B$2:$C$127,2,FALSE),"")</f>
        <v/>
      </c>
      <c r="CR36" s="32" t="str">
        <f>IFERROR(VLOOKUP(Tabela227[[#This Row],[NOME]],'MANHÃ (N) (3)'!$B$2:$C$127,2,FALSE),"")</f>
        <v/>
      </c>
      <c r="CS36" s="32" t="str">
        <f>IFERROR(VLOOKUP(Tabela227[[#This Row],[NOME]],'MANHÃ (N) (2)'!$B$2:$C$127,2,FALSE),"")</f>
        <v/>
      </c>
      <c r="CT36" s="32" t="str">
        <f>IFERROR(VLOOKUP(Tabela227[[#This Row],[NOME]],'MANHÃ (N) (1)'!$B$2:$C$127,2,FALSE),"")</f>
        <v/>
      </c>
      <c r="CU36" s="32" t="str">
        <f>IFERROR(VLOOKUP(Tabela227[[#This Row],[NOME]],'MANHÃ (N) (7)'!$D$2:$E$127,2,FALSE),"")</f>
        <v/>
      </c>
      <c r="CV36" s="32" t="str">
        <f>IFERROR(VLOOKUP(Tabela227[[#This Row],[NOME]],'MANHÃ (N) (6)'!$D$2:$E$127,2,FALSE),"")</f>
        <v/>
      </c>
      <c r="CW36" s="32" t="str">
        <f>IFERROR(VLOOKUP(Tabela227[[#This Row],[NOME]],'MANHÃ (N) (5)'!$D$2:$E$127,2,FALSE),"")</f>
        <v/>
      </c>
      <c r="CX36" s="32" t="str">
        <f>IFERROR(VLOOKUP(Tabela227[[#This Row],[NOME]],'MANHÃ (N) (4)'!$D$2:$E$127,2,FALSE),"")</f>
        <v/>
      </c>
      <c r="CY36" s="32" t="str">
        <f>IFERROR(VLOOKUP(Tabela227[[#This Row],[NOME]],'MANHÃ (N) (3)'!$D$2:$E$127,2,FALSE),"")</f>
        <v/>
      </c>
      <c r="CZ36" s="32" t="str">
        <f>IFERROR(VLOOKUP(Tabela227[[#This Row],[NOME]],'MANHÃ (N) (2)'!$D$2:$E$127,2,FALSE),"")</f>
        <v/>
      </c>
      <c r="DA36" s="32" t="str">
        <f>IFERROR(VLOOKUP(Tabela227[[#This Row],[NOME]],'MANHÃ (N) (1)'!$D$2:$E$127,2,FALSE),"")</f>
        <v/>
      </c>
      <c r="DB36" s="32" t="str">
        <f>IFERROR(VLOOKUP(Tabela227[[#This Row],[NOME]],'MANHÃ (N) (7)'!$F$2:$G$127,2,FALSE),"")</f>
        <v/>
      </c>
      <c r="DC36" s="32" t="str">
        <f>IFERROR(VLOOKUP(Tabela227[[#This Row],[NOME]],'MANHÃ (N) (7)'!$F$2:$G$127,2,FALSE),"")</f>
        <v/>
      </c>
      <c r="DD36" s="32" t="str">
        <f>IFERROR(VLOOKUP(Tabela227[[#This Row],[NOME]],'MANHÃ (N) (6)'!$F$2:$G$127,2,FALSE),"")</f>
        <v/>
      </c>
      <c r="DE36" s="32" t="str">
        <f>IFERROR(VLOOKUP(Tabela227[[#This Row],[NOME]],'MANHÃ (N) (5)'!$F$2:$G$127,2,FALSE),"")</f>
        <v/>
      </c>
      <c r="DF36" s="32" t="str">
        <f>IFERROR(VLOOKUP(Tabela227[[#This Row],[NOME]],'MANHÃ (N) (3)'!$F$2:$G$127,2,FALSE),"")</f>
        <v/>
      </c>
      <c r="DG36" s="32" t="str">
        <f>IFERROR(VLOOKUP(Tabela227[[#This Row],[NOME]],'MANHÃ (N) (2)'!$F$2:$G$127,2,FALSE),"")</f>
        <v/>
      </c>
      <c r="DH36" s="32" t="str">
        <f>IFERROR(VLOOKUP(Tabela227[[#This Row],[NOME]],'MANHÃ (N) (1)'!$F$2:$G$127,2,FALSE),"")</f>
        <v/>
      </c>
      <c r="DI36" s="32" t="str">
        <f>IFERROR(VLOOKUP(Tabela227[[#This Row],[NOME]],'MANHÃ (N) (7)'!$H$2:$I$127,2,FALSE),"")</f>
        <v/>
      </c>
      <c r="DJ36" s="32" t="str">
        <f>IFERROR(VLOOKUP(Tabela227[[#This Row],[NOME]],'MANHÃ (N) (6)'!$H$2:$I$127,2,FALSE),"")</f>
        <v/>
      </c>
      <c r="DK36" s="32" t="str">
        <f>IFERROR(VLOOKUP(Tabela227[[#This Row],[NOME]],'MANHÃ (N) (5)'!$H$2:$I$127,2,FALSE),"")</f>
        <v/>
      </c>
      <c r="DL36" s="32" t="str">
        <f>IFERROR(VLOOKUP(Tabela227[[#This Row],[NOME]],'MANHÃ (N) (4)'!$H$2:$I$127,2,FALSE),"")</f>
        <v/>
      </c>
      <c r="DM36" s="32" t="str">
        <f>IFERROR(VLOOKUP(Tabela227[[#This Row],[NOME]],'MANHÃ (N) (3)'!$H$2:$I$127,2,FALSE),"")</f>
        <v/>
      </c>
      <c r="DN36" s="32" t="str">
        <f>IFERROR(VLOOKUP(Tabela227[[#This Row],[NOME]],'MANHÃ (N) (2)'!$H$2:$I$127,2,FALSE),"")</f>
        <v/>
      </c>
      <c r="DO36" s="32" t="str">
        <f>IFERROR(VLOOKUP(Tabela227[[#This Row],[NOME]],'MANHÃ (N) (1)'!$H$2:$I$127,2,FALSE),"")</f>
        <v/>
      </c>
      <c r="DP36" s="32" t="str">
        <f>IFERROR(VLOOKUP(Tabela227[[#This Row],[NOME]],'MANHÃ (N) (7)'!$J$2:$K$127,2,FALSE),"")</f>
        <v/>
      </c>
      <c r="DQ36" s="32" t="str">
        <f>IFERROR(VLOOKUP(Tabela227[[#This Row],[NOME]],'MANHÃ (N) (6)'!$J$2:$K$127,2,FALSE),"")</f>
        <v/>
      </c>
      <c r="DR36" s="32" t="str">
        <f>IFERROR(VLOOKUP(Tabela227[[#This Row],[NOME]],'MANHÃ (N) (5)'!$J$2:$K$127,2,FALSE),"")</f>
        <v/>
      </c>
      <c r="DS36" s="32" t="str">
        <f>IFERROR(VLOOKUP(Tabela227[[#This Row],[NOME]],'MANHÃ (N) (4)'!$J$2:$K$127,2,FALSE),"")</f>
        <v/>
      </c>
      <c r="DT36" s="32" t="str">
        <f>IFERROR(VLOOKUP(Tabela227[[#This Row],[NOME]],'MANHÃ (N) (3)'!$J$2:$K$127,2,FALSE),"")</f>
        <v/>
      </c>
      <c r="DU36" s="32" t="str">
        <f>IFERROR(VLOOKUP(Tabela227[[#This Row],[NOME]],'MANHÃ (N) (2)'!$J$2:$K$127,2,FALSE),"")</f>
        <v/>
      </c>
      <c r="DV36" s="32" t="str">
        <f>IFERROR(VLOOKUP(Tabela227[[#This Row],[NOME]],'MANHÃ (N) (1)'!$J$2:$K$127,2,FALSE),"")</f>
        <v/>
      </c>
      <c r="DW36" s="32" t="str">
        <f>IFERROR(VLOOKUP(Tabela227[[#This Row],[NOME]],'MANHÃ (N) (7)'!$L$2:$M$127,2,FALSE),"")</f>
        <v/>
      </c>
      <c r="DX36" s="32" t="str">
        <f>IFERROR(VLOOKUP(Tabela227[[#This Row],[NOME]],'MANHÃ (N) (6)'!$L$2:$M$127,2,FALSE),"")</f>
        <v/>
      </c>
      <c r="DY36" s="32" t="str">
        <f>IFERROR(VLOOKUP(Tabela227[[#This Row],[NOME]],'MANHÃ (N) (5)'!$L$2:$M$127,2,FALSE),"")</f>
        <v/>
      </c>
      <c r="DZ36" s="32" t="str">
        <f>IFERROR(VLOOKUP(Tabela227[[#This Row],[NOME]],'MANHÃ (N) (4)'!$L$2:$M$127,2,FALSE),"")</f>
        <v/>
      </c>
      <c r="EA36" s="32" t="str">
        <f>IFERROR(VLOOKUP(Tabela227[[#This Row],[NOME]],'MANHÃ (N) (3)'!$L$2:$M$127,2,FALSE),"")</f>
        <v/>
      </c>
      <c r="EB36" s="32" t="str">
        <f>IFERROR(VLOOKUP(Tabela227[[#This Row],[NOME]],'MANHÃ (N) (2)'!$L$2:$M$127,2,FALSE),"")</f>
        <v/>
      </c>
      <c r="EC36" s="32" t="str">
        <f>IFERROR(VLOOKUP(Tabela227[[#This Row],[NOME]],'MANHÃ (N) (1)'!$L$2:$M$127,2,FALSE),"")</f>
        <v/>
      </c>
      <c r="ED36" s="33">
        <v>45323</v>
      </c>
      <c r="EE36" s="31">
        <f>PROFESSORES!$D$3</f>
        <v>2024</v>
      </c>
      <c r="EF36" s="31" t="str">
        <f>PROFESSORES!$C$3</f>
        <v>MAIO</v>
      </c>
      <c r="EG36" s="35">
        <f>'MÊS (WORD)'!$C$4</f>
        <v>5</v>
      </c>
      <c r="EH36" s="42">
        <f>'MÊS (WORD)'!$I$5</f>
        <v>45413</v>
      </c>
      <c r="EI36" s="31" t="str">
        <f>'MÊS (WORD)'!$J$5</f>
        <v>*
***************************DIA DO TRABALHO**************************</v>
      </c>
      <c r="EJ36" s="42">
        <f>'MÊS (WORD)'!$I$6</f>
        <v>45414</v>
      </c>
      <c r="EK36" s="37" t="str">
        <f>'MÊS (WORD)'!$J$6</f>
        <v/>
      </c>
      <c r="EL36" s="42">
        <f>'MÊS (WORD)'!$I$7</f>
        <v>45415</v>
      </c>
      <c r="EM36" s="37" t="str">
        <f>'MÊS (WORD)'!$J$7</f>
        <v/>
      </c>
      <c r="EN36" s="42">
        <f>'MÊS (WORD)'!$I$8</f>
        <v>45416</v>
      </c>
      <c r="EO36" s="37" t="str">
        <f>'MÊS (WORD)'!$J$8</f>
        <v/>
      </c>
      <c r="EP36" s="42">
        <f>'MÊS (WORD)'!$I$9</f>
        <v>45417</v>
      </c>
      <c r="EQ36" s="37" t="str">
        <f>'MÊS (WORD)'!$J$9</f>
        <v>********************************************************************</v>
      </c>
      <c r="ER36" s="42">
        <f>'MÊS (WORD)'!$I$10</f>
        <v>45418</v>
      </c>
      <c r="ES36" s="37" t="str">
        <f>'MÊS (WORD)'!$J$10</f>
        <v/>
      </c>
      <c r="ET36" s="42">
        <f>'MÊS (WORD)'!$I$11</f>
        <v>45419</v>
      </c>
      <c r="EU36" s="37" t="str">
        <f>'MÊS (WORD)'!$J$11</f>
        <v/>
      </c>
      <c r="EV36" s="42">
        <f>'MÊS (WORD)'!$I$12</f>
        <v>45420</v>
      </c>
      <c r="EW36" s="37" t="str">
        <f>'MÊS (WORD)'!$J$12</f>
        <v/>
      </c>
      <c r="EX36" s="42">
        <f>'MÊS (WORD)'!$I$13</f>
        <v>45421</v>
      </c>
      <c r="EY36" s="37" t="str">
        <f>'MÊS (WORD)'!$J$13</f>
        <v/>
      </c>
      <c r="EZ36" s="37">
        <f>'MÊS (WORD)'!$I$14</f>
        <v>45422</v>
      </c>
      <c r="FA36" s="37" t="str">
        <f>'MÊS (WORD)'!$J$14</f>
        <v/>
      </c>
      <c r="FB36" s="37">
        <f>'MÊS (WORD)'!$I$15</f>
        <v>45423</v>
      </c>
      <c r="FC36" s="37" t="str">
        <f>'MÊS (WORD)'!$J$15</f>
        <v/>
      </c>
      <c r="FD36" s="37">
        <f>'MÊS (WORD)'!$I$16</f>
        <v>45424</v>
      </c>
      <c r="FE36" s="37" t="str">
        <f>'MÊS (WORD)'!$J$16</f>
        <v>********************************************************************</v>
      </c>
      <c r="FF36" s="37">
        <f>'MÊS (WORD)'!$I$17</f>
        <v>45425</v>
      </c>
      <c r="FG36" s="37" t="str">
        <f>'MÊS (WORD)'!$J$17</f>
        <v/>
      </c>
      <c r="FH36" s="37">
        <f>'MÊS (WORD)'!$I$18</f>
        <v>45426</v>
      </c>
      <c r="FI36" s="37" t="str">
        <f>'MÊS (WORD)'!$J$18</f>
        <v/>
      </c>
      <c r="FJ36" s="37">
        <f>'MÊS (WORD)'!$I$19</f>
        <v>45427</v>
      </c>
      <c r="FK36" s="37" t="str">
        <f>'MÊS (WORD)'!$J$19</f>
        <v/>
      </c>
      <c r="FL36" s="37">
        <f>'MÊS (WORD)'!$I$20</f>
        <v>45428</v>
      </c>
      <c r="FM36" s="37" t="str">
        <f>'MÊS (WORD)'!$J$20</f>
        <v/>
      </c>
      <c r="FN36" s="37">
        <f>'MÊS (WORD)'!$I$21</f>
        <v>45429</v>
      </c>
      <c r="FO36" s="37" t="str">
        <f>'MÊS (WORD)'!$J$21</f>
        <v/>
      </c>
      <c r="FP36" s="37">
        <f>'MÊS (WORD)'!$I$22</f>
        <v>45430</v>
      </c>
      <c r="FQ36" s="37" t="str">
        <f>'MÊS (WORD)'!$J$22</f>
        <v/>
      </c>
      <c r="FR36" s="37">
        <f>'MÊS (WORD)'!$I$23</f>
        <v>45431</v>
      </c>
      <c r="FS36" s="37" t="str">
        <f>'MÊS (WORD)'!$J$23</f>
        <v>********************************************************************</v>
      </c>
      <c r="FT36" s="37">
        <f>'MÊS (WORD)'!$I$24</f>
        <v>45432</v>
      </c>
      <c r="FU36" s="37" t="str">
        <f>'MÊS (WORD)'!$J$24</f>
        <v/>
      </c>
      <c r="FV36" s="37">
        <f>'MÊS (WORD)'!$I$25</f>
        <v>45433</v>
      </c>
      <c r="FW36" s="37" t="str">
        <f>'MÊS (WORD)'!$J$25</f>
        <v/>
      </c>
      <c r="FX36" s="37">
        <f>'MÊS (WORD)'!$I$26</f>
        <v>45434</v>
      </c>
      <c r="FY36" s="37" t="str">
        <f>'MÊS (WORD)'!$J$26</f>
        <v/>
      </c>
      <c r="FZ36" s="37">
        <f>'MÊS (WORD)'!$I$27</f>
        <v>45435</v>
      </c>
      <c r="GA36" s="37" t="str">
        <f>'MÊS (WORD)'!$J$27</f>
        <v/>
      </c>
      <c r="GB36" s="37">
        <f>'MÊS (WORD)'!$I$28</f>
        <v>45436</v>
      </c>
      <c r="GC36" s="37" t="str">
        <f>'MÊS (WORD)'!$J$28</f>
        <v/>
      </c>
      <c r="GD36" s="37">
        <f>'MÊS (WORD)'!$I$29</f>
        <v>45437</v>
      </c>
      <c r="GE36" s="37" t="str">
        <f>'MÊS (WORD)'!$J$29</f>
        <v/>
      </c>
      <c r="GF36" s="37">
        <f>'MÊS (WORD)'!$I$30</f>
        <v>45438</v>
      </c>
      <c r="GG36" s="37" t="str">
        <f>'MÊS (WORD)'!$J$30</f>
        <v>********************************************************************</v>
      </c>
      <c r="GH36" s="37">
        <f>'MÊS (WORD)'!$I$31</f>
        <v>45439</v>
      </c>
      <c r="GI36" s="37" t="str">
        <f>'MÊS (WORD)'!$J$31</f>
        <v/>
      </c>
      <c r="GJ36" s="37">
        <f>'MÊS (WORD)'!$I$32</f>
        <v>45440</v>
      </c>
      <c r="GK36" s="37" t="str">
        <f>'MÊS (WORD)'!$J$32</f>
        <v/>
      </c>
      <c r="GL36" s="37">
        <f>'MÊS (WORD)'!$I$33</f>
        <v>45441</v>
      </c>
      <c r="GM36" s="37" t="str">
        <f>'MÊS (WORD)'!$J$33</f>
        <v/>
      </c>
      <c r="GN36" s="37">
        <f>'MÊS (WORD)'!$I$34</f>
        <v>45442</v>
      </c>
      <c r="GO36" s="37" t="str">
        <f>'MÊS (WORD)'!$J$34</f>
        <v/>
      </c>
      <c r="GP36" s="37">
        <f>'MÊS (WORD)'!$I$35</f>
        <v>45443</v>
      </c>
      <c r="GQ36" s="31" t="str">
        <f>'MÊS (WORD)'!$J$35</f>
        <v/>
      </c>
    </row>
    <row r="37" spans="1:199" ht="17.100000000000001" customHeight="1" x14ac:dyDescent="0.25">
      <c r="A37" s="31">
        <v>65408</v>
      </c>
      <c r="B37" s="33">
        <v>42681</v>
      </c>
      <c r="C37" s="31">
        <v>283</v>
      </c>
      <c r="D37" s="39" t="s">
        <v>430</v>
      </c>
      <c r="E37" s="34" t="s">
        <v>253</v>
      </c>
      <c r="F37" s="39" t="s">
        <v>396</v>
      </c>
      <c r="G37" s="39" t="s">
        <v>398</v>
      </c>
      <c r="H37" s="31">
        <v>12</v>
      </c>
      <c r="I37" s="31">
        <f>IF(Tabela227[[#This Row],[HORA AULA]]&lt;&gt;0,Tabela227[[#This Row],[HORA AULA]]/2,"-")</f>
        <v>6</v>
      </c>
      <c r="J37" s="31" t="s">
        <v>100</v>
      </c>
      <c r="K37" s="31" t="s">
        <v>100</v>
      </c>
      <c r="L37" s="31" t="s">
        <v>100</v>
      </c>
      <c r="M37" s="31" t="s">
        <v>100</v>
      </c>
      <c r="N37" s="32" t="str">
        <f>IFERROR(VLOOKUP(Tabela227[[#This Row],[NOME]],'NOITE (N) (7)'!$B$3:$C$176,2,FALSE),"")</f>
        <v/>
      </c>
      <c r="O37" s="32" t="str">
        <f>IFERROR(VLOOKUP(Tabela227[[#This Row],[NOME]],'NOITE (N) (6)'!$B$3:$C$176,2,FALSE),"")</f>
        <v/>
      </c>
      <c r="P37" s="32" t="str">
        <f>IFERROR(VLOOKUP(Tabela227[[#This Row],[NOME]],'NOITE (N) (5)'!$B$3:$C$176,2,FALSE),"")</f>
        <v/>
      </c>
      <c r="Q37" s="32" t="str">
        <f>IFERROR(VLOOKUP(Tabela227[[#This Row],[NOME]],'NOITE (N) (4)'!$B$3:$C$176,2,FALSE),"")</f>
        <v/>
      </c>
      <c r="R37" s="32" t="str">
        <f>IFERROR(VLOOKUP(Tabela227[[#This Row],[NOME]],'NOITE (N) (3)'!$B$3:$C$176,2,FALSE),"")</f>
        <v/>
      </c>
      <c r="S37" s="32" t="str">
        <f>IFERROR(VLOOKUP(Tabela227[[#This Row],[NOME]],'NOITE (N) (2)'!$B$3:$C$176,2,FALSE),"")</f>
        <v/>
      </c>
      <c r="T37" s="32" t="str">
        <f>IFERROR(VLOOKUP(Tabela227[[#This Row],[NOME]],'NOITE (N) (1)'!$B$3:$C$176,2,FALSE),"")</f>
        <v/>
      </c>
      <c r="U37" s="32" t="str">
        <f>IFERROR(VLOOKUP(Tabela227[[#This Row],[NOME]],'NOITE (N) (7)'!$D$3:$E$176,2,FALSE),"")</f>
        <v/>
      </c>
      <c r="V37" s="32" t="str">
        <f>IFERROR(VLOOKUP(Tabela227[[#This Row],[NOME]],'NOITE (N) (6)'!$D$3:$E$176,2,FALSE),"")</f>
        <v/>
      </c>
      <c r="W37" s="32" t="str">
        <f>IFERROR(VLOOKUP(Tabela227[[#This Row],[NOME]],'NOITE (N) (5)'!$D$3:$E$176,2,FALSE),"")</f>
        <v/>
      </c>
      <c r="X37" s="32" t="str">
        <f>IFERROR(VLOOKUP(Tabela227[[#This Row],[NOME]],'NOITE (N) (4)'!$D$3:$E$176,2,FALSE),"")</f>
        <v/>
      </c>
      <c r="Y37" s="32" t="str">
        <f>IFERROR(VLOOKUP(Tabela227[[#This Row],[NOME]],'NOITE (N) (3)'!$D$3:$E$176,2,FALSE),"")</f>
        <v/>
      </c>
      <c r="Z37" s="32" t="str">
        <f>IFERROR(VLOOKUP(Tabela227[[#This Row],[NOME]],'NOITE (N) (2)'!$D$3:$E$176,2,FALSE),"")</f>
        <v/>
      </c>
      <c r="AA37" s="32" t="str">
        <f>IFERROR(VLOOKUP(Tabela227[[#This Row],[NOME]],'NOITE (N) (1)'!$D$3:$E$176,2,FALSE),"")</f>
        <v/>
      </c>
      <c r="AB37" s="32" t="str">
        <f>IFERROR(VLOOKUP(Tabela227[[#This Row],[NOME]],'NOITE (N) (7)'!$F$3:$G$176,2,FALSE),"")</f>
        <v/>
      </c>
      <c r="AC37" s="32" t="str">
        <f>IFERROR(VLOOKUP(Tabela227[[#This Row],[NOME]],'NOITE (N) (6)'!$F$3:$G$176,2,FALSE),"")</f>
        <v/>
      </c>
      <c r="AD37" s="32" t="str">
        <f>IFERROR(VLOOKUP(Tabela227[[#This Row],[NOME]],'NOITE (N) (5)'!$F$3:$G$176,2,FALSE),"")</f>
        <v/>
      </c>
      <c r="AE37" s="32" t="str">
        <f>IFERROR(VLOOKUP(Tabela227[[#This Row],[NOME]],'NOITE (N) (4)'!$F$3:$G$176,2,FALSE),"")</f>
        <v/>
      </c>
      <c r="AF37" s="32" t="str">
        <f>IFERROR(VLOOKUP(Tabela227[[#This Row],[NOME]],'NOITE (N) (3)'!$F$3:$G$176,2,FALSE),"")</f>
        <v/>
      </c>
      <c r="AG37" s="32" t="str">
        <f>IFERROR(VLOOKUP(Tabela227[[#This Row],[NOME]],'NOITE (N) (2)'!$F$3:$G$176,2,FALSE),"")</f>
        <v/>
      </c>
      <c r="AH37" s="32" t="str">
        <f>IFERROR(VLOOKUP(Tabela227[[#This Row],[NOME]],'NOITE (N) (1)'!$F$3:$G$176,2,FALSE),"")</f>
        <v/>
      </c>
      <c r="AI37" s="32" t="str">
        <f>IFERROR(VLOOKUP(Tabela227[[#This Row],[NOME]],'NOITE (N) (7)'!$H$3:$I$176,2,FALSE),"")</f>
        <v/>
      </c>
      <c r="AJ37" s="32" t="str">
        <f>IFERROR(VLOOKUP(Tabela227[[#This Row],[NOME]],'NOITE (N) (6)'!$H$3:$I$176,2,FALSE),"")</f>
        <v/>
      </c>
      <c r="AK37" s="32" t="str">
        <f>IFERROR(VLOOKUP(Tabela227[[#This Row],[NOME]],'NOITE (N) (5)'!$H$3:$I$176,2,FALSE),"")</f>
        <v/>
      </c>
      <c r="AL37" s="32" t="str">
        <f>IFERROR(VLOOKUP(Tabela227[[#This Row],[NOME]],'NOITE (N) (4)'!$H$3:$I$176,2,FALSE),"")</f>
        <v/>
      </c>
      <c r="AM37" s="32" t="str">
        <f>IFERROR(VLOOKUP(Tabela227[[#This Row],[NOME]],'NOITE (N) (3)'!$H$3:$I$176,2,FALSE),"")</f>
        <v/>
      </c>
      <c r="AN37" s="32" t="str">
        <f>IFERROR(VLOOKUP(Tabela227[[#This Row],[NOME]],'NOITE (N) (2)'!$H$3:$I$176,2,FALSE),"")</f>
        <v/>
      </c>
      <c r="AO37" s="32" t="str">
        <f>IFERROR(VLOOKUP(Tabela227[[#This Row],[NOME]],'NOITE (N) (1)'!$H$3:$I$176,2,FALSE),"")</f>
        <v/>
      </c>
      <c r="AP37" s="32" t="str">
        <f>IFERROR(VLOOKUP(Tabela227[[#This Row],[NOME]],'NOITE (N) (7)'!$J$3:$K$176,2,FALSE),"")</f>
        <v/>
      </c>
      <c r="AQ37" s="32" t="str">
        <f>IFERROR(VLOOKUP(Tabela227[[#This Row],[NOME]],'NOITE (N) (6)'!$J$3:$K$176,2,FALSE),"")</f>
        <v/>
      </c>
      <c r="AR37" s="32" t="str">
        <f>IFERROR(VLOOKUP(Tabela227[[#This Row],[NOME]],'NOITE (N) (5)'!$J$3:$K$176,2,FALSE),"")</f>
        <v/>
      </c>
      <c r="AS37" s="32" t="str">
        <f>IFERROR(VLOOKUP(Tabela227[[#This Row],[NOME]],'NOITE (N) (4)'!$J$3:$K$176,2,FALSE),"")</f>
        <v/>
      </c>
      <c r="AT37" s="32" t="str">
        <f>IFERROR(VLOOKUP(Tabela227[[#This Row],[NOME]],'NOITE (N) (3)'!$J$3:$K$176,2,FALSE),"")</f>
        <v/>
      </c>
      <c r="AU37" s="32" t="str">
        <f>IFERROR(VLOOKUP(Tabela227[[#This Row],[NOME]],'NOITE (N) (2)'!$J$3:$K$176,2,FALSE),"")</f>
        <v/>
      </c>
      <c r="AV37" s="32" t="str">
        <f>IFERROR(VLOOKUP(Tabela227[[#This Row],[NOME]],'NOITE (N) (1)'!$J$3:$K$176,2,FALSE),"")</f>
        <v/>
      </c>
      <c r="AW37" s="32" t="str">
        <f>IFERROR(VLOOKUP(Tabela227[[#This Row],[NOME]],'NOITE (N) (7)'!$L$3:$M$176,2,FALSE),"")</f>
        <v/>
      </c>
      <c r="AX37" s="32" t="str">
        <f>IFERROR(VLOOKUP(Tabela227[[#This Row],[NOME]],'NOITE (N) (6)'!$L$3:$M$176,2,FALSE),"")</f>
        <v/>
      </c>
      <c r="AY37" s="32" t="str">
        <f>IFERROR(VLOOKUP(Tabela227[[#This Row],[NOME]],'NOITE (N) (5)'!$L$3:$M$176,2,FALSE),"")</f>
        <v/>
      </c>
      <c r="AZ37" s="32" t="str">
        <f>IFERROR(VLOOKUP(Tabela227[[#This Row],[NOME]],'NOITE (N) (4)'!$L$3:$M$176,2,FALSE),"")</f>
        <v/>
      </c>
      <c r="BA37" s="32" t="str">
        <f>IFERROR(VLOOKUP(Tabela227[[#This Row],[NOME]],'NOITE (N) (3)'!$L$3:$M$176,2,FALSE),"")</f>
        <v/>
      </c>
      <c r="BB37" s="32" t="str">
        <f>IFERROR(VLOOKUP(Tabela227[[#This Row],[NOME]],'NOITE (N) (2)'!$L$3:$M$176,2,FALSE),"")</f>
        <v/>
      </c>
      <c r="BC37" s="32" t="str">
        <f>IFERROR(VLOOKUP(Tabela227[[#This Row],[NOME]],'NOITE (N) (1)'!$L$3:$M$176,2,FALSE),"")</f>
        <v/>
      </c>
      <c r="BD37" s="32" t="str">
        <f>IFERROR(VLOOKUP(Tabela227[[#This Row],[NOME]],'TARDE (N) (6)'!$B$2:$C$73,2,FALSE),"")</f>
        <v/>
      </c>
      <c r="BE37" s="32" t="str">
        <f>IFERROR(VLOOKUP(Tabela227[[#This Row],[NOME]],'TARDE (N) (5)'!$B$2:$C$73,2,FALSE),"")</f>
        <v/>
      </c>
      <c r="BF37" s="32" t="str">
        <f>IFERROR(VLOOKUP(Tabela227[[#This Row],[NOME]],'TARDE (N) (4)'!$B$2:$C$73,2,FALSE),"")</f>
        <v/>
      </c>
      <c r="BG37" s="32" t="str">
        <f>IFERROR(VLOOKUP(Tabela227[[#This Row],[NOME]],'TARDE (N) (3)'!$B$2:$C$73,2,FALSE),"")</f>
        <v/>
      </c>
      <c r="BH37" s="32" t="str">
        <f>IFERROR(VLOOKUP(Tabela227[[#This Row],[NOME]],'TARDE (N) (2)'!$B$2:$C$73,2,FALSE),"")</f>
        <v/>
      </c>
      <c r="BI37" s="32" t="str">
        <f>IFERROR(VLOOKUP(Tabela227[[#This Row],[NOME]],'TARDE (N) (1)'!$B$2:$C$73,2,FALSE),"")</f>
        <v/>
      </c>
      <c r="BJ37" s="32" t="str">
        <f>IFERROR(VLOOKUP(Tabela227[[#This Row],[NOME]],'TARDE (N) (6)'!$D$2:$E$73,2,FALSE),"")</f>
        <v/>
      </c>
      <c r="BK37" s="32" t="str">
        <f>IFERROR(VLOOKUP(Tabela227[[#This Row],[NOME]],'TARDE (N) (5)'!$D$2:$E$73,2,FALSE),"")</f>
        <v/>
      </c>
      <c r="BL37" s="32" t="str">
        <f>IFERROR(VLOOKUP(Tabela227[[#This Row],[NOME]],'TARDE (N) (4)'!$D$2:$E$73,2,FALSE),"")</f>
        <v/>
      </c>
      <c r="BM37" s="32" t="str">
        <f>IFERROR(VLOOKUP(Tabela227[[#This Row],[NOME]],'TARDE (N) (3)'!$D$2:$E$73,2,FALSE),"")</f>
        <v/>
      </c>
      <c r="BN37" s="32" t="str">
        <f>IFERROR(VLOOKUP(Tabela227[[#This Row],[NOME]],'TARDE (N) (2)'!$D$2:$E$73,2,FALSE),"")</f>
        <v>INGLÊS III</v>
      </c>
      <c r="BO37" s="32" t="str">
        <f>IFERROR(VLOOKUP(Tabela227[[#This Row],[NOME]],'TARDE (N) (1)'!$D$2:$E$73,2,FALSE),"")</f>
        <v/>
      </c>
      <c r="BP37" s="32" t="str">
        <f>IFERROR(VLOOKUP(Tabela227[[#This Row],[NOME]],'TARDE (N) (6)'!$F$2:$G$73,2,FALSE),"")</f>
        <v/>
      </c>
      <c r="BQ37" s="32" t="str">
        <f>IFERROR(VLOOKUP(Tabela227[[#This Row],[NOME]],'TARDE (N) (5)'!$F$2:$G$73,2,FALSE),"")</f>
        <v/>
      </c>
      <c r="BR37" s="32" t="str">
        <f>IFERROR(VLOOKUP(Tabela227[[#This Row],[NOME]],'TARDE (N) (4)'!$F$2:$G$73,2,FALSE),"")</f>
        <v/>
      </c>
      <c r="BS37" s="32" t="str">
        <f>IFERROR(VLOOKUP(Tabela227[[#This Row],[NOME]],'TARDE (N) (3)'!$F$2:$G$73,2,FALSE),"")</f>
        <v/>
      </c>
      <c r="BT37" s="32" t="str">
        <f>IFERROR(VLOOKUP(Tabela227[[#This Row],[NOME]],'TARDE (N) (2)'!$F$2:$G$73,2,FALSE),"")</f>
        <v/>
      </c>
      <c r="BU37" s="32" t="str">
        <f>IFERROR(VLOOKUP(Tabela227[[#This Row],[NOME]],'TARDE (N) (1)'!$F$2:$G$73,2,FALSE),"")</f>
        <v/>
      </c>
      <c r="BV37" s="32" t="str">
        <f>IFERROR(VLOOKUP(Tabela227[[#This Row],[NOME]],'TARDE (N) (6)'!$H$2:$I$73,2,FALSE),"")</f>
        <v/>
      </c>
      <c r="BW37" s="32" t="str">
        <f>IFERROR(VLOOKUP(Tabela227[[#This Row],[NOME]],'TARDE (N) (5)'!$H$2:$I$73,2,FALSE),"")</f>
        <v/>
      </c>
      <c r="BX37" s="32" t="str">
        <f>IFERROR(VLOOKUP(Tabela227[[#This Row],[NOME]],'TARDE (N) (4)'!$H$2:$I$73,2,FALSE),"")</f>
        <v/>
      </c>
      <c r="BY37" s="32" t="str">
        <f>IFERROR(VLOOKUP(Tabela227[[#This Row],[NOME]],'TARDE (N) (3)'!$H$2:$I$73,2,FALSE),"")</f>
        <v/>
      </c>
      <c r="BZ37" s="32" t="str">
        <f>IFERROR(VLOOKUP(Tabela227[[#This Row],[NOME]],'TARDE (N) (2)'!$H$2:$I$73,2,FALSE),"")</f>
        <v/>
      </c>
      <c r="CA37" s="32" t="str">
        <f>IFERROR(VLOOKUP(Tabela227[[#This Row],[NOME]],'TARDE (N) (1)'!$H$2:$I$73,2,FALSE),"")</f>
        <v/>
      </c>
      <c r="CB37" s="32" t="str">
        <f>IFERROR(VLOOKUP(Tabela227[[#This Row],[NOME]],'TARDE (N) (6)'!$J$2:$K$73,2,FALSE),"")</f>
        <v/>
      </c>
      <c r="CC37" s="32" t="str">
        <f>IFERROR(VLOOKUP(Tabela227[[#This Row],[NOME]],'TARDE (N) (5)'!$J$2:$K$73,2,FALSE),"")</f>
        <v/>
      </c>
      <c r="CD37" s="32" t="str">
        <f>IFERROR(VLOOKUP(Tabela227[[#This Row],[NOME]],'TARDE (N) (4)'!$J$2:$K$73,2,FALSE),"")</f>
        <v/>
      </c>
      <c r="CE37" s="32" t="str">
        <f>IFERROR(VLOOKUP(Tabela227[[#This Row],[NOME]],'TARDE (N) (3)'!$J$2:$K$73,2,FALSE),"")</f>
        <v/>
      </c>
      <c r="CF37" s="32" t="str">
        <f>IFERROR(VLOOKUP(Tabela227[[#This Row],[NOME]],'TARDE (N) (2)'!$J$2:$K$73,2,FALSE),"")</f>
        <v/>
      </c>
      <c r="CG37" s="32" t="str">
        <f>IFERROR(VLOOKUP(Tabela227[[#This Row],[NOME]],'TARDE (N) (1)'!$J$2:$K$73,2,FALSE),"")</f>
        <v/>
      </c>
      <c r="CH37" s="32" t="str">
        <f>IFERROR(VLOOKUP(Tabela227[[#This Row],[NOME]],'TARDE (N) (6)'!$L$2:$M$73,2,FALSE),"")</f>
        <v/>
      </c>
      <c r="CI37" s="32" t="str">
        <f>IFERROR(VLOOKUP(Tabela227[[#This Row],[NOME]],'TARDE (N) (5)'!$L$2:$M$73,2,FALSE),"")</f>
        <v/>
      </c>
      <c r="CJ37" s="32" t="str">
        <f>IFERROR(VLOOKUP(Tabela227[[#This Row],[NOME]],'TARDE (N) (4)'!$L$2:$M$73,2,FALSE),"")</f>
        <v/>
      </c>
      <c r="CK37" s="32" t="str">
        <f>IFERROR(VLOOKUP(Tabela227[[#This Row],[NOME]],'TARDE (N) (3)'!$L$2:$M$73,2,FALSE),"")</f>
        <v/>
      </c>
      <c r="CL37" s="32" t="str">
        <f>IFERROR(VLOOKUP(Tabela227[[#This Row],[NOME]],'TARDE (N) (2)'!$L$2:$M$73,2,FALSE),"")</f>
        <v/>
      </c>
      <c r="CM37" s="32" t="str">
        <f>IFERROR(VLOOKUP(Tabela227[[#This Row],[NOME]],'TARDE (N) (1)'!$L$2:$M$73,2,FALSE),"")</f>
        <v/>
      </c>
      <c r="CN37" s="32" t="str">
        <f>IFERROR(VLOOKUP(Tabela227[[#This Row],[NOME]],'MANHÃ (N) (7)'!$B$2:$C$127,2,FALSE),"")</f>
        <v/>
      </c>
      <c r="CO37" s="32" t="str">
        <f>IFERROR(VLOOKUP(Tabela227[[#This Row],[NOME]],'MANHÃ (N) (6)'!$B$2:$C$127,2,FALSE),"")</f>
        <v/>
      </c>
      <c r="CP37" s="32" t="str">
        <f>IFERROR(VLOOKUP(Tabela227[[#This Row],[NOME]],'MANHÃ (N) (5)'!$B$2:$C$127,2,FALSE),"")</f>
        <v/>
      </c>
      <c r="CQ37" s="32" t="str">
        <f>IFERROR(VLOOKUP(Tabela227[[#This Row],[NOME]],'MANHÃ (N) (4)'!$B$2:$C$127,2,FALSE),"")</f>
        <v/>
      </c>
      <c r="CR37" s="32" t="str">
        <f>IFERROR(VLOOKUP(Tabela227[[#This Row],[NOME]],'MANHÃ (N) (3)'!$B$2:$C$127,2,FALSE),"")</f>
        <v/>
      </c>
      <c r="CS37" s="32" t="str">
        <f>IFERROR(VLOOKUP(Tabela227[[#This Row],[NOME]],'MANHÃ (N) (2)'!$B$2:$C$127,2,FALSE),"")</f>
        <v/>
      </c>
      <c r="CT37" s="32" t="str">
        <f>IFERROR(VLOOKUP(Tabela227[[#This Row],[NOME]],'MANHÃ (N) (1)'!$B$2:$C$127,2,FALSE),"")</f>
        <v/>
      </c>
      <c r="CU37" s="32" t="str">
        <f>IFERROR(VLOOKUP(Tabela227[[#This Row],[NOME]],'MANHÃ (N) (7)'!$D$2:$E$127,2,FALSE),"")</f>
        <v/>
      </c>
      <c r="CV37" s="32" t="str">
        <f>IFERROR(VLOOKUP(Tabela227[[#This Row],[NOME]],'MANHÃ (N) (6)'!$D$2:$E$127,2,FALSE),"")</f>
        <v/>
      </c>
      <c r="CW37" s="32" t="str">
        <f>IFERROR(VLOOKUP(Tabela227[[#This Row],[NOME]],'MANHÃ (N) (5)'!$D$2:$E$127,2,FALSE),"")</f>
        <v/>
      </c>
      <c r="CX37" s="32" t="str">
        <f>IFERROR(VLOOKUP(Tabela227[[#This Row],[NOME]],'MANHÃ (N) (4)'!$D$2:$E$127,2,FALSE),"")</f>
        <v/>
      </c>
      <c r="CY37" s="32" t="str">
        <f>IFERROR(VLOOKUP(Tabela227[[#This Row],[NOME]],'MANHÃ (N) (3)'!$D$2:$E$127,2,FALSE),"")</f>
        <v/>
      </c>
      <c r="CZ37" s="32" t="str">
        <f>IFERROR(VLOOKUP(Tabela227[[#This Row],[NOME]],'MANHÃ (N) (2)'!$D$2:$E$127,2,FALSE),"")</f>
        <v/>
      </c>
      <c r="DA37" s="32" t="str">
        <f>IFERROR(VLOOKUP(Tabela227[[#This Row],[NOME]],'MANHÃ (N) (1)'!$D$2:$E$127,2,FALSE),"")</f>
        <v/>
      </c>
      <c r="DB37" s="32" t="str">
        <f>IFERROR(VLOOKUP(Tabela227[[#This Row],[NOME]],'MANHÃ (N) (7)'!$F$2:$G$127,2,FALSE),"")</f>
        <v/>
      </c>
      <c r="DC37" s="32" t="str">
        <f>IFERROR(VLOOKUP(Tabela227[[#This Row],[NOME]],'MANHÃ (N) (7)'!$F$2:$G$127,2,FALSE),"")</f>
        <v/>
      </c>
      <c r="DD37" s="32" t="str">
        <f>IFERROR(VLOOKUP(Tabela227[[#This Row],[NOME]],'MANHÃ (N) (6)'!$F$2:$G$127,2,FALSE),"")</f>
        <v/>
      </c>
      <c r="DE37" s="32" t="str">
        <f>IFERROR(VLOOKUP(Tabela227[[#This Row],[NOME]],'MANHÃ (N) (5)'!$F$2:$G$127,2,FALSE),"")</f>
        <v/>
      </c>
      <c r="DF37" s="32" t="str">
        <f>IFERROR(VLOOKUP(Tabela227[[#This Row],[NOME]],'MANHÃ (N) (3)'!$F$2:$G$127,2,FALSE),"")</f>
        <v/>
      </c>
      <c r="DG37" s="32" t="str">
        <f>IFERROR(VLOOKUP(Tabela227[[#This Row],[NOME]],'MANHÃ (N) (2)'!$F$2:$G$127,2,FALSE),"")</f>
        <v/>
      </c>
      <c r="DH37" s="32" t="str">
        <f>IFERROR(VLOOKUP(Tabela227[[#This Row],[NOME]],'MANHÃ (N) (1)'!$F$2:$G$127,2,FALSE),"")</f>
        <v/>
      </c>
      <c r="DI37" s="32" t="str">
        <f>IFERROR(VLOOKUP(Tabela227[[#This Row],[NOME]],'MANHÃ (N) (7)'!$H$2:$I$127,2,FALSE),"")</f>
        <v/>
      </c>
      <c r="DJ37" s="32" t="str">
        <f>IFERROR(VLOOKUP(Tabela227[[#This Row],[NOME]],'MANHÃ (N) (6)'!$H$2:$I$127,2,FALSE),"")</f>
        <v/>
      </c>
      <c r="DK37" s="32" t="str">
        <f>IFERROR(VLOOKUP(Tabela227[[#This Row],[NOME]],'MANHÃ (N) (5)'!$H$2:$I$127,2,FALSE),"")</f>
        <v/>
      </c>
      <c r="DL37" s="32" t="str">
        <f>IFERROR(VLOOKUP(Tabela227[[#This Row],[NOME]],'MANHÃ (N) (4)'!$H$2:$I$127,2,FALSE),"")</f>
        <v/>
      </c>
      <c r="DM37" s="32" t="str">
        <f>IFERROR(VLOOKUP(Tabela227[[#This Row],[NOME]],'MANHÃ (N) (3)'!$H$2:$I$127,2,FALSE),"")</f>
        <v/>
      </c>
      <c r="DN37" s="32" t="str">
        <f>IFERROR(VLOOKUP(Tabela227[[#This Row],[NOME]],'MANHÃ (N) (2)'!$H$2:$I$127,2,FALSE),"")</f>
        <v/>
      </c>
      <c r="DO37" s="32" t="str">
        <f>IFERROR(VLOOKUP(Tabela227[[#This Row],[NOME]],'MANHÃ (N) (1)'!$H$2:$I$127,2,FALSE),"")</f>
        <v/>
      </c>
      <c r="DP37" s="32" t="str">
        <f>IFERROR(VLOOKUP(Tabela227[[#This Row],[NOME]],'MANHÃ (N) (7)'!$J$2:$K$127,2,FALSE),"")</f>
        <v/>
      </c>
      <c r="DQ37" s="32" t="str">
        <f>IFERROR(VLOOKUP(Tabela227[[#This Row],[NOME]],'MANHÃ (N) (6)'!$J$2:$K$127,2,FALSE),"")</f>
        <v/>
      </c>
      <c r="DR37" s="32" t="str">
        <f>IFERROR(VLOOKUP(Tabela227[[#This Row],[NOME]],'MANHÃ (N) (5)'!$J$2:$K$127,2,FALSE),"")</f>
        <v/>
      </c>
      <c r="DS37" s="32" t="str">
        <f>IFERROR(VLOOKUP(Tabela227[[#This Row],[NOME]],'MANHÃ (N) (4)'!$J$2:$K$127,2,FALSE),"")</f>
        <v/>
      </c>
      <c r="DT37" s="32" t="str">
        <f>IFERROR(VLOOKUP(Tabela227[[#This Row],[NOME]],'MANHÃ (N) (3)'!$J$2:$K$127,2,FALSE),"")</f>
        <v/>
      </c>
      <c r="DU37" s="32" t="str">
        <f>IFERROR(VLOOKUP(Tabela227[[#This Row],[NOME]],'MANHÃ (N) (2)'!$J$2:$K$127,2,FALSE),"")</f>
        <v/>
      </c>
      <c r="DV37" s="32" t="str">
        <f>IFERROR(VLOOKUP(Tabela227[[#This Row],[NOME]],'MANHÃ (N) (1)'!$J$2:$K$127,2,FALSE),"")</f>
        <v/>
      </c>
      <c r="DW37" s="32" t="str">
        <f>IFERROR(VLOOKUP(Tabela227[[#This Row],[NOME]],'MANHÃ (N) (7)'!$L$2:$M$127,2,FALSE),"")</f>
        <v/>
      </c>
      <c r="DX37" s="32" t="str">
        <f>IFERROR(VLOOKUP(Tabela227[[#This Row],[NOME]],'MANHÃ (N) (6)'!$L$2:$M$127,2,FALSE),"")</f>
        <v/>
      </c>
      <c r="DY37" s="32" t="str">
        <f>IFERROR(VLOOKUP(Tabela227[[#This Row],[NOME]],'MANHÃ (N) (5)'!$L$2:$M$127,2,FALSE),"")</f>
        <v/>
      </c>
      <c r="DZ37" s="32" t="str">
        <f>IFERROR(VLOOKUP(Tabela227[[#This Row],[NOME]],'MANHÃ (N) (4)'!$L$2:$M$127,2,FALSE),"")</f>
        <v/>
      </c>
      <c r="EA37" s="32" t="str">
        <f>IFERROR(VLOOKUP(Tabela227[[#This Row],[NOME]],'MANHÃ (N) (3)'!$L$2:$M$127,2,FALSE),"")</f>
        <v/>
      </c>
      <c r="EB37" s="32" t="str">
        <f>IFERROR(VLOOKUP(Tabela227[[#This Row],[NOME]],'MANHÃ (N) (2)'!$L$2:$M$127,2,FALSE),"")</f>
        <v/>
      </c>
      <c r="EC37" s="32" t="str">
        <f>IFERROR(VLOOKUP(Tabela227[[#This Row],[NOME]],'MANHÃ (N) (1)'!$L$2:$M$127,2,FALSE),"")</f>
        <v/>
      </c>
      <c r="ED37" s="33">
        <v>45323</v>
      </c>
      <c r="EE37" s="31">
        <f>PROFESSORES!$D$3</f>
        <v>2024</v>
      </c>
      <c r="EF37" s="31" t="str">
        <f>PROFESSORES!$C$3</f>
        <v>MAIO</v>
      </c>
      <c r="EG37" s="35">
        <f>'MÊS (WORD)'!$C$4</f>
        <v>5</v>
      </c>
      <c r="EH37" s="42">
        <f>'MÊS (WORD)'!$I$5</f>
        <v>45413</v>
      </c>
      <c r="EI37" s="31" t="str">
        <f>'MÊS (WORD)'!$J$5</f>
        <v>*
***************************DIA DO TRABALHO**************************</v>
      </c>
      <c r="EJ37" s="42">
        <f>'MÊS (WORD)'!$I$6</f>
        <v>45414</v>
      </c>
      <c r="EK37" s="37" t="str">
        <f>'MÊS (WORD)'!$J$6</f>
        <v/>
      </c>
      <c r="EL37" s="42">
        <f>'MÊS (WORD)'!$I$7</f>
        <v>45415</v>
      </c>
      <c r="EM37" s="37" t="str">
        <f>'MÊS (WORD)'!$J$7</f>
        <v/>
      </c>
      <c r="EN37" s="42">
        <f>'MÊS (WORD)'!$I$8</f>
        <v>45416</v>
      </c>
      <c r="EO37" s="37" t="str">
        <f>'MÊS (WORD)'!$J$8</f>
        <v/>
      </c>
      <c r="EP37" s="42">
        <f>'MÊS (WORD)'!$I$9</f>
        <v>45417</v>
      </c>
      <c r="EQ37" s="37" t="str">
        <f>'MÊS (WORD)'!$J$9</f>
        <v>********************************************************************</v>
      </c>
      <c r="ER37" s="42">
        <f>'MÊS (WORD)'!$I$10</f>
        <v>45418</v>
      </c>
      <c r="ES37" s="37" t="str">
        <f>'MÊS (WORD)'!$J$10</f>
        <v/>
      </c>
      <c r="ET37" s="42">
        <f>'MÊS (WORD)'!$I$11</f>
        <v>45419</v>
      </c>
      <c r="EU37" s="37" t="str">
        <f>'MÊS (WORD)'!$J$11</f>
        <v/>
      </c>
      <c r="EV37" s="42">
        <f>'MÊS (WORD)'!$I$12</f>
        <v>45420</v>
      </c>
      <c r="EW37" s="37" t="str">
        <f>'MÊS (WORD)'!$J$12</f>
        <v/>
      </c>
      <c r="EX37" s="42">
        <f>'MÊS (WORD)'!$I$13</f>
        <v>45421</v>
      </c>
      <c r="EY37" s="37" t="str">
        <f>'MÊS (WORD)'!$J$13</f>
        <v/>
      </c>
      <c r="EZ37" s="37">
        <f>'MÊS (WORD)'!$I$14</f>
        <v>45422</v>
      </c>
      <c r="FA37" s="37" t="str">
        <f>'MÊS (WORD)'!$J$14</f>
        <v/>
      </c>
      <c r="FB37" s="37">
        <f>'MÊS (WORD)'!$I$15</f>
        <v>45423</v>
      </c>
      <c r="FC37" s="37" t="str">
        <f>'MÊS (WORD)'!$J$15</f>
        <v/>
      </c>
      <c r="FD37" s="37">
        <f>'MÊS (WORD)'!$I$16</f>
        <v>45424</v>
      </c>
      <c r="FE37" s="37" t="str">
        <f>'MÊS (WORD)'!$J$16</f>
        <v>********************************************************************</v>
      </c>
      <c r="FF37" s="37">
        <f>'MÊS (WORD)'!$I$17</f>
        <v>45425</v>
      </c>
      <c r="FG37" s="37" t="str">
        <f>'MÊS (WORD)'!$J$17</f>
        <v/>
      </c>
      <c r="FH37" s="37">
        <f>'MÊS (WORD)'!$I$18</f>
        <v>45426</v>
      </c>
      <c r="FI37" s="37" t="str">
        <f>'MÊS (WORD)'!$J$18</f>
        <v/>
      </c>
      <c r="FJ37" s="37">
        <f>'MÊS (WORD)'!$I$19</f>
        <v>45427</v>
      </c>
      <c r="FK37" s="37" t="str">
        <f>'MÊS (WORD)'!$J$19</f>
        <v/>
      </c>
      <c r="FL37" s="37">
        <f>'MÊS (WORD)'!$I$20</f>
        <v>45428</v>
      </c>
      <c r="FM37" s="37" t="str">
        <f>'MÊS (WORD)'!$J$20</f>
        <v/>
      </c>
      <c r="FN37" s="37">
        <f>'MÊS (WORD)'!$I$21</f>
        <v>45429</v>
      </c>
      <c r="FO37" s="37" t="str">
        <f>'MÊS (WORD)'!$J$21</f>
        <v/>
      </c>
      <c r="FP37" s="37">
        <f>'MÊS (WORD)'!$I$22</f>
        <v>45430</v>
      </c>
      <c r="FQ37" s="37" t="str">
        <f>'MÊS (WORD)'!$J$22</f>
        <v/>
      </c>
      <c r="FR37" s="37">
        <f>'MÊS (WORD)'!$I$23</f>
        <v>45431</v>
      </c>
      <c r="FS37" s="37" t="str">
        <f>'MÊS (WORD)'!$J$23</f>
        <v>********************************************************************</v>
      </c>
      <c r="FT37" s="37">
        <f>'MÊS (WORD)'!$I$24</f>
        <v>45432</v>
      </c>
      <c r="FU37" s="37" t="str">
        <f>'MÊS (WORD)'!$J$24</f>
        <v/>
      </c>
      <c r="FV37" s="37">
        <f>'MÊS (WORD)'!$I$25</f>
        <v>45433</v>
      </c>
      <c r="FW37" s="37" t="str">
        <f>'MÊS (WORD)'!$J$25</f>
        <v/>
      </c>
      <c r="FX37" s="37">
        <f>'MÊS (WORD)'!$I$26</f>
        <v>45434</v>
      </c>
      <c r="FY37" s="37" t="str">
        <f>'MÊS (WORD)'!$J$26</f>
        <v/>
      </c>
      <c r="FZ37" s="37">
        <f>'MÊS (WORD)'!$I$27</f>
        <v>45435</v>
      </c>
      <c r="GA37" s="37" t="str">
        <f>'MÊS (WORD)'!$J$27</f>
        <v/>
      </c>
      <c r="GB37" s="37">
        <f>'MÊS (WORD)'!$I$28</f>
        <v>45436</v>
      </c>
      <c r="GC37" s="37" t="str">
        <f>'MÊS (WORD)'!$J$28</f>
        <v/>
      </c>
      <c r="GD37" s="37">
        <f>'MÊS (WORD)'!$I$29</f>
        <v>45437</v>
      </c>
      <c r="GE37" s="37" t="str">
        <f>'MÊS (WORD)'!$J$29</f>
        <v/>
      </c>
      <c r="GF37" s="37">
        <f>'MÊS (WORD)'!$I$30</f>
        <v>45438</v>
      </c>
      <c r="GG37" s="37" t="str">
        <f>'MÊS (WORD)'!$J$30</f>
        <v>********************************************************************</v>
      </c>
      <c r="GH37" s="37">
        <f>'MÊS (WORD)'!$I$31</f>
        <v>45439</v>
      </c>
      <c r="GI37" s="37" t="str">
        <f>'MÊS (WORD)'!$J$31</f>
        <v/>
      </c>
      <c r="GJ37" s="37">
        <f>'MÊS (WORD)'!$I$32</f>
        <v>45440</v>
      </c>
      <c r="GK37" s="37" t="str">
        <f>'MÊS (WORD)'!$J$32</f>
        <v/>
      </c>
      <c r="GL37" s="37">
        <f>'MÊS (WORD)'!$I$33</f>
        <v>45441</v>
      </c>
      <c r="GM37" s="37" t="str">
        <f>'MÊS (WORD)'!$J$33</f>
        <v/>
      </c>
      <c r="GN37" s="37">
        <f>'MÊS (WORD)'!$I$34</f>
        <v>45442</v>
      </c>
      <c r="GO37" s="37" t="str">
        <f>'MÊS (WORD)'!$J$34</f>
        <v/>
      </c>
      <c r="GP37" s="37">
        <f>'MÊS (WORD)'!$I$35</f>
        <v>45443</v>
      </c>
      <c r="GQ37" s="31" t="str">
        <f>'MÊS (WORD)'!$J$35</f>
        <v/>
      </c>
    </row>
    <row r="38" spans="1:199" ht="17.100000000000001" customHeight="1" x14ac:dyDescent="0.25">
      <c r="A38" s="31">
        <v>78998</v>
      </c>
      <c r="B38" s="33">
        <v>45203</v>
      </c>
      <c r="C38" s="31">
        <v>283</v>
      </c>
      <c r="D38" s="39" t="s">
        <v>431</v>
      </c>
      <c r="E38" s="34" t="s">
        <v>274</v>
      </c>
      <c r="F38" s="39" t="s">
        <v>396</v>
      </c>
      <c r="G38" s="39" t="s">
        <v>398</v>
      </c>
      <c r="H38" s="31">
        <v>16</v>
      </c>
      <c r="I38" s="31">
        <f>IF(Tabela227[[#This Row],[HORA AULA]]&lt;&gt;0,Tabela227[[#This Row],[HORA AULA]]/2,"-")</f>
        <v>8</v>
      </c>
      <c r="J38" s="31" t="s">
        <v>100</v>
      </c>
      <c r="K38" s="31" t="s">
        <v>100</v>
      </c>
      <c r="L38" s="31" t="s">
        <v>100</v>
      </c>
      <c r="M38" s="31" t="s">
        <v>100</v>
      </c>
      <c r="N38" s="32" t="str">
        <f>IFERROR(VLOOKUP(Tabela227[[#This Row],[NOME]],'NOITE (N) (7)'!$B$3:$C$176,2,FALSE),"")</f>
        <v/>
      </c>
      <c r="O38" s="32" t="str">
        <f>IFERROR(VLOOKUP(Tabela227[[#This Row],[NOME]],'NOITE (N) (6)'!$B$3:$C$176,2,FALSE),"")</f>
        <v/>
      </c>
      <c r="P38" s="32" t="str">
        <f>IFERROR(VLOOKUP(Tabela227[[#This Row],[NOME]],'NOITE (N) (5)'!$B$3:$C$176,2,FALSE),"")</f>
        <v/>
      </c>
      <c r="Q38" s="32" t="str">
        <f>IFERROR(VLOOKUP(Tabela227[[#This Row],[NOME]],'NOITE (N) (4)'!$B$3:$C$176,2,FALSE),"")</f>
        <v/>
      </c>
      <c r="R38" s="32" t="str">
        <f>IFERROR(VLOOKUP(Tabela227[[#This Row],[NOME]],'NOITE (N) (3)'!$B$3:$C$176,2,FALSE),"")</f>
        <v/>
      </c>
      <c r="S38" s="32" t="str">
        <f>IFERROR(VLOOKUP(Tabela227[[#This Row],[NOME]],'NOITE (N) (2)'!$B$3:$C$176,2,FALSE),"")</f>
        <v/>
      </c>
      <c r="T38" s="32" t="str">
        <f>IFERROR(VLOOKUP(Tabela227[[#This Row],[NOME]],'NOITE (N) (1)'!$B$3:$C$176,2,FALSE),"")</f>
        <v/>
      </c>
      <c r="U38" s="32" t="str">
        <f>IFERROR(VLOOKUP(Tabela227[[#This Row],[NOME]],'NOITE (N) (7)'!$D$3:$E$176,2,FALSE),"")</f>
        <v/>
      </c>
      <c r="V38" s="32" t="str">
        <f>IFERROR(VLOOKUP(Tabela227[[#This Row],[NOME]],'NOITE (N) (6)'!$D$3:$E$176,2,FALSE),"")</f>
        <v/>
      </c>
      <c r="W38" s="32" t="str">
        <f>IFERROR(VLOOKUP(Tabela227[[#This Row],[NOME]],'NOITE (N) (5)'!$D$3:$E$176,2,FALSE),"")</f>
        <v/>
      </c>
      <c r="X38" s="32" t="str">
        <f>IFERROR(VLOOKUP(Tabela227[[#This Row],[NOME]],'NOITE (N) (4)'!$D$3:$E$176,2,FALSE),"")</f>
        <v/>
      </c>
      <c r="Y38" s="32" t="str">
        <f>IFERROR(VLOOKUP(Tabela227[[#This Row],[NOME]],'NOITE (N) (3)'!$D$3:$E$176,2,FALSE),"")</f>
        <v/>
      </c>
      <c r="Z38" s="32" t="str">
        <f>IFERROR(VLOOKUP(Tabela227[[#This Row],[NOME]],'NOITE (N) (2)'!$D$3:$E$176,2,FALSE),"")</f>
        <v/>
      </c>
      <c r="AA38" s="32" t="str">
        <f>IFERROR(VLOOKUP(Tabela227[[#This Row],[NOME]],'NOITE (N) (1)'!$D$3:$E$176,2,FALSE),"")</f>
        <v/>
      </c>
      <c r="AB38" s="32" t="str">
        <f>IFERROR(VLOOKUP(Tabela227[[#This Row],[NOME]],'NOITE (N) (7)'!$F$3:$G$176,2,FALSE),"")</f>
        <v/>
      </c>
      <c r="AC38" s="32" t="str">
        <f>IFERROR(VLOOKUP(Tabela227[[#This Row],[NOME]],'NOITE (N) (6)'!$F$3:$G$176,2,FALSE),"")</f>
        <v/>
      </c>
      <c r="AD38" s="32" t="str">
        <f>IFERROR(VLOOKUP(Tabela227[[#This Row],[NOME]],'NOITE (N) (5)'!$F$3:$G$176,2,FALSE),"")</f>
        <v/>
      </c>
      <c r="AE38" s="32" t="str">
        <f>IFERROR(VLOOKUP(Tabela227[[#This Row],[NOME]],'NOITE (N) (4)'!$F$3:$G$176,2,FALSE),"")</f>
        <v/>
      </c>
      <c r="AF38" s="32" t="str">
        <f>IFERROR(VLOOKUP(Tabela227[[#This Row],[NOME]],'NOITE (N) (3)'!$F$3:$G$176,2,FALSE),"")</f>
        <v/>
      </c>
      <c r="AG38" s="32" t="str">
        <f>IFERROR(VLOOKUP(Tabela227[[#This Row],[NOME]],'NOITE (N) (2)'!$F$3:$G$176,2,FALSE),"")</f>
        <v/>
      </c>
      <c r="AH38" s="32" t="str">
        <f>IFERROR(VLOOKUP(Tabela227[[#This Row],[NOME]],'NOITE (N) (1)'!$F$3:$G$176,2,FALSE),"")</f>
        <v/>
      </c>
      <c r="AI38" s="32" t="str">
        <f>IFERROR(VLOOKUP(Tabela227[[#This Row],[NOME]],'NOITE (N) (7)'!$H$3:$I$176,2,FALSE),"")</f>
        <v/>
      </c>
      <c r="AJ38" s="32" t="str">
        <f>IFERROR(VLOOKUP(Tabela227[[#This Row],[NOME]],'NOITE (N) (6)'!$H$3:$I$176,2,FALSE),"")</f>
        <v/>
      </c>
      <c r="AK38" s="32" t="str">
        <f>IFERROR(VLOOKUP(Tabela227[[#This Row],[NOME]],'NOITE (N) (5)'!$H$3:$I$176,2,FALSE),"")</f>
        <v/>
      </c>
      <c r="AL38" s="32" t="str">
        <f>IFERROR(VLOOKUP(Tabela227[[#This Row],[NOME]],'NOITE (N) (4)'!$H$3:$I$176,2,FALSE),"")</f>
        <v/>
      </c>
      <c r="AM38" s="32" t="str">
        <f>IFERROR(VLOOKUP(Tabela227[[#This Row],[NOME]],'NOITE (N) (3)'!$H$3:$I$176,2,FALSE),"")</f>
        <v/>
      </c>
      <c r="AN38" s="32" t="str">
        <f>IFERROR(VLOOKUP(Tabela227[[#This Row],[NOME]],'NOITE (N) (2)'!$H$3:$I$176,2,FALSE),"")</f>
        <v/>
      </c>
      <c r="AO38" s="32" t="str">
        <f>IFERROR(VLOOKUP(Tabela227[[#This Row],[NOME]],'NOITE (N) (1)'!$H$3:$I$176,2,FALSE),"")</f>
        <v/>
      </c>
      <c r="AP38" s="32" t="str">
        <f>IFERROR(VLOOKUP(Tabela227[[#This Row],[NOME]],'NOITE (N) (7)'!$J$3:$K$176,2,FALSE),"")</f>
        <v/>
      </c>
      <c r="AQ38" s="32" t="str">
        <f>IFERROR(VLOOKUP(Tabela227[[#This Row],[NOME]],'NOITE (N) (6)'!$J$3:$K$176,2,FALSE),"")</f>
        <v/>
      </c>
      <c r="AR38" s="32" t="str">
        <f>IFERROR(VLOOKUP(Tabela227[[#This Row],[NOME]],'NOITE (N) (5)'!$J$3:$K$176,2,FALSE),"")</f>
        <v/>
      </c>
      <c r="AS38" s="32" t="str">
        <f>IFERROR(VLOOKUP(Tabela227[[#This Row],[NOME]],'NOITE (N) (4)'!$J$3:$K$176,2,FALSE),"")</f>
        <v/>
      </c>
      <c r="AT38" s="32" t="str">
        <f>IFERROR(VLOOKUP(Tabela227[[#This Row],[NOME]],'NOITE (N) (3)'!$J$3:$K$176,2,FALSE),"")</f>
        <v/>
      </c>
      <c r="AU38" s="32" t="str">
        <f>IFERROR(VLOOKUP(Tabela227[[#This Row],[NOME]],'NOITE (N) (2)'!$J$3:$K$176,2,FALSE),"")</f>
        <v/>
      </c>
      <c r="AV38" s="32" t="str">
        <f>IFERROR(VLOOKUP(Tabela227[[#This Row],[NOME]],'NOITE (N) (1)'!$J$3:$K$176,2,FALSE),"")</f>
        <v>LABORATÓRIO DE DESENVOLVIMENTO IV</v>
      </c>
      <c r="AW38" s="32" t="str">
        <f>IFERROR(VLOOKUP(Tabela227[[#This Row],[NOME]],'NOITE (N) (7)'!$L$3:$M$176,2,FALSE),"")</f>
        <v/>
      </c>
      <c r="AX38" s="32" t="str">
        <f>IFERROR(VLOOKUP(Tabela227[[#This Row],[NOME]],'NOITE (N) (6)'!$L$3:$M$176,2,FALSE),"")</f>
        <v/>
      </c>
      <c r="AY38" s="32" t="str">
        <f>IFERROR(VLOOKUP(Tabela227[[#This Row],[NOME]],'NOITE (N) (5)'!$L$3:$M$176,2,FALSE),"")</f>
        <v/>
      </c>
      <c r="AZ38" s="32" t="str">
        <f>IFERROR(VLOOKUP(Tabela227[[#This Row],[NOME]],'NOITE (N) (4)'!$L$3:$M$176,2,FALSE),"")</f>
        <v/>
      </c>
      <c r="BA38" s="32" t="str">
        <f>IFERROR(VLOOKUP(Tabela227[[#This Row],[NOME]],'NOITE (N) (3)'!$L$3:$M$176,2,FALSE),"")</f>
        <v/>
      </c>
      <c r="BB38" s="32" t="str">
        <f>IFERROR(VLOOKUP(Tabela227[[#This Row],[NOME]],'NOITE (N) (2)'!$L$3:$M$176,2,FALSE),"")</f>
        <v/>
      </c>
      <c r="BC38" s="32" t="str">
        <f>IFERROR(VLOOKUP(Tabela227[[#This Row],[NOME]],'NOITE (N) (1)'!$L$3:$M$176,2,FALSE),"")</f>
        <v/>
      </c>
      <c r="BD38" s="32" t="str">
        <f>IFERROR(VLOOKUP(Tabela227[[#This Row],[NOME]],'TARDE (N) (6)'!$B$2:$C$73,2,FALSE),"")</f>
        <v/>
      </c>
      <c r="BE38" s="32" t="str">
        <f>IFERROR(VLOOKUP(Tabela227[[#This Row],[NOME]],'TARDE (N) (5)'!$B$2:$C$73,2,FALSE),"")</f>
        <v/>
      </c>
      <c r="BF38" s="32" t="str">
        <f>IFERROR(VLOOKUP(Tabela227[[#This Row],[NOME]],'TARDE (N) (4)'!$B$2:$C$73,2,FALSE),"")</f>
        <v/>
      </c>
      <c r="BG38" s="32" t="str">
        <f>IFERROR(VLOOKUP(Tabela227[[#This Row],[NOME]],'TARDE (N) (3)'!$B$2:$C$73,2,FALSE),"")</f>
        <v/>
      </c>
      <c r="BH38" s="32" t="str">
        <f>IFERROR(VLOOKUP(Tabela227[[#This Row],[NOME]],'TARDE (N) (2)'!$B$2:$C$73,2,FALSE),"")</f>
        <v/>
      </c>
      <c r="BI38" s="32" t="str">
        <f>IFERROR(VLOOKUP(Tabela227[[#This Row],[NOME]],'TARDE (N) (1)'!$B$2:$C$73,2,FALSE),"")</f>
        <v/>
      </c>
      <c r="BJ38" s="32" t="str">
        <f>IFERROR(VLOOKUP(Tabela227[[#This Row],[NOME]],'TARDE (N) (6)'!$D$2:$E$73,2,FALSE),"")</f>
        <v/>
      </c>
      <c r="BK38" s="32" t="str">
        <f>IFERROR(VLOOKUP(Tabela227[[#This Row],[NOME]],'TARDE (N) (5)'!$D$2:$E$73,2,FALSE),"")</f>
        <v/>
      </c>
      <c r="BL38" s="32" t="str">
        <f>IFERROR(VLOOKUP(Tabela227[[#This Row],[NOME]],'TARDE (N) (4)'!$D$2:$E$73,2,FALSE),"")</f>
        <v/>
      </c>
      <c r="BM38" s="32" t="str">
        <f>IFERROR(VLOOKUP(Tabela227[[#This Row],[NOME]],'TARDE (N) (3)'!$D$2:$E$73,2,FALSE),"")</f>
        <v/>
      </c>
      <c r="BN38" s="32" t="str">
        <f>IFERROR(VLOOKUP(Tabela227[[#This Row],[NOME]],'TARDE (N) (2)'!$D$2:$E$73,2,FALSE),"")</f>
        <v>REQUISITOS PARA PROJETOS DE REDES DE COMPUTADORES</v>
      </c>
      <c r="BO38" s="32" t="str">
        <f>IFERROR(VLOOKUP(Tabela227[[#This Row],[NOME]],'TARDE (N) (1)'!$D$2:$E$73,2,FALSE),"")</f>
        <v/>
      </c>
      <c r="BP38" s="32" t="str">
        <f>IFERROR(VLOOKUP(Tabela227[[#This Row],[NOME]],'TARDE (N) (6)'!$F$2:$G$73,2,FALSE),"")</f>
        <v/>
      </c>
      <c r="BQ38" s="32" t="str">
        <f>IFERROR(VLOOKUP(Tabela227[[#This Row],[NOME]],'TARDE (N) (5)'!$F$2:$G$73,2,FALSE),"")</f>
        <v/>
      </c>
      <c r="BR38" s="32" t="str">
        <f>IFERROR(VLOOKUP(Tabela227[[#This Row],[NOME]],'TARDE (N) (4)'!$F$2:$G$73,2,FALSE),"")</f>
        <v/>
      </c>
      <c r="BS38" s="32" t="str">
        <f>IFERROR(VLOOKUP(Tabela227[[#This Row],[NOME]],'TARDE (N) (3)'!$F$2:$G$73,2,FALSE),"")</f>
        <v/>
      </c>
      <c r="BT38" s="32" t="str">
        <f>IFERROR(VLOOKUP(Tabela227[[#This Row],[NOME]],'TARDE (N) (2)'!$F$2:$G$73,2,FALSE),"")</f>
        <v/>
      </c>
      <c r="BU38" s="32" t="str">
        <f>IFERROR(VLOOKUP(Tabela227[[#This Row],[NOME]],'TARDE (N) (1)'!$F$2:$G$73,2,FALSE),"")</f>
        <v/>
      </c>
      <c r="BV38" s="32" t="str">
        <f>IFERROR(VLOOKUP(Tabela227[[#This Row],[NOME]],'TARDE (N) (6)'!$H$2:$I$73,2,FALSE),"")</f>
        <v/>
      </c>
      <c r="BW38" s="32" t="str">
        <f>IFERROR(VLOOKUP(Tabela227[[#This Row],[NOME]],'TARDE (N) (5)'!$H$2:$I$73,2,FALSE),"")</f>
        <v/>
      </c>
      <c r="BX38" s="32" t="str">
        <f>IFERROR(VLOOKUP(Tabela227[[#This Row],[NOME]],'TARDE (N) (4)'!$H$2:$I$73,2,FALSE),"")</f>
        <v/>
      </c>
      <c r="BY38" s="32" t="str">
        <f>IFERROR(VLOOKUP(Tabela227[[#This Row],[NOME]],'TARDE (N) (3)'!$H$2:$I$73,2,FALSE),"")</f>
        <v/>
      </c>
      <c r="BZ38" s="32" t="str">
        <f>IFERROR(VLOOKUP(Tabela227[[#This Row],[NOME]],'TARDE (N) (2)'!$H$2:$I$73,2,FALSE),"")</f>
        <v>SISTEMAS OPERACIONAIS</v>
      </c>
      <c r="CA38" s="32" t="str">
        <f>IFERROR(VLOOKUP(Tabela227[[#This Row],[NOME]],'TARDE (N) (1)'!$H$2:$I$73,2,FALSE),"")</f>
        <v/>
      </c>
      <c r="CB38" s="32" t="str">
        <f>IFERROR(VLOOKUP(Tabela227[[#This Row],[NOME]],'TARDE (N) (6)'!$J$2:$K$73,2,FALSE),"")</f>
        <v/>
      </c>
      <c r="CC38" s="32" t="str">
        <f>IFERROR(VLOOKUP(Tabela227[[#This Row],[NOME]],'TARDE (N) (5)'!$J$2:$K$73,2,FALSE),"")</f>
        <v/>
      </c>
      <c r="CD38" s="32" t="str">
        <f>IFERROR(VLOOKUP(Tabela227[[#This Row],[NOME]],'TARDE (N) (4)'!$J$2:$K$73,2,FALSE),"")</f>
        <v/>
      </c>
      <c r="CE38" s="32" t="str">
        <f>IFERROR(VLOOKUP(Tabela227[[#This Row],[NOME]],'TARDE (N) (3)'!$J$2:$K$73,2,FALSE),"")</f>
        <v/>
      </c>
      <c r="CF38" s="32" t="str">
        <f>IFERROR(VLOOKUP(Tabela227[[#This Row],[NOME]],'TARDE (N) (2)'!$J$2:$K$73,2,FALSE),"")</f>
        <v>LABORATÓRIO DE DESENVOLVIMENTO III</v>
      </c>
      <c r="CG38" s="32" t="str">
        <f>IFERROR(VLOOKUP(Tabela227[[#This Row],[NOME]],'TARDE (N) (1)'!$J$2:$K$73,2,FALSE),"")</f>
        <v/>
      </c>
      <c r="CH38" s="32" t="str">
        <f>IFERROR(VLOOKUP(Tabela227[[#This Row],[NOME]],'TARDE (N) (6)'!$L$2:$M$73,2,FALSE),"")</f>
        <v/>
      </c>
      <c r="CI38" s="32" t="str">
        <f>IFERROR(VLOOKUP(Tabela227[[#This Row],[NOME]],'TARDE (N) (5)'!$L$2:$M$73,2,FALSE),"")</f>
        <v/>
      </c>
      <c r="CJ38" s="32" t="str">
        <f>IFERROR(VLOOKUP(Tabela227[[#This Row],[NOME]],'TARDE (N) (4)'!$L$2:$M$73,2,FALSE),"")</f>
        <v/>
      </c>
      <c r="CK38" s="32" t="str">
        <f>IFERROR(VLOOKUP(Tabela227[[#This Row],[NOME]],'TARDE (N) (3)'!$L$2:$M$73,2,FALSE),"")</f>
        <v/>
      </c>
      <c r="CL38" s="32" t="str">
        <f>IFERROR(VLOOKUP(Tabela227[[#This Row],[NOME]],'TARDE (N) (2)'!$L$2:$M$73,2,FALSE),"")</f>
        <v/>
      </c>
      <c r="CM38" s="32" t="str">
        <f>IFERROR(VLOOKUP(Tabela227[[#This Row],[NOME]],'TARDE (N) (1)'!$L$2:$M$73,2,FALSE),"")</f>
        <v/>
      </c>
      <c r="CN38" s="32" t="str">
        <f>IFERROR(VLOOKUP(Tabela227[[#This Row],[NOME]],'MANHÃ (N) (7)'!$B$2:$C$127,2,FALSE),"")</f>
        <v/>
      </c>
      <c r="CO38" s="32" t="str">
        <f>IFERROR(VLOOKUP(Tabela227[[#This Row],[NOME]],'MANHÃ (N) (6)'!$B$2:$C$127,2,FALSE),"")</f>
        <v/>
      </c>
      <c r="CP38" s="32" t="str">
        <f>IFERROR(VLOOKUP(Tabela227[[#This Row],[NOME]],'MANHÃ (N) (5)'!$B$2:$C$127,2,FALSE),"")</f>
        <v/>
      </c>
      <c r="CQ38" s="32" t="str">
        <f>IFERROR(VLOOKUP(Tabela227[[#This Row],[NOME]],'MANHÃ (N) (4)'!$B$2:$C$127,2,FALSE),"")</f>
        <v/>
      </c>
      <c r="CR38" s="32" t="str">
        <f>IFERROR(VLOOKUP(Tabela227[[#This Row],[NOME]],'MANHÃ (N) (3)'!$B$2:$C$127,2,FALSE),"")</f>
        <v/>
      </c>
      <c r="CS38" s="32" t="str">
        <f>IFERROR(VLOOKUP(Tabela227[[#This Row],[NOME]],'MANHÃ (N) (2)'!$B$2:$C$127,2,FALSE),"")</f>
        <v/>
      </c>
      <c r="CT38" s="32" t="str">
        <f>IFERROR(VLOOKUP(Tabela227[[#This Row],[NOME]],'MANHÃ (N) (1)'!$B$2:$C$127,2,FALSE),"")</f>
        <v/>
      </c>
      <c r="CU38" s="32" t="str">
        <f>IFERROR(VLOOKUP(Tabela227[[#This Row],[NOME]],'MANHÃ (N) (7)'!$D$2:$E$127,2,FALSE),"")</f>
        <v/>
      </c>
      <c r="CV38" s="32" t="str">
        <f>IFERROR(VLOOKUP(Tabela227[[#This Row],[NOME]],'MANHÃ (N) (6)'!$D$2:$E$127,2,FALSE),"")</f>
        <v/>
      </c>
      <c r="CW38" s="32" t="str">
        <f>IFERROR(VLOOKUP(Tabela227[[#This Row],[NOME]],'MANHÃ (N) (5)'!$D$2:$E$127,2,FALSE),"")</f>
        <v/>
      </c>
      <c r="CX38" s="32" t="str">
        <f>IFERROR(VLOOKUP(Tabela227[[#This Row],[NOME]],'MANHÃ (N) (4)'!$D$2:$E$127,2,FALSE),"")</f>
        <v/>
      </c>
      <c r="CY38" s="32" t="str">
        <f>IFERROR(VLOOKUP(Tabela227[[#This Row],[NOME]],'MANHÃ (N) (3)'!$D$2:$E$127,2,FALSE),"")</f>
        <v/>
      </c>
      <c r="CZ38" s="32" t="str">
        <f>IFERROR(VLOOKUP(Tabela227[[#This Row],[NOME]],'MANHÃ (N) (2)'!$D$2:$E$127,2,FALSE),"")</f>
        <v/>
      </c>
      <c r="DA38" s="32" t="str">
        <f>IFERROR(VLOOKUP(Tabela227[[#This Row],[NOME]],'MANHÃ (N) (1)'!$D$2:$E$127,2,FALSE),"")</f>
        <v/>
      </c>
      <c r="DB38" s="32" t="str">
        <f>IFERROR(VLOOKUP(Tabela227[[#This Row],[NOME]],'MANHÃ (N) (7)'!$F$2:$G$127,2,FALSE),"")</f>
        <v/>
      </c>
      <c r="DC38" s="32" t="str">
        <f>IFERROR(VLOOKUP(Tabela227[[#This Row],[NOME]],'MANHÃ (N) (7)'!$F$2:$G$127,2,FALSE),"")</f>
        <v/>
      </c>
      <c r="DD38" s="32" t="str">
        <f>IFERROR(VLOOKUP(Tabela227[[#This Row],[NOME]],'MANHÃ (N) (6)'!$F$2:$G$127,2,FALSE),"")</f>
        <v/>
      </c>
      <c r="DE38" s="32" t="str">
        <f>IFERROR(VLOOKUP(Tabela227[[#This Row],[NOME]],'MANHÃ (N) (5)'!$F$2:$G$127,2,FALSE),"")</f>
        <v/>
      </c>
      <c r="DF38" s="32" t="str">
        <f>IFERROR(VLOOKUP(Tabela227[[#This Row],[NOME]],'MANHÃ (N) (3)'!$F$2:$G$127,2,FALSE),"")</f>
        <v/>
      </c>
      <c r="DG38" s="32" t="str">
        <f>IFERROR(VLOOKUP(Tabela227[[#This Row],[NOME]],'MANHÃ (N) (2)'!$F$2:$G$127,2,FALSE),"")</f>
        <v/>
      </c>
      <c r="DH38" s="32" t="str">
        <f>IFERROR(VLOOKUP(Tabela227[[#This Row],[NOME]],'MANHÃ (N) (1)'!$F$2:$G$127,2,FALSE),"")</f>
        <v/>
      </c>
      <c r="DI38" s="32" t="str">
        <f>IFERROR(VLOOKUP(Tabela227[[#This Row],[NOME]],'MANHÃ (N) (7)'!$H$2:$I$127,2,FALSE),"")</f>
        <v/>
      </c>
      <c r="DJ38" s="32" t="str">
        <f>IFERROR(VLOOKUP(Tabela227[[#This Row],[NOME]],'MANHÃ (N) (6)'!$H$2:$I$127,2,FALSE),"")</f>
        <v/>
      </c>
      <c r="DK38" s="32" t="str">
        <f>IFERROR(VLOOKUP(Tabela227[[#This Row],[NOME]],'MANHÃ (N) (5)'!$H$2:$I$127,2,FALSE),"")</f>
        <v/>
      </c>
      <c r="DL38" s="32" t="str">
        <f>IFERROR(VLOOKUP(Tabela227[[#This Row],[NOME]],'MANHÃ (N) (4)'!$H$2:$I$127,2,FALSE),"")</f>
        <v/>
      </c>
      <c r="DM38" s="32" t="str">
        <f>IFERROR(VLOOKUP(Tabela227[[#This Row],[NOME]],'MANHÃ (N) (3)'!$H$2:$I$127,2,FALSE),"")</f>
        <v/>
      </c>
      <c r="DN38" s="32" t="str">
        <f>IFERROR(VLOOKUP(Tabela227[[#This Row],[NOME]],'MANHÃ (N) (2)'!$H$2:$I$127,2,FALSE),"")</f>
        <v/>
      </c>
      <c r="DO38" s="32" t="str">
        <f>IFERROR(VLOOKUP(Tabela227[[#This Row],[NOME]],'MANHÃ (N) (1)'!$H$2:$I$127,2,FALSE),"")</f>
        <v/>
      </c>
      <c r="DP38" s="32" t="str">
        <f>IFERROR(VLOOKUP(Tabela227[[#This Row],[NOME]],'MANHÃ (N) (7)'!$J$2:$K$127,2,FALSE),"")</f>
        <v/>
      </c>
      <c r="DQ38" s="32" t="str">
        <f>IFERROR(VLOOKUP(Tabela227[[#This Row],[NOME]],'MANHÃ (N) (6)'!$J$2:$K$127,2,FALSE),"")</f>
        <v/>
      </c>
      <c r="DR38" s="32" t="str">
        <f>IFERROR(VLOOKUP(Tabela227[[#This Row],[NOME]],'MANHÃ (N) (5)'!$J$2:$K$127,2,FALSE),"")</f>
        <v/>
      </c>
      <c r="DS38" s="32" t="str">
        <f>IFERROR(VLOOKUP(Tabela227[[#This Row],[NOME]],'MANHÃ (N) (4)'!$J$2:$K$127,2,FALSE),"")</f>
        <v/>
      </c>
      <c r="DT38" s="32" t="str">
        <f>IFERROR(VLOOKUP(Tabela227[[#This Row],[NOME]],'MANHÃ (N) (3)'!$J$2:$K$127,2,FALSE),"")</f>
        <v/>
      </c>
      <c r="DU38" s="32" t="str">
        <f>IFERROR(VLOOKUP(Tabela227[[#This Row],[NOME]],'MANHÃ (N) (2)'!$J$2:$K$127,2,FALSE),"")</f>
        <v/>
      </c>
      <c r="DV38" s="32" t="str">
        <f>IFERROR(VLOOKUP(Tabela227[[#This Row],[NOME]],'MANHÃ (N) (1)'!$J$2:$K$127,2,FALSE),"")</f>
        <v/>
      </c>
      <c r="DW38" s="32" t="str">
        <f>IFERROR(VLOOKUP(Tabela227[[#This Row],[NOME]],'MANHÃ (N) (7)'!$L$2:$M$127,2,FALSE),"")</f>
        <v/>
      </c>
      <c r="DX38" s="32" t="str">
        <f>IFERROR(VLOOKUP(Tabela227[[#This Row],[NOME]],'MANHÃ (N) (6)'!$L$2:$M$127,2,FALSE),"")</f>
        <v/>
      </c>
      <c r="DY38" s="32" t="str">
        <f>IFERROR(VLOOKUP(Tabela227[[#This Row],[NOME]],'MANHÃ (N) (5)'!$L$2:$M$127,2,FALSE),"")</f>
        <v/>
      </c>
      <c r="DZ38" s="32" t="str">
        <f>IFERROR(VLOOKUP(Tabela227[[#This Row],[NOME]],'MANHÃ (N) (4)'!$L$2:$M$127,2,FALSE),"")</f>
        <v/>
      </c>
      <c r="EA38" s="32" t="str">
        <f>IFERROR(VLOOKUP(Tabela227[[#This Row],[NOME]],'MANHÃ (N) (3)'!$L$2:$M$127,2,FALSE),"")</f>
        <v/>
      </c>
      <c r="EB38" s="32" t="str">
        <f>IFERROR(VLOOKUP(Tabela227[[#This Row],[NOME]],'MANHÃ (N) (2)'!$L$2:$M$127,2,FALSE),"")</f>
        <v/>
      </c>
      <c r="EC38" s="32" t="str">
        <f>IFERROR(VLOOKUP(Tabela227[[#This Row],[NOME]],'MANHÃ (N) (1)'!$L$2:$M$127,2,FALSE),"")</f>
        <v/>
      </c>
      <c r="ED38" s="33">
        <v>45323</v>
      </c>
      <c r="EE38" s="31">
        <f>PROFESSORES!$D$3</f>
        <v>2024</v>
      </c>
      <c r="EF38" s="31" t="str">
        <f>PROFESSORES!$C$3</f>
        <v>MAIO</v>
      </c>
      <c r="EG38" s="35">
        <f>'MÊS (WORD)'!$C$4</f>
        <v>5</v>
      </c>
      <c r="EH38" s="42">
        <f>'MÊS (WORD)'!$I$5</f>
        <v>45413</v>
      </c>
      <c r="EI38" s="31" t="str">
        <f>'MÊS (WORD)'!$J$5</f>
        <v>*
***************************DIA DO TRABALHO**************************</v>
      </c>
      <c r="EJ38" s="42">
        <f>'MÊS (WORD)'!$I$6</f>
        <v>45414</v>
      </c>
      <c r="EK38" s="37" t="str">
        <f>'MÊS (WORD)'!$J$6</f>
        <v/>
      </c>
      <c r="EL38" s="42">
        <f>'MÊS (WORD)'!$I$7</f>
        <v>45415</v>
      </c>
      <c r="EM38" s="37" t="str">
        <f>'MÊS (WORD)'!$J$7</f>
        <v/>
      </c>
      <c r="EN38" s="42">
        <f>'MÊS (WORD)'!$I$8</f>
        <v>45416</v>
      </c>
      <c r="EO38" s="37" t="str">
        <f>'MÊS (WORD)'!$J$8</f>
        <v/>
      </c>
      <c r="EP38" s="42">
        <f>'MÊS (WORD)'!$I$9</f>
        <v>45417</v>
      </c>
      <c r="EQ38" s="37" t="str">
        <f>'MÊS (WORD)'!$J$9</f>
        <v>********************************************************************</v>
      </c>
      <c r="ER38" s="42">
        <f>'MÊS (WORD)'!$I$10</f>
        <v>45418</v>
      </c>
      <c r="ES38" s="37" t="str">
        <f>'MÊS (WORD)'!$J$10</f>
        <v/>
      </c>
      <c r="ET38" s="42">
        <f>'MÊS (WORD)'!$I$11</f>
        <v>45419</v>
      </c>
      <c r="EU38" s="37" t="str">
        <f>'MÊS (WORD)'!$J$11</f>
        <v/>
      </c>
      <c r="EV38" s="42">
        <f>'MÊS (WORD)'!$I$12</f>
        <v>45420</v>
      </c>
      <c r="EW38" s="37" t="str">
        <f>'MÊS (WORD)'!$J$12</f>
        <v/>
      </c>
      <c r="EX38" s="42">
        <f>'MÊS (WORD)'!$I$13</f>
        <v>45421</v>
      </c>
      <c r="EY38" s="37" t="str">
        <f>'MÊS (WORD)'!$J$13</f>
        <v/>
      </c>
      <c r="EZ38" s="37">
        <f>'MÊS (WORD)'!$I$14</f>
        <v>45422</v>
      </c>
      <c r="FA38" s="37" t="str">
        <f>'MÊS (WORD)'!$J$14</f>
        <v/>
      </c>
      <c r="FB38" s="37">
        <f>'MÊS (WORD)'!$I$15</f>
        <v>45423</v>
      </c>
      <c r="FC38" s="37" t="str">
        <f>'MÊS (WORD)'!$J$15</f>
        <v/>
      </c>
      <c r="FD38" s="37">
        <f>'MÊS (WORD)'!$I$16</f>
        <v>45424</v>
      </c>
      <c r="FE38" s="37" t="str">
        <f>'MÊS (WORD)'!$J$16</f>
        <v>********************************************************************</v>
      </c>
      <c r="FF38" s="37">
        <f>'MÊS (WORD)'!$I$17</f>
        <v>45425</v>
      </c>
      <c r="FG38" s="37" t="str">
        <f>'MÊS (WORD)'!$J$17</f>
        <v/>
      </c>
      <c r="FH38" s="37">
        <f>'MÊS (WORD)'!$I$18</f>
        <v>45426</v>
      </c>
      <c r="FI38" s="37" t="str">
        <f>'MÊS (WORD)'!$J$18</f>
        <v/>
      </c>
      <c r="FJ38" s="37">
        <f>'MÊS (WORD)'!$I$19</f>
        <v>45427</v>
      </c>
      <c r="FK38" s="37" t="str">
        <f>'MÊS (WORD)'!$J$19</f>
        <v/>
      </c>
      <c r="FL38" s="37">
        <f>'MÊS (WORD)'!$I$20</f>
        <v>45428</v>
      </c>
      <c r="FM38" s="37" t="str">
        <f>'MÊS (WORD)'!$J$20</f>
        <v/>
      </c>
      <c r="FN38" s="37">
        <f>'MÊS (WORD)'!$I$21</f>
        <v>45429</v>
      </c>
      <c r="FO38" s="37" t="str">
        <f>'MÊS (WORD)'!$J$21</f>
        <v/>
      </c>
      <c r="FP38" s="37">
        <f>'MÊS (WORD)'!$I$22</f>
        <v>45430</v>
      </c>
      <c r="FQ38" s="37" t="str">
        <f>'MÊS (WORD)'!$J$22</f>
        <v/>
      </c>
      <c r="FR38" s="37">
        <f>'MÊS (WORD)'!$I$23</f>
        <v>45431</v>
      </c>
      <c r="FS38" s="37" t="str">
        <f>'MÊS (WORD)'!$J$23</f>
        <v>********************************************************************</v>
      </c>
      <c r="FT38" s="37">
        <f>'MÊS (WORD)'!$I$24</f>
        <v>45432</v>
      </c>
      <c r="FU38" s="37" t="str">
        <f>'MÊS (WORD)'!$J$24</f>
        <v/>
      </c>
      <c r="FV38" s="37">
        <f>'MÊS (WORD)'!$I$25</f>
        <v>45433</v>
      </c>
      <c r="FW38" s="37" t="str">
        <f>'MÊS (WORD)'!$J$25</f>
        <v/>
      </c>
      <c r="FX38" s="37">
        <f>'MÊS (WORD)'!$I$26</f>
        <v>45434</v>
      </c>
      <c r="FY38" s="37" t="str">
        <f>'MÊS (WORD)'!$J$26</f>
        <v/>
      </c>
      <c r="FZ38" s="37">
        <f>'MÊS (WORD)'!$I$27</f>
        <v>45435</v>
      </c>
      <c r="GA38" s="37" t="str">
        <f>'MÊS (WORD)'!$J$27</f>
        <v/>
      </c>
      <c r="GB38" s="37">
        <f>'MÊS (WORD)'!$I$28</f>
        <v>45436</v>
      </c>
      <c r="GC38" s="37" t="str">
        <f>'MÊS (WORD)'!$J$28</f>
        <v/>
      </c>
      <c r="GD38" s="37">
        <f>'MÊS (WORD)'!$I$29</f>
        <v>45437</v>
      </c>
      <c r="GE38" s="37" t="str">
        <f>'MÊS (WORD)'!$J$29</f>
        <v/>
      </c>
      <c r="GF38" s="37">
        <f>'MÊS (WORD)'!$I$30</f>
        <v>45438</v>
      </c>
      <c r="GG38" s="37" t="str">
        <f>'MÊS (WORD)'!$J$30</f>
        <v>********************************************************************</v>
      </c>
      <c r="GH38" s="37">
        <f>'MÊS (WORD)'!$I$31</f>
        <v>45439</v>
      </c>
      <c r="GI38" s="37" t="str">
        <f>'MÊS (WORD)'!$J$31</f>
        <v/>
      </c>
      <c r="GJ38" s="37">
        <f>'MÊS (WORD)'!$I$32</f>
        <v>45440</v>
      </c>
      <c r="GK38" s="37" t="str">
        <f>'MÊS (WORD)'!$J$32</f>
        <v/>
      </c>
      <c r="GL38" s="37">
        <f>'MÊS (WORD)'!$I$33</f>
        <v>45441</v>
      </c>
      <c r="GM38" s="37" t="str">
        <f>'MÊS (WORD)'!$J$33</f>
        <v/>
      </c>
      <c r="GN38" s="37">
        <f>'MÊS (WORD)'!$I$34</f>
        <v>45442</v>
      </c>
      <c r="GO38" s="37" t="str">
        <f>'MÊS (WORD)'!$J$34</f>
        <v/>
      </c>
      <c r="GP38" s="37">
        <f>'MÊS (WORD)'!$I$35</f>
        <v>45443</v>
      </c>
      <c r="GQ38" s="31" t="str">
        <f>'MÊS (WORD)'!$J$35</f>
        <v/>
      </c>
    </row>
    <row r="39" spans="1:199" ht="17.100000000000001" customHeight="1" x14ac:dyDescent="0.25">
      <c r="A39" s="31">
        <v>77122</v>
      </c>
      <c r="B39" s="33">
        <v>45092</v>
      </c>
      <c r="C39" s="31">
        <v>270</v>
      </c>
      <c r="D39" s="39" t="s">
        <v>414</v>
      </c>
      <c r="E39" s="34" t="s">
        <v>320</v>
      </c>
      <c r="F39" s="39" t="s">
        <v>396</v>
      </c>
      <c r="G39" s="39" t="s">
        <v>407</v>
      </c>
      <c r="H39" s="31">
        <v>2</v>
      </c>
      <c r="I39" s="31">
        <f>IF(Tabela227[[#This Row],[HORA AULA]]&lt;&gt;0,Tabela227[[#This Row],[HORA AULA]]/2,"-")</f>
        <v>1</v>
      </c>
      <c r="J39" s="31" t="s">
        <v>100</v>
      </c>
      <c r="K39" s="31" t="s">
        <v>100</v>
      </c>
      <c r="L39" s="31" t="s">
        <v>100</v>
      </c>
      <c r="M39" s="31" t="s">
        <v>100</v>
      </c>
      <c r="N39" s="32" t="str">
        <f>IFERROR(VLOOKUP(Tabela227[[#This Row],[NOME]],'NOITE (N) (7)'!$B$3:$C$176,2,FALSE),"")</f>
        <v/>
      </c>
      <c r="O39" s="32" t="str">
        <f>IFERROR(VLOOKUP(Tabela227[[#This Row],[NOME]],'NOITE (N) (6)'!$B$3:$C$176,2,FALSE),"")</f>
        <v/>
      </c>
      <c r="P39" s="32" t="str">
        <f>IFERROR(VLOOKUP(Tabela227[[#This Row],[NOME]],'NOITE (N) (5)'!$B$3:$C$176,2,FALSE),"")</f>
        <v/>
      </c>
      <c r="Q39" s="32" t="str">
        <f>IFERROR(VLOOKUP(Tabela227[[#This Row],[NOME]],'NOITE (N) (4)'!$B$3:$C$176,2,FALSE),"")</f>
        <v/>
      </c>
      <c r="R39" s="32" t="str">
        <f>IFERROR(VLOOKUP(Tabela227[[#This Row],[NOME]],'NOITE (N) (3)'!$B$3:$C$176,2,FALSE),"")</f>
        <v/>
      </c>
      <c r="S39" s="32" t="str">
        <f>IFERROR(VLOOKUP(Tabela227[[#This Row],[NOME]],'NOITE (N) (2)'!$B$3:$C$176,2,FALSE),"")</f>
        <v/>
      </c>
      <c r="T39" s="32" t="str">
        <f>IFERROR(VLOOKUP(Tabela227[[#This Row],[NOME]],'NOITE (N) (1)'!$B$3:$C$176,2,FALSE),"")</f>
        <v/>
      </c>
      <c r="U39" s="32" t="str">
        <f>IFERROR(VLOOKUP(Tabela227[[#This Row],[NOME]],'NOITE (N) (7)'!$D$3:$E$176,2,FALSE),"")</f>
        <v/>
      </c>
      <c r="V39" s="32" t="str">
        <f>IFERROR(VLOOKUP(Tabela227[[#This Row],[NOME]],'NOITE (N) (6)'!$D$3:$E$176,2,FALSE),"")</f>
        <v/>
      </c>
      <c r="W39" s="32" t="str">
        <f>IFERROR(VLOOKUP(Tabela227[[#This Row],[NOME]],'NOITE (N) (5)'!$D$3:$E$176,2,FALSE),"")</f>
        <v/>
      </c>
      <c r="X39" s="32" t="str">
        <f>IFERROR(VLOOKUP(Tabela227[[#This Row],[NOME]],'NOITE (N) (4)'!$D$3:$E$176,2,FALSE),"")</f>
        <v/>
      </c>
      <c r="Y39" s="32" t="str">
        <f>IFERROR(VLOOKUP(Tabela227[[#This Row],[NOME]],'NOITE (N) (3)'!$D$3:$E$176,2,FALSE),"")</f>
        <v/>
      </c>
      <c r="Z39" s="32" t="str">
        <f>IFERROR(VLOOKUP(Tabela227[[#This Row],[NOME]],'NOITE (N) (2)'!$D$3:$E$176,2,FALSE),"")</f>
        <v/>
      </c>
      <c r="AA39" s="32" t="str">
        <f>IFERROR(VLOOKUP(Tabela227[[#This Row],[NOME]],'NOITE (N) (1)'!$D$3:$E$176,2,FALSE),"")</f>
        <v/>
      </c>
      <c r="AB39" s="32" t="str">
        <f>IFERROR(VLOOKUP(Tabela227[[#This Row],[NOME]],'NOITE (N) (7)'!$F$3:$G$176,2,FALSE),"")</f>
        <v/>
      </c>
      <c r="AC39" s="32" t="str">
        <f>IFERROR(VLOOKUP(Tabela227[[#This Row],[NOME]],'NOITE (N) (6)'!$F$3:$G$176,2,FALSE),"")</f>
        <v/>
      </c>
      <c r="AD39" s="32" t="str">
        <f>IFERROR(VLOOKUP(Tabela227[[#This Row],[NOME]],'NOITE (N) (5)'!$F$3:$G$176,2,FALSE),"")</f>
        <v/>
      </c>
      <c r="AE39" s="32" t="str">
        <f>IFERROR(VLOOKUP(Tabela227[[#This Row],[NOME]],'NOITE (N) (4)'!$F$3:$G$176,2,FALSE),"")</f>
        <v/>
      </c>
      <c r="AF39" s="32" t="str">
        <f>IFERROR(VLOOKUP(Tabela227[[#This Row],[NOME]],'NOITE (N) (3)'!$F$3:$G$176,2,FALSE),"")</f>
        <v/>
      </c>
      <c r="AG39" s="32" t="str">
        <f>IFERROR(VLOOKUP(Tabela227[[#This Row],[NOME]],'NOITE (N) (2)'!$F$3:$G$176,2,FALSE),"")</f>
        <v/>
      </c>
      <c r="AH39" s="32" t="str">
        <f>IFERROR(VLOOKUP(Tabela227[[#This Row],[NOME]],'NOITE (N) (1)'!$F$3:$G$176,2,FALSE),"")</f>
        <v/>
      </c>
      <c r="AI39" s="32" t="str">
        <f>IFERROR(VLOOKUP(Tabela227[[#This Row],[NOME]],'NOITE (N) (7)'!$H$3:$I$176,2,FALSE),"")</f>
        <v/>
      </c>
      <c r="AJ39" s="32" t="str">
        <f>IFERROR(VLOOKUP(Tabela227[[#This Row],[NOME]],'NOITE (N) (6)'!$H$3:$I$176,2,FALSE),"")</f>
        <v/>
      </c>
      <c r="AK39" s="32" t="str">
        <f>IFERROR(VLOOKUP(Tabela227[[#This Row],[NOME]],'NOITE (N) (5)'!$H$3:$I$176,2,FALSE),"")</f>
        <v/>
      </c>
      <c r="AL39" s="32" t="str">
        <f>IFERROR(VLOOKUP(Tabela227[[#This Row],[NOME]],'NOITE (N) (4)'!$H$3:$I$176,2,FALSE),"")</f>
        <v/>
      </c>
      <c r="AM39" s="32" t="str">
        <f>IFERROR(VLOOKUP(Tabela227[[#This Row],[NOME]],'NOITE (N) (3)'!$H$3:$I$176,2,FALSE),"")</f>
        <v/>
      </c>
      <c r="AN39" s="32" t="str">
        <f>IFERROR(VLOOKUP(Tabela227[[#This Row],[NOME]],'NOITE (N) (2)'!$H$3:$I$176,2,FALSE),"")</f>
        <v/>
      </c>
      <c r="AO39" s="32" t="str">
        <f>IFERROR(VLOOKUP(Tabela227[[#This Row],[NOME]],'NOITE (N) (1)'!$H$3:$I$176,2,FALSE),"")</f>
        <v/>
      </c>
      <c r="AP39" s="32" t="str">
        <f>IFERROR(VLOOKUP(Tabela227[[#This Row],[NOME]],'NOITE (N) (7)'!$J$3:$K$176,2,FALSE),"")</f>
        <v/>
      </c>
      <c r="AQ39" s="32" t="str">
        <f>IFERROR(VLOOKUP(Tabela227[[#This Row],[NOME]],'NOITE (N) (6)'!$J$3:$K$176,2,FALSE),"")</f>
        <v/>
      </c>
      <c r="AR39" s="32" t="str">
        <f>IFERROR(VLOOKUP(Tabela227[[#This Row],[NOME]],'NOITE (N) (5)'!$J$3:$K$176,2,FALSE),"")</f>
        <v/>
      </c>
      <c r="AS39" s="32" t="str">
        <f>IFERROR(VLOOKUP(Tabela227[[#This Row],[NOME]],'NOITE (N) (4)'!$J$3:$K$176,2,FALSE),"")</f>
        <v/>
      </c>
      <c r="AT39" s="32" t="str">
        <f>IFERROR(VLOOKUP(Tabela227[[#This Row],[NOME]],'NOITE (N) (3)'!$J$3:$K$176,2,FALSE),"")</f>
        <v/>
      </c>
      <c r="AU39" s="32" t="str">
        <f>IFERROR(VLOOKUP(Tabela227[[#This Row],[NOME]],'NOITE (N) (2)'!$J$3:$K$176,2,FALSE),"")</f>
        <v/>
      </c>
      <c r="AV39" s="32" t="str">
        <f>IFERROR(VLOOKUP(Tabela227[[#This Row],[NOME]],'NOITE (N) (1)'!$J$3:$K$176,2,FALSE),"")</f>
        <v/>
      </c>
      <c r="AW39" s="32" t="str">
        <f>IFERROR(VLOOKUP(Tabela227[[#This Row],[NOME]],'NOITE (N) (7)'!$L$3:$M$176,2,FALSE),"")</f>
        <v/>
      </c>
      <c r="AX39" s="32" t="str">
        <f>IFERROR(VLOOKUP(Tabela227[[#This Row],[NOME]],'NOITE (N) (6)'!$L$3:$M$176,2,FALSE),"")</f>
        <v/>
      </c>
      <c r="AY39" s="32" t="str">
        <f>IFERROR(VLOOKUP(Tabela227[[#This Row],[NOME]],'NOITE (N) (5)'!$L$3:$M$176,2,FALSE),"")</f>
        <v/>
      </c>
      <c r="AZ39" s="32" t="str">
        <f>IFERROR(VLOOKUP(Tabela227[[#This Row],[NOME]],'NOITE (N) (4)'!$L$3:$M$176,2,FALSE),"")</f>
        <v/>
      </c>
      <c r="BA39" s="32" t="str">
        <f>IFERROR(VLOOKUP(Tabela227[[#This Row],[NOME]],'NOITE (N) (3)'!$L$3:$M$176,2,FALSE),"")</f>
        <v/>
      </c>
      <c r="BB39" s="32" t="str">
        <f>IFERROR(VLOOKUP(Tabela227[[#This Row],[NOME]],'NOITE (N) (2)'!$L$3:$M$176,2,FALSE),"")</f>
        <v/>
      </c>
      <c r="BC39" s="32" t="str">
        <f>IFERROR(VLOOKUP(Tabela227[[#This Row],[NOME]],'NOITE (N) (1)'!$L$3:$M$176,2,FALSE),"")</f>
        <v/>
      </c>
      <c r="BD39" s="32" t="str">
        <f>IFERROR(VLOOKUP(Tabela227[[#This Row],[NOME]],'TARDE (N) (6)'!$B$2:$C$73,2,FALSE),"")</f>
        <v/>
      </c>
      <c r="BE39" s="32" t="str">
        <f>IFERROR(VLOOKUP(Tabela227[[#This Row],[NOME]],'TARDE (N) (5)'!$B$2:$C$73,2,FALSE),"")</f>
        <v/>
      </c>
      <c r="BF39" s="32" t="str">
        <f>IFERROR(VLOOKUP(Tabela227[[#This Row],[NOME]],'TARDE (N) (4)'!$B$2:$C$73,2,FALSE),"")</f>
        <v/>
      </c>
      <c r="BG39" s="32" t="str">
        <f>IFERROR(VLOOKUP(Tabela227[[#This Row],[NOME]],'TARDE (N) (3)'!$B$2:$C$73,2,FALSE),"")</f>
        <v/>
      </c>
      <c r="BH39" s="32" t="str">
        <f>IFERROR(VLOOKUP(Tabela227[[#This Row],[NOME]],'TARDE (N) (2)'!$B$2:$C$73,2,FALSE),"")</f>
        <v/>
      </c>
      <c r="BI39" s="32" t="str">
        <f>IFERROR(VLOOKUP(Tabela227[[#This Row],[NOME]],'TARDE (N) (1)'!$B$2:$C$73,2,FALSE),"")</f>
        <v/>
      </c>
      <c r="BJ39" s="32" t="str">
        <f>IFERROR(VLOOKUP(Tabela227[[#This Row],[NOME]],'TARDE (N) (6)'!$D$2:$E$73,2,FALSE),"")</f>
        <v/>
      </c>
      <c r="BK39" s="32" t="str">
        <f>IFERROR(VLOOKUP(Tabela227[[#This Row],[NOME]],'TARDE (N) (5)'!$D$2:$E$73,2,FALSE),"")</f>
        <v/>
      </c>
      <c r="BL39" s="32" t="str">
        <f>IFERROR(VLOOKUP(Tabela227[[#This Row],[NOME]],'TARDE (N) (4)'!$D$2:$E$73,2,FALSE),"")</f>
        <v/>
      </c>
      <c r="BM39" s="32" t="str">
        <f>IFERROR(VLOOKUP(Tabela227[[#This Row],[NOME]],'TARDE (N) (3)'!$D$2:$E$73,2,FALSE),"")</f>
        <v/>
      </c>
      <c r="BN39" s="32" t="str">
        <f>IFERROR(VLOOKUP(Tabela227[[#This Row],[NOME]],'TARDE (N) (2)'!$D$2:$E$73,2,FALSE),"")</f>
        <v/>
      </c>
      <c r="BO39" s="32" t="str">
        <f>IFERROR(VLOOKUP(Tabela227[[#This Row],[NOME]],'TARDE (N) (1)'!$D$2:$E$73,2,FALSE),"")</f>
        <v/>
      </c>
      <c r="BP39" s="32" t="str">
        <f>IFERROR(VLOOKUP(Tabela227[[#This Row],[NOME]],'TARDE (N) (6)'!$F$2:$G$73,2,FALSE),"")</f>
        <v/>
      </c>
      <c r="BQ39" s="32" t="str">
        <f>IFERROR(VLOOKUP(Tabela227[[#This Row],[NOME]],'TARDE (N) (5)'!$F$2:$G$73,2,FALSE),"")</f>
        <v/>
      </c>
      <c r="BR39" s="32" t="str">
        <f>IFERROR(VLOOKUP(Tabela227[[#This Row],[NOME]],'TARDE (N) (4)'!$F$2:$G$73,2,FALSE),"")</f>
        <v/>
      </c>
      <c r="BS39" s="32" t="str">
        <f>IFERROR(VLOOKUP(Tabela227[[#This Row],[NOME]],'TARDE (N) (3)'!$F$2:$G$73,2,FALSE),"")</f>
        <v/>
      </c>
      <c r="BT39" s="32" t="str">
        <f>IFERROR(VLOOKUP(Tabela227[[#This Row],[NOME]],'TARDE (N) (2)'!$F$2:$G$73,2,FALSE),"")</f>
        <v/>
      </c>
      <c r="BU39" s="32" t="str">
        <f>IFERROR(VLOOKUP(Tabela227[[#This Row],[NOME]],'TARDE (N) (1)'!$F$2:$G$73,2,FALSE),"")</f>
        <v/>
      </c>
      <c r="BV39" s="32" t="str">
        <f>IFERROR(VLOOKUP(Tabela227[[#This Row],[NOME]],'TARDE (N) (6)'!$H$2:$I$73,2,FALSE),"")</f>
        <v/>
      </c>
      <c r="BW39" s="32" t="str">
        <f>IFERROR(VLOOKUP(Tabela227[[#This Row],[NOME]],'TARDE (N) (5)'!$H$2:$I$73,2,FALSE),"")</f>
        <v/>
      </c>
      <c r="BX39" s="32" t="str">
        <f>IFERROR(VLOOKUP(Tabela227[[#This Row],[NOME]],'TARDE (N) (4)'!$H$2:$I$73,2,FALSE),"")</f>
        <v/>
      </c>
      <c r="BY39" s="32" t="str">
        <f>IFERROR(VLOOKUP(Tabela227[[#This Row],[NOME]],'TARDE (N) (3)'!$H$2:$I$73,2,FALSE),"")</f>
        <v/>
      </c>
      <c r="BZ39" s="32" t="str">
        <f>IFERROR(VLOOKUP(Tabela227[[#This Row],[NOME]],'TARDE (N) (2)'!$H$2:$I$73,2,FALSE),"")</f>
        <v/>
      </c>
      <c r="CA39" s="32" t="str">
        <f>IFERROR(VLOOKUP(Tabela227[[#This Row],[NOME]],'TARDE (N) (1)'!$H$2:$I$73,2,FALSE),"")</f>
        <v/>
      </c>
      <c r="CB39" s="32" t="str">
        <f>IFERROR(VLOOKUP(Tabela227[[#This Row],[NOME]],'TARDE (N) (6)'!$J$2:$K$73,2,FALSE),"")</f>
        <v/>
      </c>
      <c r="CC39" s="32" t="str">
        <f>IFERROR(VLOOKUP(Tabela227[[#This Row],[NOME]],'TARDE (N) (5)'!$J$2:$K$73,2,FALSE),"")</f>
        <v/>
      </c>
      <c r="CD39" s="32" t="str">
        <f>IFERROR(VLOOKUP(Tabela227[[#This Row],[NOME]],'TARDE (N) (4)'!$J$2:$K$73,2,FALSE),"")</f>
        <v/>
      </c>
      <c r="CE39" s="32" t="str">
        <f>IFERROR(VLOOKUP(Tabela227[[#This Row],[NOME]],'TARDE (N) (3)'!$J$2:$K$73,2,FALSE),"")</f>
        <v/>
      </c>
      <c r="CF39" s="32" t="str">
        <f>IFERROR(VLOOKUP(Tabela227[[#This Row],[NOME]],'TARDE (N) (2)'!$J$2:$K$73,2,FALSE),"")</f>
        <v/>
      </c>
      <c r="CG39" s="32" t="str">
        <f>IFERROR(VLOOKUP(Tabela227[[#This Row],[NOME]],'TARDE (N) (1)'!$J$2:$K$73,2,FALSE),"")</f>
        <v/>
      </c>
      <c r="CH39" s="32" t="str">
        <f>IFERROR(VLOOKUP(Tabela227[[#This Row],[NOME]],'TARDE (N) (6)'!$L$2:$M$73,2,FALSE),"")</f>
        <v/>
      </c>
      <c r="CI39" s="32" t="str">
        <f>IFERROR(VLOOKUP(Tabela227[[#This Row],[NOME]],'TARDE (N) (5)'!$L$2:$M$73,2,FALSE),"")</f>
        <v/>
      </c>
      <c r="CJ39" s="32" t="str">
        <f>IFERROR(VLOOKUP(Tabela227[[#This Row],[NOME]],'TARDE (N) (4)'!$L$2:$M$73,2,FALSE),"")</f>
        <v/>
      </c>
      <c r="CK39" s="32" t="str">
        <f>IFERROR(VLOOKUP(Tabela227[[#This Row],[NOME]],'TARDE (N) (3)'!$L$2:$M$73,2,FALSE),"")</f>
        <v/>
      </c>
      <c r="CL39" s="32" t="str">
        <f>IFERROR(VLOOKUP(Tabela227[[#This Row],[NOME]],'TARDE (N) (2)'!$L$2:$M$73,2,FALSE),"")</f>
        <v/>
      </c>
      <c r="CM39" s="32" t="str">
        <f>IFERROR(VLOOKUP(Tabela227[[#This Row],[NOME]],'TARDE (N) (1)'!$L$2:$M$73,2,FALSE),"")</f>
        <v/>
      </c>
      <c r="CN39" s="32" t="str">
        <f>IFERROR(VLOOKUP(Tabela227[[#This Row],[NOME]],'MANHÃ (N) (7)'!$B$2:$C$127,2,FALSE),"")</f>
        <v/>
      </c>
      <c r="CO39" s="32" t="str">
        <f>IFERROR(VLOOKUP(Tabela227[[#This Row],[NOME]],'MANHÃ (N) (6)'!$B$2:$C$127,2,FALSE),"")</f>
        <v/>
      </c>
      <c r="CP39" s="32" t="str">
        <f>IFERROR(VLOOKUP(Tabela227[[#This Row],[NOME]],'MANHÃ (N) (5)'!$B$2:$C$127,2,FALSE),"")</f>
        <v/>
      </c>
      <c r="CQ39" s="32" t="str">
        <f>IFERROR(VLOOKUP(Tabela227[[#This Row],[NOME]],'MANHÃ (N) (4)'!$B$2:$C$127,2,FALSE),"")</f>
        <v/>
      </c>
      <c r="CR39" s="32" t="str">
        <f>IFERROR(VLOOKUP(Tabela227[[#This Row],[NOME]],'MANHÃ (N) (3)'!$B$2:$C$127,2,FALSE),"")</f>
        <v/>
      </c>
      <c r="CS39" s="32" t="str">
        <f>IFERROR(VLOOKUP(Tabela227[[#This Row],[NOME]],'MANHÃ (N) (2)'!$B$2:$C$127,2,FALSE),"")</f>
        <v/>
      </c>
      <c r="CT39" s="32" t="str">
        <f>IFERROR(VLOOKUP(Tabela227[[#This Row],[NOME]],'MANHÃ (N) (1)'!$B$2:$C$127,2,FALSE),"")</f>
        <v/>
      </c>
      <c r="CU39" s="32" t="str">
        <f>IFERROR(VLOOKUP(Tabela227[[#This Row],[NOME]],'MANHÃ (N) (7)'!$D$2:$E$127,2,FALSE),"")</f>
        <v/>
      </c>
      <c r="CV39" s="32" t="str">
        <f>IFERROR(VLOOKUP(Tabela227[[#This Row],[NOME]],'MANHÃ (N) (6)'!$D$2:$E$127,2,FALSE),"")</f>
        <v/>
      </c>
      <c r="CW39" s="32" t="str">
        <f>IFERROR(VLOOKUP(Tabela227[[#This Row],[NOME]],'MANHÃ (N) (5)'!$D$2:$E$127,2,FALSE),"")</f>
        <v/>
      </c>
      <c r="CX39" s="32" t="str">
        <f>IFERROR(VLOOKUP(Tabela227[[#This Row],[NOME]],'MANHÃ (N) (4)'!$D$2:$E$127,2,FALSE),"")</f>
        <v/>
      </c>
      <c r="CY39" s="32" t="str">
        <f>IFERROR(VLOOKUP(Tabela227[[#This Row],[NOME]],'MANHÃ (N) (3)'!$D$2:$E$127,2,FALSE),"")</f>
        <v/>
      </c>
      <c r="CZ39" s="32" t="str">
        <f>IFERROR(VLOOKUP(Tabela227[[#This Row],[NOME]],'MANHÃ (N) (2)'!$D$2:$E$127,2,FALSE),"")</f>
        <v/>
      </c>
      <c r="DA39" s="32" t="str">
        <f>IFERROR(VLOOKUP(Tabela227[[#This Row],[NOME]],'MANHÃ (N) (1)'!$D$2:$E$127,2,FALSE),"")</f>
        <v/>
      </c>
      <c r="DB39" s="32" t="str">
        <f>IFERROR(VLOOKUP(Tabela227[[#This Row],[NOME]],'MANHÃ (N) (7)'!$F$2:$G$127,2,FALSE),"")</f>
        <v/>
      </c>
      <c r="DC39" s="32" t="str">
        <f>IFERROR(VLOOKUP(Tabela227[[#This Row],[NOME]],'MANHÃ (N) (7)'!$F$2:$G$127,2,FALSE),"")</f>
        <v/>
      </c>
      <c r="DD39" s="32" t="str">
        <f>IFERROR(VLOOKUP(Tabela227[[#This Row],[NOME]],'MANHÃ (N) (6)'!$F$2:$G$127,2,FALSE),"")</f>
        <v/>
      </c>
      <c r="DE39" s="32" t="str">
        <f>IFERROR(VLOOKUP(Tabela227[[#This Row],[NOME]],'MANHÃ (N) (5)'!$F$2:$G$127,2,FALSE),"")</f>
        <v/>
      </c>
      <c r="DF39" s="32" t="str">
        <f>IFERROR(VLOOKUP(Tabela227[[#This Row],[NOME]],'MANHÃ (N) (3)'!$F$2:$G$127,2,FALSE),"")</f>
        <v/>
      </c>
      <c r="DG39" s="32" t="str">
        <f>IFERROR(VLOOKUP(Tabela227[[#This Row],[NOME]],'MANHÃ (N) (2)'!$F$2:$G$127,2,FALSE),"")</f>
        <v/>
      </c>
      <c r="DH39" s="32" t="str">
        <f>IFERROR(VLOOKUP(Tabela227[[#This Row],[NOME]],'MANHÃ (N) (1)'!$F$2:$G$127,2,FALSE),"")</f>
        <v/>
      </c>
      <c r="DI39" s="32" t="str">
        <f>IFERROR(VLOOKUP(Tabela227[[#This Row],[NOME]],'MANHÃ (N) (7)'!$H$2:$I$127,2,FALSE),"")</f>
        <v/>
      </c>
      <c r="DJ39" s="32" t="str">
        <f>IFERROR(VLOOKUP(Tabela227[[#This Row],[NOME]],'MANHÃ (N) (6)'!$H$2:$I$127,2,FALSE),"")</f>
        <v/>
      </c>
      <c r="DK39" s="32" t="str">
        <f>IFERROR(VLOOKUP(Tabela227[[#This Row],[NOME]],'MANHÃ (N) (5)'!$H$2:$I$127,2,FALSE),"")</f>
        <v/>
      </c>
      <c r="DL39" s="32" t="str">
        <f>IFERROR(VLOOKUP(Tabela227[[#This Row],[NOME]],'MANHÃ (N) (4)'!$H$2:$I$127,2,FALSE),"")</f>
        <v/>
      </c>
      <c r="DM39" s="32" t="str">
        <f>IFERROR(VLOOKUP(Tabela227[[#This Row],[NOME]],'MANHÃ (N) (3)'!$H$2:$I$127,2,FALSE),"")</f>
        <v/>
      </c>
      <c r="DN39" s="32" t="str">
        <f>IFERROR(VLOOKUP(Tabela227[[#This Row],[NOME]],'MANHÃ (N) (2)'!$H$2:$I$127,2,FALSE),"")</f>
        <v/>
      </c>
      <c r="DO39" s="32" t="str">
        <f>IFERROR(VLOOKUP(Tabela227[[#This Row],[NOME]],'MANHÃ (N) (1)'!$H$2:$I$127,2,FALSE),"")</f>
        <v/>
      </c>
      <c r="DP39" s="32" t="str">
        <f>IFERROR(VLOOKUP(Tabela227[[#This Row],[NOME]],'MANHÃ (N) (7)'!$J$2:$K$127,2,FALSE),"")</f>
        <v/>
      </c>
      <c r="DQ39" s="32" t="str">
        <f>IFERROR(VLOOKUP(Tabela227[[#This Row],[NOME]],'MANHÃ (N) (6)'!$J$2:$K$127,2,FALSE),"")</f>
        <v/>
      </c>
      <c r="DR39" s="32" t="str">
        <f>IFERROR(VLOOKUP(Tabela227[[#This Row],[NOME]],'MANHÃ (N) (5)'!$J$2:$K$127,2,FALSE),"")</f>
        <v/>
      </c>
      <c r="DS39" s="32" t="str">
        <f>IFERROR(VLOOKUP(Tabela227[[#This Row],[NOME]],'MANHÃ (N) (4)'!$J$2:$K$127,2,FALSE),"")</f>
        <v/>
      </c>
      <c r="DT39" s="32" t="str">
        <f>IFERROR(VLOOKUP(Tabela227[[#This Row],[NOME]],'MANHÃ (N) (3)'!$J$2:$K$127,2,FALSE),"")</f>
        <v/>
      </c>
      <c r="DU39" s="32" t="str">
        <f>IFERROR(VLOOKUP(Tabela227[[#This Row],[NOME]],'MANHÃ (N) (2)'!$J$2:$K$127,2,FALSE),"")</f>
        <v/>
      </c>
      <c r="DV39" s="32" t="str">
        <f>IFERROR(VLOOKUP(Tabela227[[#This Row],[NOME]],'MANHÃ (N) (1)'!$J$2:$K$127,2,FALSE),"")</f>
        <v/>
      </c>
      <c r="DW39" s="32" t="str">
        <f>IFERROR(VLOOKUP(Tabela227[[#This Row],[NOME]],'MANHÃ (N) (7)'!$L$2:$M$127,2,FALSE),"")</f>
        <v/>
      </c>
      <c r="DX39" s="32" t="str">
        <f>IFERROR(VLOOKUP(Tabela227[[#This Row],[NOME]],'MANHÃ (N) (6)'!$L$2:$M$127,2,FALSE),"")</f>
        <v/>
      </c>
      <c r="DY39" s="32" t="str">
        <f>IFERROR(VLOOKUP(Tabela227[[#This Row],[NOME]],'MANHÃ (N) (5)'!$L$2:$M$127,2,FALSE),"")</f>
        <v/>
      </c>
      <c r="DZ39" s="32" t="str">
        <f>IFERROR(VLOOKUP(Tabela227[[#This Row],[NOME]],'MANHÃ (N) (4)'!$L$2:$M$127,2,FALSE),"")</f>
        <v/>
      </c>
      <c r="EA39" s="32" t="str">
        <f>IFERROR(VLOOKUP(Tabela227[[#This Row],[NOME]],'MANHÃ (N) (3)'!$L$2:$M$127,2,FALSE),"")</f>
        <v/>
      </c>
      <c r="EB39" s="32" t="str">
        <f>IFERROR(VLOOKUP(Tabela227[[#This Row],[NOME]],'MANHÃ (N) (2)'!$L$2:$M$127,2,FALSE),"")</f>
        <v/>
      </c>
      <c r="EC39" s="32" t="str">
        <f>IFERROR(VLOOKUP(Tabela227[[#This Row],[NOME]],'MANHÃ (N) (1)'!$L$2:$M$127,2,FALSE),"")</f>
        <v/>
      </c>
      <c r="ED39" s="33">
        <v>45323</v>
      </c>
      <c r="EE39" s="31">
        <f>PROFESSORES!$D$3</f>
        <v>2024</v>
      </c>
      <c r="EF39" s="31" t="str">
        <f>PROFESSORES!$C$3</f>
        <v>MAIO</v>
      </c>
      <c r="EG39" s="35">
        <f>'MÊS (WORD)'!$C$4</f>
        <v>5</v>
      </c>
      <c r="EH39" s="42">
        <f>'MÊS (WORD)'!$I$5</f>
        <v>45413</v>
      </c>
      <c r="EI39" s="31" t="str">
        <f>'MÊS (WORD)'!$J$5</f>
        <v>*
***************************DIA DO TRABALHO**************************</v>
      </c>
      <c r="EJ39" s="42">
        <f>'MÊS (WORD)'!$I$6</f>
        <v>45414</v>
      </c>
      <c r="EK39" s="37" t="str">
        <f>'MÊS (WORD)'!$J$6</f>
        <v/>
      </c>
      <c r="EL39" s="42">
        <f>'MÊS (WORD)'!$I$7</f>
        <v>45415</v>
      </c>
      <c r="EM39" s="37" t="str">
        <f>'MÊS (WORD)'!$J$7</f>
        <v/>
      </c>
      <c r="EN39" s="42">
        <f>'MÊS (WORD)'!$I$8</f>
        <v>45416</v>
      </c>
      <c r="EO39" s="37" t="str">
        <f>'MÊS (WORD)'!$J$8</f>
        <v/>
      </c>
      <c r="EP39" s="42">
        <f>'MÊS (WORD)'!$I$9</f>
        <v>45417</v>
      </c>
      <c r="EQ39" s="37" t="str">
        <f>'MÊS (WORD)'!$J$9</f>
        <v>********************************************************************</v>
      </c>
      <c r="ER39" s="42">
        <f>'MÊS (WORD)'!$I$10</f>
        <v>45418</v>
      </c>
      <c r="ES39" s="37" t="str">
        <f>'MÊS (WORD)'!$J$10</f>
        <v/>
      </c>
      <c r="ET39" s="42">
        <f>'MÊS (WORD)'!$I$11</f>
        <v>45419</v>
      </c>
      <c r="EU39" s="37" t="str">
        <f>'MÊS (WORD)'!$J$11</f>
        <v/>
      </c>
      <c r="EV39" s="42">
        <f>'MÊS (WORD)'!$I$12</f>
        <v>45420</v>
      </c>
      <c r="EW39" s="37" t="str">
        <f>'MÊS (WORD)'!$J$12</f>
        <v/>
      </c>
      <c r="EX39" s="42">
        <f>'MÊS (WORD)'!$I$13</f>
        <v>45421</v>
      </c>
      <c r="EY39" s="37" t="str">
        <f>'MÊS (WORD)'!$J$13</f>
        <v/>
      </c>
      <c r="EZ39" s="37">
        <f>'MÊS (WORD)'!$I$14</f>
        <v>45422</v>
      </c>
      <c r="FA39" s="37" t="str">
        <f>'MÊS (WORD)'!$J$14</f>
        <v/>
      </c>
      <c r="FB39" s="37">
        <f>'MÊS (WORD)'!$I$15</f>
        <v>45423</v>
      </c>
      <c r="FC39" s="37" t="str">
        <f>'MÊS (WORD)'!$J$15</f>
        <v/>
      </c>
      <c r="FD39" s="37">
        <f>'MÊS (WORD)'!$I$16</f>
        <v>45424</v>
      </c>
      <c r="FE39" s="37" t="str">
        <f>'MÊS (WORD)'!$J$16</f>
        <v>********************************************************************</v>
      </c>
      <c r="FF39" s="37">
        <f>'MÊS (WORD)'!$I$17</f>
        <v>45425</v>
      </c>
      <c r="FG39" s="37" t="str">
        <f>'MÊS (WORD)'!$J$17</f>
        <v/>
      </c>
      <c r="FH39" s="37">
        <f>'MÊS (WORD)'!$I$18</f>
        <v>45426</v>
      </c>
      <c r="FI39" s="37" t="str">
        <f>'MÊS (WORD)'!$J$18</f>
        <v/>
      </c>
      <c r="FJ39" s="37">
        <f>'MÊS (WORD)'!$I$19</f>
        <v>45427</v>
      </c>
      <c r="FK39" s="37" t="str">
        <f>'MÊS (WORD)'!$J$19</f>
        <v/>
      </c>
      <c r="FL39" s="37">
        <f>'MÊS (WORD)'!$I$20</f>
        <v>45428</v>
      </c>
      <c r="FM39" s="37" t="str">
        <f>'MÊS (WORD)'!$J$20</f>
        <v/>
      </c>
      <c r="FN39" s="37">
        <f>'MÊS (WORD)'!$I$21</f>
        <v>45429</v>
      </c>
      <c r="FO39" s="37" t="str">
        <f>'MÊS (WORD)'!$J$21</f>
        <v/>
      </c>
      <c r="FP39" s="37">
        <f>'MÊS (WORD)'!$I$22</f>
        <v>45430</v>
      </c>
      <c r="FQ39" s="37" t="str">
        <f>'MÊS (WORD)'!$J$22</f>
        <v/>
      </c>
      <c r="FR39" s="37">
        <f>'MÊS (WORD)'!$I$23</f>
        <v>45431</v>
      </c>
      <c r="FS39" s="37" t="str">
        <f>'MÊS (WORD)'!$J$23</f>
        <v>********************************************************************</v>
      </c>
      <c r="FT39" s="37">
        <f>'MÊS (WORD)'!$I$24</f>
        <v>45432</v>
      </c>
      <c r="FU39" s="37" t="str">
        <f>'MÊS (WORD)'!$J$24</f>
        <v/>
      </c>
      <c r="FV39" s="37">
        <f>'MÊS (WORD)'!$I$25</f>
        <v>45433</v>
      </c>
      <c r="FW39" s="37" t="str">
        <f>'MÊS (WORD)'!$J$25</f>
        <v/>
      </c>
      <c r="FX39" s="37">
        <f>'MÊS (WORD)'!$I$26</f>
        <v>45434</v>
      </c>
      <c r="FY39" s="37" t="str">
        <f>'MÊS (WORD)'!$J$26</f>
        <v/>
      </c>
      <c r="FZ39" s="37">
        <f>'MÊS (WORD)'!$I$27</f>
        <v>45435</v>
      </c>
      <c r="GA39" s="37" t="str">
        <f>'MÊS (WORD)'!$J$27</f>
        <v/>
      </c>
      <c r="GB39" s="37">
        <f>'MÊS (WORD)'!$I$28</f>
        <v>45436</v>
      </c>
      <c r="GC39" s="37" t="str">
        <f>'MÊS (WORD)'!$J$28</f>
        <v/>
      </c>
      <c r="GD39" s="37">
        <f>'MÊS (WORD)'!$I$29</f>
        <v>45437</v>
      </c>
      <c r="GE39" s="37" t="str">
        <f>'MÊS (WORD)'!$J$29</f>
        <v/>
      </c>
      <c r="GF39" s="37">
        <f>'MÊS (WORD)'!$I$30</f>
        <v>45438</v>
      </c>
      <c r="GG39" s="37" t="str">
        <f>'MÊS (WORD)'!$J$30</f>
        <v>********************************************************************</v>
      </c>
      <c r="GH39" s="37">
        <f>'MÊS (WORD)'!$I$31</f>
        <v>45439</v>
      </c>
      <c r="GI39" s="37" t="str">
        <f>'MÊS (WORD)'!$J$31</f>
        <v/>
      </c>
      <c r="GJ39" s="37">
        <f>'MÊS (WORD)'!$I$32</f>
        <v>45440</v>
      </c>
      <c r="GK39" s="37" t="str">
        <f>'MÊS (WORD)'!$J$32</f>
        <v/>
      </c>
      <c r="GL39" s="37">
        <f>'MÊS (WORD)'!$I$33</f>
        <v>45441</v>
      </c>
      <c r="GM39" s="37" t="str">
        <f>'MÊS (WORD)'!$J$33</f>
        <v/>
      </c>
      <c r="GN39" s="37">
        <f>'MÊS (WORD)'!$I$34</f>
        <v>45442</v>
      </c>
      <c r="GO39" s="37" t="str">
        <f>'MÊS (WORD)'!$J$34</f>
        <v/>
      </c>
      <c r="GP39" s="37">
        <f>'MÊS (WORD)'!$I$35</f>
        <v>45443</v>
      </c>
      <c r="GQ39" s="31" t="str">
        <f>'MÊS (WORD)'!$J$35</f>
        <v/>
      </c>
    </row>
    <row r="40" spans="1:199" ht="17.100000000000001" customHeight="1" x14ac:dyDescent="0.25">
      <c r="A40" s="31">
        <v>74963</v>
      </c>
      <c r="B40" s="33">
        <v>44785</v>
      </c>
      <c r="C40" s="31">
        <v>216</v>
      </c>
      <c r="D40" s="39" t="s">
        <v>397</v>
      </c>
      <c r="E40" s="34" t="s">
        <v>335</v>
      </c>
      <c r="F40" s="39" t="s">
        <v>396</v>
      </c>
      <c r="G40" s="39" t="s">
        <v>407</v>
      </c>
      <c r="H40" s="31">
        <v>12</v>
      </c>
      <c r="I40" s="31">
        <f>IF(Tabela227[[#This Row],[HORA AULA]]&lt;&gt;0,Tabela227[[#This Row],[HORA AULA]]/2,"-")</f>
        <v>6</v>
      </c>
      <c r="J40" s="31">
        <v>4</v>
      </c>
      <c r="K40" s="31" t="s">
        <v>100</v>
      </c>
      <c r="L40" s="31" t="s">
        <v>100</v>
      </c>
      <c r="M40" s="31" t="s">
        <v>100</v>
      </c>
      <c r="N40" s="32" t="str">
        <f>IFERROR(VLOOKUP(Tabela227[[#This Row],[NOME]],'NOITE (N) (7)'!$B$3:$C$176,2,FALSE),"")</f>
        <v/>
      </c>
      <c r="O40" s="32" t="str">
        <f>IFERROR(VLOOKUP(Tabela227[[#This Row],[NOME]],'NOITE (N) (6)'!$B$3:$C$176,2,FALSE),"")</f>
        <v/>
      </c>
      <c r="P40" s="32" t="str">
        <f>IFERROR(VLOOKUP(Tabela227[[#This Row],[NOME]],'NOITE (N) (5)'!$B$3:$C$176,2,FALSE),"")</f>
        <v/>
      </c>
      <c r="Q40" s="32" t="str">
        <f>IFERROR(VLOOKUP(Tabela227[[#This Row],[NOME]],'NOITE (N) (4)'!$B$3:$C$176,2,FALSE),"")</f>
        <v/>
      </c>
      <c r="R40" s="32" t="str">
        <f>IFERROR(VLOOKUP(Tabela227[[#This Row],[NOME]],'NOITE (N) (3)'!$B$3:$C$176,2,FALSE),"")</f>
        <v/>
      </c>
      <c r="S40" s="32" t="str">
        <f>IFERROR(VLOOKUP(Tabela227[[#This Row],[NOME]],'NOITE (N) (2)'!$B$3:$C$176,2,FALSE),"")</f>
        <v/>
      </c>
      <c r="T40" s="32" t="str">
        <f>IFERROR(VLOOKUP(Tabela227[[#This Row],[NOME]],'NOITE (N) (1)'!$B$3:$C$176,2,FALSE),"")</f>
        <v/>
      </c>
      <c r="U40" s="32" t="str">
        <f>IFERROR(VLOOKUP(Tabela227[[#This Row],[NOME]],'NOITE (N) (7)'!$D$3:$E$176,2,FALSE),"")</f>
        <v/>
      </c>
      <c r="V40" s="32" t="str">
        <f>IFERROR(VLOOKUP(Tabela227[[#This Row],[NOME]],'NOITE (N) (6)'!$D$3:$E$176,2,FALSE),"")</f>
        <v/>
      </c>
      <c r="W40" s="32" t="str">
        <f>IFERROR(VLOOKUP(Tabela227[[#This Row],[NOME]],'NOITE (N) (5)'!$D$3:$E$176,2,FALSE),"")</f>
        <v/>
      </c>
      <c r="X40" s="32" t="str">
        <f>IFERROR(VLOOKUP(Tabela227[[#This Row],[NOME]],'NOITE (N) (4)'!$D$3:$E$176,2,FALSE),"")</f>
        <v/>
      </c>
      <c r="Y40" s="32" t="str">
        <f>IFERROR(VLOOKUP(Tabela227[[#This Row],[NOME]],'NOITE (N) (3)'!$D$3:$E$176,2,FALSE),"")</f>
        <v/>
      </c>
      <c r="Z40" s="32" t="str">
        <f>IFERROR(VLOOKUP(Tabela227[[#This Row],[NOME]],'NOITE (N) (2)'!$D$3:$E$176,2,FALSE),"")</f>
        <v/>
      </c>
      <c r="AA40" s="32" t="str">
        <f>IFERROR(VLOOKUP(Tabela227[[#This Row],[NOME]],'NOITE (N) (1)'!$D$3:$E$176,2,FALSE),"")</f>
        <v/>
      </c>
      <c r="AB40" s="32" t="str">
        <f>IFERROR(VLOOKUP(Tabela227[[#This Row],[NOME]],'NOITE (N) (7)'!$F$3:$G$176,2,FALSE),"")</f>
        <v/>
      </c>
      <c r="AC40" s="32" t="str">
        <f>IFERROR(VLOOKUP(Tabela227[[#This Row],[NOME]],'NOITE (N) (6)'!$F$3:$G$176,2,FALSE),"")</f>
        <v/>
      </c>
      <c r="AD40" s="32" t="str">
        <f>IFERROR(VLOOKUP(Tabela227[[#This Row],[NOME]],'NOITE (N) (5)'!$F$3:$G$176,2,FALSE),"")</f>
        <v/>
      </c>
      <c r="AE40" s="32" t="str">
        <f>IFERROR(VLOOKUP(Tabela227[[#This Row],[NOME]],'NOITE (N) (4)'!$F$3:$G$176,2,FALSE),"")</f>
        <v/>
      </c>
      <c r="AF40" s="32" t="str">
        <f>IFERROR(VLOOKUP(Tabela227[[#This Row],[NOME]],'NOITE (N) (3)'!$F$3:$G$176,2,FALSE),"")</f>
        <v/>
      </c>
      <c r="AG40" s="32" t="str">
        <f>IFERROR(VLOOKUP(Tabela227[[#This Row],[NOME]],'NOITE (N) (2)'!$F$3:$G$176,2,FALSE),"")</f>
        <v/>
      </c>
      <c r="AH40" s="32" t="str">
        <f>IFERROR(VLOOKUP(Tabela227[[#This Row],[NOME]],'NOITE (N) (1)'!$F$3:$G$176,2,FALSE),"")</f>
        <v/>
      </c>
      <c r="AI40" s="32" t="str">
        <f>IFERROR(VLOOKUP(Tabela227[[#This Row],[NOME]],'NOITE (N) (7)'!$H$3:$I$176,2,FALSE),"")</f>
        <v/>
      </c>
      <c r="AJ40" s="32" t="str">
        <f>IFERROR(VLOOKUP(Tabela227[[#This Row],[NOME]],'NOITE (N) (6)'!$H$3:$I$176,2,FALSE),"")</f>
        <v/>
      </c>
      <c r="AK40" s="32" t="str">
        <f>IFERROR(VLOOKUP(Tabela227[[#This Row],[NOME]],'NOITE (N) (5)'!$H$3:$I$176,2,FALSE),"")</f>
        <v/>
      </c>
      <c r="AL40" s="32" t="str">
        <f>IFERROR(VLOOKUP(Tabela227[[#This Row],[NOME]],'NOITE (N) (4)'!$H$3:$I$176,2,FALSE),"")</f>
        <v/>
      </c>
      <c r="AM40" s="32" t="str">
        <f>IFERROR(VLOOKUP(Tabela227[[#This Row],[NOME]],'NOITE (N) (3)'!$H$3:$I$176,2,FALSE),"")</f>
        <v/>
      </c>
      <c r="AN40" s="32" t="str">
        <f>IFERROR(VLOOKUP(Tabela227[[#This Row],[NOME]],'NOITE (N) (2)'!$H$3:$I$176,2,FALSE),"")</f>
        <v/>
      </c>
      <c r="AO40" s="32" t="str">
        <f>IFERROR(VLOOKUP(Tabela227[[#This Row],[NOME]],'NOITE (N) (1)'!$H$3:$I$176,2,FALSE),"")</f>
        <v/>
      </c>
      <c r="AP40" s="32" t="str">
        <f>IFERROR(VLOOKUP(Tabela227[[#This Row],[NOME]],'NOITE (N) (7)'!$J$3:$K$176,2,FALSE),"")</f>
        <v/>
      </c>
      <c r="AQ40" s="32" t="str">
        <f>IFERROR(VLOOKUP(Tabela227[[#This Row],[NOME]],'NOITE (N) (6)'!$J$3:$K$176,2,FALSE),"")</f>
        <v/>
      </c>
      <c r="AR40" s="32" t="str">
        <f>IFERROR(VLOOKUP(Tabela227[[#This Row],[NOME]],'NOITE (N) (5)'!$J$3:$K$176,2,FALSE),"")</f>
        <v/>
      </c>
      <c r="AS40" s="32" t="str">
        <f>IFERROR(VLOOKUP(Tabela227[[#This Row],[NOME]],'NOITE (N) (4)'!$J$3:$K$176,2,FALSE),"")</f>
        <v/>
      </c>
      <c r="AT40" s="32" t="str">
        <f>IFERROR(VLOOKUP(Tabela227[[#This Row],[NOME]],'NOITE (N) (3)'!$J$3:$K$176,2,FALSE),"")</f>
        <v/>
      </c>
      <c r="AU40" s="32" t="str">
        <f>IFERROR(VLOOKUP(Tabela227[[#This Row],[NOME]],'NOITE (N) (2)'!$J$3:$K$176,2,FALSE),"")</f>
        <v/>
      </c>
      <c r="AV40" s="32" t="str">
        <f>IFERROR(VLOOKUP(Tabela227[[#This Row],[NOME]],'NOITE (N) (1)'!$J$3:$K$176,2,FALSE),"")</f>
        <v/>
      </c>
      <c r="AW40" s="32" t="str">
        <f>IFERROR(VLOOKUP(Tabela227[[#This Row],[NOME]],'NOITE (N) (7)'!$L$3:$M$176,2,FALSE),"")</f>
        <v/>
      </c>
      <c r="AX40" s="32" t="str">
        <f>IFERROR(VLOOKUP(Tabela227[[#This Row],[NOME]],'NOITE (N) (6)'!$L$3:$M$176,2,FALSE),"")</f>
        <v/>
      </c>
      <c r="AY40" s="32" t="str">
        <f>IFERROR(VLOOKUP(Tabela227[[#This Row],[NOME]],'NOITE (N) (5)'!$L$3:$M$176,2,FALSE),"")</f>
        <v/>
      </c>
      <c r="AZ40" s="32" t="str">
        <f>IFERROR(VLOOKUP(Tabela227[[#This Row],[NOME]],'NOITE (N) (4)'!$L$3:$M$176,2,FALSE),"")</f>
        <v/>
      </c>
      <c r="BA40" s="32" t="str">
        <f>IFERROR(VLOOKUP(Tabela227[[#This Row],[NOME]],'NOITE (N) (3)'!$L$3:$M$176,2,FALSE),"")</f>
        <v/>
      </c>
      <c r="BB40" s="32" t="str">
        <f>IFERROR(VLOOKUP(Tabela227[[#This Row],[NOME]],'NOITE (N) (2)'!$L$3:$M$176,2,FALSE),"")</f>
        <v/>
      </c>
      <c r="BC40" s="32" t="str">
        <f>IFERROR(VLOOKUP(Tabela227[[#This Row],[NOME]],'NOITE (N) (1)'!$L$3:$M$176,2,FALSE),"")</f>
        <v/>
      </c>
      <c r="BD40" s="32" t="str">
        <f>IFERROR(VLOOKUP(Tabela227[[#This Row],[NOME]],'TARDE (N) (6)'!$B$2:$C$73,2,FALSE),"")</f>
        <v/>
      </c>
      <c r="BE40" s="32" t="str">
        <f>IFERROR(VLOOKUP(Tabela227[[#This Row],[NOME]],'TARDE (N) (5)'!$B$2:$C$73,2,FALSE),"")</f>
        <v/>
      </c>
      <c r="BF40" s="32" t="str">
        <f>IFERROR(VLOOKUP(Tabela227[[#This Row],[NOME]],'TARDE (N) (4)'!$B$2:$C$73,2,FALSE),"")</f>
        <v/>
      </c>
      <c r="BG40" s="32" t="str">
        <f>IFERROR(VLOOKUP(Tabela227[[#This Row],[NOME]],'TARDE (N) (3)'!$B$2:$C$73,2,FALSE),"")</f>
        <v/>
      </c>
      <c r="BH40" s="32" t="str">
        <f>IFERROR(VLOOKUP(Tabela227[[#This Row],[NOME]],'TARDE (N) (2)'!$B$2:$C$73,2,FALSE),"")</f>
        <v/>
      </c>
      <c r="BI40" s="32" t="str">
        <f>IFERROR(VLOOKUP(Tabela227[[#This Row],[NOME]],'TARDE (N) (1)'!$B$2:$C$73,2,FALSE),"")</f>
        <v/>
      </c>
      <c r="BJ40" s="32" t="str">
        <f>IFERROR(VLOOKUP(Tabela227[[#This Row],[NOME]],'TARDE (N) (6)'!$D$2:$E$73,2,FALSE),"")</f>
        <v/>
      </c>
      <c r="BK40" s="32" t="str">
        <f>IFERROR(VLOOKUP(Tabela227[[#This Row],[NOME]],'TARDE (N) (5)'!$D$2:$E$73,2,FALSE),"")</f>
        <v/>
      </c>
      <c r="BL40" s="32" t="str">
        <f>IFERROR(VLOOKUP(Tabela227[[#This Row],[NOME]],'TARDE (N) (4)'!$D$2:$E$73,2,FALSE),"")</f>
        <v/>
      </c>
      <c r="BM40" s="32" t="str">
        <f>IFERROR(VLOOKUP(Tabela227[[#This Row],[NOME]],'TARDE (N) (3)'!$D$2:$E$73,2,FALSE),"")</f>
        <v/>
      </c>
      <c r="BN40" s="32" t="str">
        <f>IFERROR(VLOOKUP(Tabela227[[#This Row],[NOME]],'TARDE (N) (2)'!$D$2:$E$73,2,FALSE),"")</f>
        <v/>
      </c>
      <c r="BO40" s="32" t="str">
        <f>IFERROR(VLOOKUP(Tabela227[[#This Row],[NOME]],'TARDE (N) (1)'!$D$2:$E$73,2,FALSE),"")</f>
        <v/>
      </c>
      <c r="BP40" s="32" t="str">
        <f>IFERROR(VLOOKUP(Tabela227[[#This Row],[NOME]],'TARDE (N) (6)'!$F$2:$G$73,2,FALSE),"")</f>
        <v/>
      </c>
      <c r="BQ40" s="32" t="str">
        <f>IFERROR(VLOOKUP(Tabela227[[#This Row],[NOME]],'TARDE (N) (5)'!$F$2:$G$73,2,FALSE),"")</f>
        <v/>
      </c>
      <c r="BR40" s="32" t="str">
        <f>IFERROR(VLOOKUP(Tabela227[[#This Row],[NOME]],'TARDE (N) (4)'!$F$2:$G$73,2,FALSE),"")</f>
        <v/>
      </c>
      <c r="BS40" s="32" t="str">
        <f>IFERROR(VLOOKUP(Tabela227[[#This Row],[NOME]],'TARDE (N) (3)'!$F$2:$G$73,2,FALSE),"")</f>
        <v/>
      </c>
      <c r="BT40" s="32" t="str">
        <f>IFERROR(VLOOKUP(Tabela227[[#This Row],[NOME]],'TARDE (N) (2)'!$F$2:$G$73,2,FALSE),"")</f>
        <v/>
      </c>
      <c r="BU40" s="32" t="str">
        <f>IFERROR(VLOOKUP(Tabela227[[#This Row],[NOME]],'TARDE (N) (1)'!$F$2:$G$73,2,FALSE),"")</f>
        <v/>
      </c>
      <c r="BV40" s="32" t="str">
        <f>IFERROR(VLOOKUP(Tabela227[[#This Row],[NOME]],'TARDE (N) (6)'!$H$2:$I$73,2,FALSE),"")</f>
        <v/>
      </c>
      <c r="BW40" s="32" t="str">
        <f>IFERROR(VLOOKUP(Tabela227[[#This Row],[NOME]],'TARDE (N) (5)'!$H$2:$I$73,2,FALSE),"")</f>
        <v/>
      </c>
      <c r="BX40" s="32" t="str">
        <f>IFERROR(VLOOKUP(Tabela227[[#This Row],[NOME]],'TARDE (N) (4)'!$H$2:$I$73,2,FALSE),"")</f>
        <v/>
      </c>
      <c r="BY40" s="32" t="str">
        <f>IFERROR(VLOOKUP(Tabela227[[#This Row],[NOME]],'TARDE (N) (3)'!$H$2:$I$73,2,FALSE),"")</f>
        <v/>
      </c>
      <c r="BZ40" s="32" t="str">
        <f>IFERROR(VLOOKUP(Tabela227[[#This Row],[NOME]],'TARDE (N) (2)'!$H$2:$I$73,2,FALSE),"")</f>
        <v/>
      </c>
      <c r="CA40" s="32" t="str">
        <f>IFERROR(VLOOKUP(Tabela227[[#This Row],[NOME]],'TARDE (N) (1)'!$H$2:$I$73,2,FALSE),"")</f>
        <v/>
      </c>
      <c r="CB40" s="32" t="str">
        <f>IFERROR(VLOOKUP(Tabela227[[#This Row],[NOME]],'TARDE (N) (6)'!$J$2:$K$73,2,FALSE),"")</f>
        <v/>
      </c>
      <c r="CC40" s="32" t="str">
        <f>IFERROR(VLOOKUP(Tabela227[[#This Row],[NOME]],'TARDE (N) (5)'!$J$2:$K$73,2,FALSE),"")</f>
        <v/>
      </c>
      <c r="CD40" s="32" t="str">
        <f>IFERROR(VLOOKUP(Tabela227[[#This Row],[NOME]],'TARDE (N) (4)'!$J$2:$K$73,2,FALSE),"")</f>
        <v/>
      </c>
      <c r="CE40" s="32" t="str">
        <f>IFERROR(VLOOKUP(Tabela227[[#This Row],[NOME]],'TARDE (N) (3)'!$J$2:$K$73,2,FALSE),"")</f>
        <v/>
      </c>
      <c r="CF40" s="32" t="str">
        <f>IFERROR(VLOOKUP(Tabela227[[#This Row],[NOME]],'TARDE (N) (2)'!$J$2:$K$73,2,FALSE),"")</f>
        <v/>
      </c>
      <c r="CG40" s="32" t="str">
        <f>IFERROR(VLOOKUP(Tabela227[[#This Row],[NOME]],'TARDE (N) (1)'!$J$2:$K$73,2,FALSE),"")</f>
        <v/>
      </c>
      <c r="CH40" s="32" t="str">
        <f>IFERROR(VLOOKUP(Tabela227[[#This Row],[NOME]],'TARDE (N) (6)'!$L$2:$M$73,2,FALSE),"")</f>
        <v/>
      </c>
      <c r="CI40" s="32" t="str">
        <f>IFERROR(VLOOKUP(Tabela227[[#This Row],[NOME]],'TARDE (N) (5)'!$L$2:$M$73,2,FALSE),"")</f>
        <v/>
      </c>
      <c r="CJ40" s="32" t="str">
        <f>IFERROR(VLOOKUP(Tabela227[[#This Row],[NOME]],'TARDE (N) (4)'!$L$2:$M$73,2,FALSE),"")</f>
        <v/>
      </c>
      <c r="CK40" s="32" t="str">
        <f>IFERROR(VLOOKUP(Tabela227[[#This Row],[NOME]],'TARDE (N) (3)'!$L$2:$M$73,2,FALSE),"")</f>
        <v/>
      </c>
      <c r="CL40" s="32" t="str">
        <f>IFERROR(VLOOKUP(Tabela227[[#This Row],[NOME]],'TARDE (N) (2)'!$L$2:$M$73,2,FALSE),"")</f>
        <v/>
      </c>
      <c r="CM40" s="32" t="str">
        <f>IFERROR(VLOOKUP(Tabela227[[#This Row],[NOME]],'TARDE (N) (1)'!$L$2:$M$73,2,FALSE),"")</f>
        <v/>
      </c>
      <c r="CN40" s="32" t="str">
        <f>IFERROR(VLOOKUP(Tabela227[[#This Row],[NOME]],'MANHÃ (N) (7)'!$B$2:$C$127,2,FALSE),"")</f>
        <v/>
      </c>
      <c r="CO40" s="32" t="str">
        <f>IFERROR(VLOOKUP(Tabela227[[#This Row],[NOME]],'MANHÃ (N) (6)'!$B$2:$C$127,2,FALSE),"")</f>
        <v/>
      </c>
      <c r="CP40" s="32" t="str">
        <f>IFERROR(VLOOKUP(Tabela227[[#This Row],[NOME]],'MANHÃ (N) (5)'!$B$2:$C$127,2,FALSE),"")</f>
        <v/>
      </c>
      <c r="CQ40" s="32" t="str">
        <f>IFERROR(VLOOKUP(Tabela227[[#This Row],[NOME]],'MANHÃ (N) (4)'!$B$2:$C$127,2,FALSE),"")</f>
        <v/>
      </c>
      <c r="CR40" s="32" t="str">
        <f>IFERROR(VLOOKUP(Tabela227[[#This Row],[NOME]],'MANHÃ (N) (3)'!$B$2:$C$127,2,FALSE),"")</f>
        <v/>
      </c>
      <c r="CS40" s="32" t="str">
        <f>IFERROR(VLOOKUP(Tabela227[[#This Row],[NOME]],'MANHÃ (N) (2)'!$B$2:$C$127,2,FALSE),"")</f>
        <v/>
      </c>
      <c r="CT40" s="32" t="str">
        <f>IFERROR(VLOOKUP(Tabela227[[#This Row],[NOME]],'MANHÃ (N) (1)'!$B$2:$C$127,2,FALSE),"")</f>
        <v/>
      </c>
      <c r="CU40" s="32" t="str">
        <f>IFERROR(VLOOKUP(Tabela227[[#This Row],[NOME]],'MANHÃ (N) (7)'!$D$2:$E$127,2,FALSE),"")</f>
        <v/>
      </c>
      <c r="CV40" s="32" t="str">
        <f>IFERROR(VLOOKUP(Tabela227[[#This Row],[NOME]],'MANHÃ (N) (6)'!$D$2:$E$127,2,FALSE),"")</f>
        <v/>
      </c>
      <c r="CW40" s="32" t="str">
        <f>IFERROR(VLOOKUP(Tabela227[[#This Row],[NOME]],'MANHÃ (N) (5)'!$D$2:$E$127,2,FALSE),"")</f>
        <v/>
      </c>
      <c r="CX40" s="32" t="str">
        <f>IFERROR(VLOOKUP(Tabela227[[#This Row],[NOME]],'MANHÃ (N) (4)'!$D$2:$E$127,2,FALSE),"")</f>
        <v/>
      </c>
      <c r="CY40" s="32" t="str">
        <f>IFERROR(VLOOKUP(Tabela227[[#This Row],[NOME]],'MANHÃ (N) (3)'!$D$2:$E$127,2,FALSE),"")</f>
        <v/>
      </c>
      <c r="CZ40" s="32" t="str">
        <f>IFERROR(VLOOKUP(Tabela227[[#This Row],[NOME]],'MANHÃ (N) (2)'!$D$2:$E$127,2,FALSE),"")</f>
        <v/>
      </c>
      <c r="DA40" s="32" t="str">
        <f>IFERROR(VLOOKUP(Tabela227[[#This Row],[NOME]],'MANHÃ (N) (1)'!$D$2:$E$127,2,FALSE),"")</f>
        <v/>
      </c>
      <c r="DB40" s="32" t="str">
        <f>IFERROR(VLOOKUP(Tabela227[[#This Row],[NOME]],'MANHÃ (N) (7)'!$F$2:$G$127,2,FALSE),"")</f>
        <v/>
      </c>
      <c r="DC40" s="32" t="str">
        <f>IFERROR(VLOOKUP(Tabela227[[#This Row],[NOME]],'MANHÃ (N) (7)'!$F$2:$G$127,2,FALSE),"")</f>
        <v/>
      </c>
      <c r="DD40" s="32" t="str">
        <f>IFERROR(VLOOKUP(Tabela227[[#This Row],[NOME]],'MANHÃ (N) (6)'!$F$2:$G$127,2,FALSE),"")</f>
        <v/>
      </c>
      <c r="DE40" s="32" t="str">
        <f>IFERROR(VLOOKUP(Tabela227[[#This Row],[NOME]],'MANHÃ (N) (5)'!$F$2:$G$127,2,FALSE),"")</f>
        <v/>
      </c>
      <c r="DF40" s="32" t="str">
        <f>IFERROR(VLOOKUP(Tabela227[[#This Row],[NOME]],'MANHÃ (N) (3)'!$F$2:$G$127,2,FALSE),"")</f>
        <v/>
      </c>
      <c r="DG40" s="32" t="str">
        <f>IFERROR(VLOOKUP(Tabela227[[#This Row],[NOME]],'MANHÃ (N) (2)'!$F$2:$G$127,2,FALSE),"")</f>
        <v/>
      </c>
      <c r="DH40" s="32" t="str">
        <f>IFERROR(VLOOKUP(Tabela227[[#This Row],[NOME]],'MANHÃ (N) (1)'!$F$2:$G$127,2,FALSE),"")</f>
        <v/>
      </c>
      <c r="DI40" s="32" t="str">
        <f>IFERROR(VLOOKUP(Tabela227[[#This Row],[NOME]],'MANHÃ (N) (7)'!$H$2:$I$127,2,FALSE),"")</f>
        <v/>
      </c>
      <c r="DJ40" s="32" t="str">
        <f>IFERROR(VLOOKUP(Tabela227[[#This Row],[NOME]],'MANHÃ (N) (6)'!$H$2:$I$127,2,FALSE),"")</f>
        <v/>
      </c>
      <c r="DK40" s="32" t="str">
        <f>IFERROR(VLOOKUP(Tabela227[[#This Row],[NOME]],'MANHÃ (N) (5)'!$H$2:$I$127,2,FALSE),"")</f>
        <v/>
      </c>
      <c r="DL40" s="32" t="str">
        <f>IFERROR(VLOOKUP(Tabela227[[#This Row],[NOME]],'MANHÃ (N) (4)'!$H$2:$I$127,2,FALSE),"")</f>
        <v/>
      </c>
      <c r="DM40" s="32" t="str">
        <f>IFERROR(VLOOKUP(Tabela227[[#This Row],[NOME]],'MANHÃ (N) (3)'!$H$2:$I$127,2,FALSE),"")</f>
        <v/>
      </c>
      <c r="DN40" s="32" t="str">
        <f>IFERROR(VLOOKUP(Tabela227[[#This Row],[NOME]],'MANHÃ (N) (2)'!$H$2:$I$127,2,FALSE),"")</f>
        <v/>
      </c>
      <c r="DO40" s="32" t="str">
        <f>IFERROR(VLOOKUP(Tabela227[[#This Row],[NOME]],'MANHÃ (N) (1)'!$H$2:$I$127,2,FALSE),"")</f>
        <v/>
      </c>
      <c r="DP40" s="32" t="str">
        <f>IFERROR(VLOOKUP(Tabela227[[#This Row],[NOME]],'MANHÃ (N) (7)'!$J$2:$K$127,2,FALSE),"")</f>
        <v/>
      </c>
      <c r="DQ40" s="32" t="str">
        <f>IFERROR(VLOOKUP(Tabela227[[#This Row],[NOME]],'MANHÃ (N) (6)'!$J$2:$K$127,2,FALSE),"")</f>
        <v/>
      </c>
      <c r="DR40" s="32" t="str">
        <f>IFERROR(VLOOKUP(Tabela227[[#This Row],[NOME]],'MANHÃ (N) (5)'!$J$2:$K$127,2,FALSE),"")</f>
        <v/>
      </c>
      <c r="DS40" s="32" t="str">
        <f>IFERROR(VLOOKUP(Tabela227[[#This Row],[NOME]],'MANHÃ (N) (4)'!$J$2:$K$127,2,FALSE),"")</f>
        <v/>
      </c>
      <c r="DT40" s="32" t="str">
        <f>IFERROR(VLOOKUP(Tabela227[[#This Row],[NOME]],'MANHÃ (N) (3)'!$J$2:$K$127,2,FALSE),"")</f>
        <v/>
      </c>
      <c r="DU40" s="32" t="str">
        <f>IFERROR(VLOOKUP(Tabela227[[#This Row],[NOME]],'MANHÃ (N) (2)'!$J$2:$K$127,2,FALSE),"")</f>
        <v/>
      </c>
      <c r="DV40" s="32" t="str">
        <f>IFERROR(VLOOKUP(Tabela227[[#This Row],[NOME]],'MANHÃ (N) (1)'!$J$2:$K$127,2,FALSE),"")</f>
        <v/>
      </c>
      <c r="DW40" s="32" t="str">
        <f>IFERROR(VLOOKUP(Tabela227[[#This Row],[NOME]],'MANHÃ (N) (7)'!$L$2:$M$127,2,FALSE),"")</f>
        <v/>
      </c>
      <c r="DX40" s="32" t="str">
        <f>IFERROR(VLOOKUP(Tabela227[[#This Row],[NOME]],'MANHÃ (N) (6)'!$L$2:$M$127,2,FALSE),"")</f>
        <v/>
      </c>
      <c r="DY40" s="32" t="str">
        <f>IFERROR(VLOOKUP(Tabela227[[#This Row],[NOME]],'MANHÃ (N) (5)'!$L$2:$M$127,2,FALSE),"")</f>
        <v/>
      </c>
      <c r="DZ40" s="32" t="str">
        <f>IFERROR(VLOOKUP(Tabela227[[#This Row],[NOME]],'MANHÃ (N) (4)'!$L$2:$M$127,2,FALSE),"")</f>
        <v/>
      </c>
      <c r="EA40" s="32" t="str">
        <f>IFERROR(VLOOKUP(Tabela227[[#This Row],[NOME]],'MANHÃ (N) (3)'!$L$2:$M$127,2,FALSE),"")</f>
        <v/>
      </c>
      <c r="EB40" s="32" t="str">
        <f>IFERROR(VLOOKUP(Tabela227[[#This Row],[NOME]],'MANHÃ (N) (2)'!$L$2:$M$127,2,FALSE),"")</f>
        <v/>
      </c>
      <c r="EC40" s="32" t="str">
        <f>IFERROR(VLOOKUP(Tabela227[[#This Row],[NOME]],'MANHÃ (N) (1)'!$L$2:$M$127,2,FALSE),"")</f>
        <v/>
      </c>
      <c r="ED40" s="33">
        <v>45323</v>
      </c>
      <c r="EE40" s="31">
        <f>PROFESSORES!$D$3</f>
        <v>2024</v>
      </c>
      <c r="EF40" s="31" t="str">
        <f>PROFESSORES!$C$3</f>
        <v>MAIO</v>
      </c>
      <c r="EG40" s="35">
        <f>'MÊS (WORD)'!$C$4</f>
        <v>5</v>
      </c>
      <c r="EH40" s="42">
        <f>'MÊS (WORD)'!$I$5</f>
        <v>45413</v>
      </c>
      <c r="EI40" s="31" t="str">
        <f>'MÊS (WORD)'!$J$5</f>
        <v>*
***************************DIA DO TRABALHO**************************</v>
      </c>
      <c r="EJ40" s="42">
        <f>'MÊS (WORD)'!$I$6</f>
        <v>45414</v>
      </c>
      <c r="EK40" s="37" t="str">
        <f>'MÊS (WORD)'!$J$6</f>
        <v/>
      </c>
      <c r="EL40" s="42">
        <f>'MÊS (WORD)'!$I$7</f>
        <v>45415</v>
      </c>
      <c r="EM40" s="37" t="str">
        <f>'MÊS (WORD)'!$J$7</f>
        <v/>
      </c>
      <c r="EN40" s="42">
        <f>'MÊS (WORD)'!$I$8</f>
        <v>45416</v>
      </c>
      <c r="EO40" s="37" t="str">
        <f>'MÊS (WORD)'!$J$8</f>
        <v/>
      </c>
      <c r="EP40" s="42">
        <f>'MÊS (WORD)'!$I$9</f>
        <v>45417</v>
      </c>
      <c r="EQ40" s="37" t="str">
        <f>'MÊS (WORD)'!$J$9</f>
        <v>********************************************************************</v>
      </c>
      <c r="ER40" s="42">
        <f>'MÊS (WORD)'!$I$10</f>
        <v>45418</v>
      </c>
      <c r="ES40" s="37" t="str">
        <f>'MÊS (WORD)'!$J$10</f>
        <v/>
      </c>
      <c r="ET40" s="42">
        <f>'MÊS (WORD)'!$I$11</f>
        <v>45419</v>
      </c>
      <c r="EU40" s="37" t="str">
        <f>'MÊS (WORD)'!$J$11</f>
        <v/>
      </c>
      <c r="EV40" s="42">
        <f>'MÊS (WORD)'!$I$12</f>
        <v>45420</v>
      </c>
      <c r="EW40" s="37" t="str">
        <f>'MÊS (WORD)'!$J$12</f>
        <v/>
      </c>
      <c r="EX40" s="42">
        <f>'MÊS (WORD)'!$I$13</f>
        <v>45421</v>
      </c>
      <c r="EY40" s="37" t="str">
        <f>'MÊS (WORD)'!$J$13</f>
        <v/>
      </c>
      <c r="EZ40" s="37">
        <f>'MÊS (WORD)'!$I$14</f>
        <v>45422</v>
      </c>
      <c r="FA40" s="37" t="str">
        <f>'MÊS (WORD)'!$J$14</f>
        <v/>
      </c>
      <c r="FB40" s="37">
        <f>'MÊS (WORD)'!$I$15</f>
        <v>45423</v>
      </c>
      <c r="FC40" s="37" t="str">
        <f>'MÊS (WORD)'!$J$15</f>
        <v/>
      </c>
      <c r="FD40" s="37">
        <f>'MÊS (WORD)'!$I$16</f>
        <v>45424</v>
      </c>
      <c r="FE40" s="37" t="str">
        <f>'MÊS (WORD)'!$J$16</f>
        <v>********************************************************************</v>
      </c>
      <c r="FF40" s="37">
        <f>'MÊS (WORD)'!$I$17</f>
        <v>45425</v>
      </c>
      <c r="FG40" s="37" t="str">
        <f>'MÊS (WORD)'!$J$17</f>
        <v/>
      </c>
      <c r="FH40" s="37">
        <f>'MÊS (WORD)'!$I$18</f>
        <v>45426</v>
      </c>
      <c r="FI40" s="37" t="str">
        <f>'MÊS (WORD)'!$J$18</f>
        <v/>
      </c>
      <c r="FJ40" s="37">
        <f>'MÊS (WORD)'!$I$19</f>
        <v>45427</v>
      </c>
      <c r="FK40" s="37" t="str">
        <f>'MÊS (WORD)'!$J$19</f>
        <v/>
      </c>
      <c r="FL40" s="37">
        <f>'MÊS (WORD)'!$I$20</f>
        <v>45428</v>
      </c>
      <c r="FM40" s="37" t="str">
        <f>'MÊS (WORD)'!$J$20</f>
        <v/>
      </c>
      <c r="FN40" s="37">
        <f>'MÊS (WORD)'!$I$21</f>
        <v>45429</v>
      </c>
      <c r="FO40" s="37" t="str">
        <f>'MÊS (WORD)'!$J$21</f>
        <v/>
      </c>
      <c r="FP40" s="37">
        <f>'MÊS (WORD)'!$I$22</f>
        <v>45430</v>
      </c>
      <c r="FQ40" s="37" t="str">
        <f>'MÊS (WORD)'!$J$22</f>
        <v/>
      </c>
      <c r="FR40" s="37">
        <f>'MÊS (WORD)'!$I$23</f>
        <v>45431</v>
      </c>
      <c r="FS40" s="37" t="str">
        <f>'MÊS (WORD)'!$J$23</f>
        <v>********************************************************************</v>
      </c>
      <c r="FT40" s="37">
        <f>'MÊS (WORD)'!$I$24</f>
        <v>45432</v>
      </c>
      <c r="FU40" s="37" t="str">
        <f>'MÊS (WORD)'!$J$24</f>
        <v/>
      </c>
      <c r="FV40" s="37">
        <f>'MÊS (WORD)'!$I$25</f>
        <v>45433</v>
      </c>
      <c r="FW40" s="37" t="str">
        <f>'MÊS (WORD)'!$J$25</f>
        <v/>
      </c>
      <c r="FX40" s="37">
        <f>'MÊS (WORD)'!$I$26</f>
        <v>45434</v>
      </c>
      <c r="FY40" s="37" t="str">
        <f>'MÊS (WORD)'!$J$26</f>
        <v/>
      </c>
      <c r="FZ40" s="37">
        <f>'MÊS (WORD)'!$I$27</f>
        <v>45435</v>
      </c>
      <c r="GA40" s="37" t="str">
        <f>'MÊS (WORD)'!$J$27</f>
        <v/>
      </c>
      <c r="GB40" s="37">
        <f>'MÊS (WORD)'!$I$28</f>
        <v>45436</v>
      </c>
      <c r="GC40" s="37" t="str">
        <f>'MÊS (WORD)'!$J$28</f>
        <v/>
      </c>
      <c r="GD40" s="37">
        <f>'MÊS (WORD)'!$I$29</f>
        <v>45437</v>
      </c>
      <c r="GE40" s="37" t="str">
        <f>'MÊS (WORD)'!$J$29</f>
        <v/>
      </c>
      <c r="GF40" s="37">
        <f>'MÊS (WORD)'!$I$30</f>
        <v>45438</v>
      </c>
      <c r="GG40" s="37" t="str">
        <f>'MÊS (WORD)'!$J$30</f>
        <v>********************************************************************</v>
      </c>
      <c r="GH40" s="37">
        <f>'MÊS (WORD)'!$I$31</f>
        <v>45439</v>
      </c>
      <c r="GI40" s="37" t="str">
        <f>'MÊS (WORD)'!$J$31</f>
        <v/>
      </c>
      <c r="GJ40" s="37">
        <f>'MÊS (WORD)'!$I$32</f>
        <v>45440</v>
      </c>
      <c r="GK40" s="37" t="str">
        <f>'MÊS (WORD)'!$J$32</f>
        <v/>
      </c>
      <c r="GL40" s="37">
        <f>'MÊS (WORD)'!$I$33</f>
        <v>45441</v>
      </c>
      <c r="GM40" s="37" t="str">
        <f>'MÊS (WORD)'!$J$33</f>
        <v/>
      </c>
      <c r="GN40" s="37">
        <f>'MÊS (WORD)'!$I$34</f>
        <v>45442</v>
      </c>
      <c r="GO40" s="37" t="str">
        <f>'MÊS (WORD)'!$J$34</f>
        <v/>
      </c>
      <c r="GP40" s="37">
        <f>'MÊS (WORD)'!$I$35</f>
        <v>45443</v>
      </c>
      <c r="GQ40" s="31" t="str">
        <f>'MÊS (WORD)'!$J$35</f>
        <v/>
      </c>
    </row>
    <row r="41" spans="1:199" ht="17.100000000000001" customHeight="1" x14ac:dyDescent="0.25">
      <c r="A41" s="31">
        <v>43913</v>
      </c>
      <c r="B41" s="33">
        <v>40809</v>
      </c>
      <c r="C41" s="31">
        <v>216</v>
      </c>
      <c r="D41" s="39" t="s">
        <v>397</v>
      </c>
      <c r="E41" s="34" t="s">
        <v>263</v>
      </c>
      <c r="F41" s="39" t="s">
        <v>396</v>
      </c>
      <c r="G41" s="39" t="s">
        <v>398</v>
      </c>
      <c r="H41" s="31">
        <v>8</v>
      </c>
      <c r="I41" s="31">
        <f>IF(Tabela227[[#This Row],[HORA AULA]]&lt;&gt;0,Tabela227[[#This Row],[HORA AULA]]/2,"-")</f>
        <v>4</v>
      </c>
      <c r="J41" s="31">
        <v>32</v>
      </c>
      <c r="K41" s="31">
        <v>20</v>
      </c>
      <c r="L41" s="31" t="s">
        <v>100</v>
      </c>
      <c r="M41" s="31" t="s">
        <v>100</v>
      </c>
      <c r="N41" s="32" t="str">
        <f>IFERROR(VLOOKUP(Tabela227[[#This Row],[NOME]],'NOITE (N) (7)'!$B$3:$C$176,2,FALSE),"")</f>
        <v/>
      </c>
      <c r="O41" s="32" t="str">
        <f>IFERROR(VLOOKUP(Tabela227[[#This Row],[NOME]],'NOITE (N) (6)'!$B$3:$C$176,2,FALSE),"")</f>
        <v/>
      </c>
      <c r="P41" s="32" t="str">
        <f>IFERROR(VLOOKUP(Tabela227[[#This Row],[NOME]],'NOITE (N) (5)'!$B$3:$C$176,2,FALSE),"")</f>
        <v/>
      </c>
      <c r="Q41" s="32" t="str">
        <f>IFERROR(VLOOKUP(Tabela227[[#This Row],[NOME]],'NOITE (N) (4)'!$B$3:$C$176,2,FALSE),"")</f>
        <v/>
      </c>
      <c r="R41" s="32" t="str">
        <f>IFERROR(VLOOKUP(Tabela227[[#This Row],[NOME]],'NOITE (N) (3)'!$B$3:$C$176,2,FALSE),"")</f>
        <v/>
      </c>
      <c r="S41" s="32" t="str">
        <f>IFERROR(VLOOKUP(Tabela227[[#This Row],[NOME]],'NOITE (N) (2)'!$B$3:$C$176,2,FALSE),"")</f>
        <v/>
      </c>
      <c r="T41" s="32" t="str">
        <f>IFERROR(VLOOKUP(Tabela227[[#This Row],[NOME]],'NOITE (N) (1)'!$B$3:$C$176,2,FALSE),"")</f>
        <v/>
      </c>
      <c r="U41" s="32" t="str">
        <f>IFERROR(VLOOKUP(Tabela227[[#This Row],[NOME]],'NOITE (N) (7)'!$D$3:$E$176,2,FALSE),"")</f>
        <v/>
      </c>
      <c r="V41" s="32" t="str">
        <f>IFERROR(VLOOKUP(Tabela227[[#This Row],[NOME]],'NOITE (N) (6)'!$D$3:$E$176,2,FALSE),"")</f>
        <v/>
      </c>
      <c r="W41" s="32" t="str">
        <f>IFERROR(VLOOKUP(Tabela227[[#This Row],[NOME]],'NOITE (N) (5)'!$D$3:$E$176,2,FALSE),"")</f>
        <v/>
      </c>
      <c r="X41" s="32" t="str">
        <f>IFERROR(VLOOKUP(Tabela227[[#This Row],[NOME]],'NOITE (N) (4)'!$D$3:$E$176,2,FALSE),"")</f>
        <v/>
      </c>
      <c r="Y41" s="32" t="str">
        <f>IFERROR(VLOOKUP(Tabela227[[#This Row],[NOME]],'NOITE (N) (3)'!$D$3:$E$176,2,FALSE),"")</f>
        <v/>
      </c>
      <c r="Z41" s="32" t="str">
        <f>IFERROR(VLOOKUP(Tabela227[[#This Row],[NOME]],'NOITE (N) (2)'!$D$3:$E$176,2,FALSE),"")</f>
        <v/>
      </c>
      <c r="AA41" s="32" t="str">
        <f>IFERROR(VLOOKUP(Tabela227[[#This Row],[NOME]],'NOITE (N) (1)'!$D$3:$E$176,2,FALSE),"")</f>
        <v>CABEAMENTO ESTRUTURADO</v>
      </c>
      <c r="AB41" s="32" t="str">
        <f>IFERROR(VLOOKUP(Tabela227[[#This Row],[NOME]],'NOITE (N) (7)'!$F$3:$G$176,2,FALSE),"")</f>
        <v/>
      </c>
      <c r="AC41" s="32" t="str">
        <f>IFERROR(VLOOKUP(Tabela227[[#This Row],[NOME]],'NOITE (N) (6)'!$F$3:$G$176,2,FALSE),"")</f>
        <v/>
      </c>
      <c r="AD41" s="32" t="str">
        <f>IFERROR(VLOOKUP(Tabela227[[#This Row],[NOME]],'NOITE (N) (5)'!$F$3:$G$176,2,FALSE),"")</f>
        <v/>
      </c>
      <c r="AE41" s="32" t="str">
        <f>IFERROR(VLOOKUP(Tabela227[[#This Row],[NOME]],'NOITE (N) (4)'!$F$3:$G$176,2,FALSE),"")</f>
        <v/>
      </c>
      <c r="AF41" s="32" t="str">
        <f>IFERROR(VLOOKUP(Tabela227[[#This Row],[NOME]],'NOITE (N) (3)'!$F$3:$G$176,2,FALSE),"")</f>
        <v/>
      </c>
      <c r="AG41" s="32" t="str">
        <f>IFERROR(VLOOKUP(Tabela227[[#This Row],[NOME]],'NOITE (N) (2)'!$F$3:$G$176,2,FALSE),"")</f>
        <v/>
      </c>
      <c r="AH41" s="32" t="str">
        <f>IFERROR(VLOOKUP(Tabela227[[#This Row],[NOME]],'NOITE (N) (1)'!$F$3:$G$176,2,FALSE),"")</f>
        <v/>
      </c>
      <c r="AI41" s="32" t="str">
        <f>IFERROR(VLOOKUP(Tabela227[[#This Row],[NOME]],'NOITE (N) (7)'!$H$3:$I$176,2,FALSE),"")</f>
        <v/>
      </c>
      <c r="AJ41" s="32" t="str">
        <f>IFERROR(VLOOKUP(Tabela227[[#This Row],[NOME]],'NOITE (N) (6)'!$H$3:$I$176,2,FALSE),"")</f>
        <v/>
      </c>
      <c r="AK41" s="32" t="str">
        <f>IFERROR(VLOOKUP(Tabela227[[#This Row],[NOME]],'NOITE (N) (5)'!$H$3:$I$176,2,FALSE),"")</f>
        <v/>
      </c>
      <c r="AL41" s="32" t="str">
        <f>IFERROR(VLOOKUP(Tabela227[[#This Row],[NOME]],'NOITE (N) (4)'!$H$3:$I$176,2,FALSE),"")</f>
        <v/>
      </c>
      <c r="AM41" s="32" t="str">
        <f>IFERROR(VLOOKUP(Tabela227[[#This Row],[NOME]],'NOITE (N) (3)'!$H$3:$I$176,2,FALSE),"")</f>
        <v/>
      </c>
      <c r="AN41" s="32" t="str">
        <f>IFERROR(VLOOKUP(Tabela227[[#This Row],[NOME]],'NOITE (N) (2)'!$H$3:$I$176,2,FALSE),"")</f>
        <v/>
      </c>
      <c r="AO41" s="32" t="str">
        <f>IFERROR(VLOOKUP(Tabela227[[#This Row],[NOME]],'NOITE (N) (1)'!$H$3:$I$176,2,FALSE),"")</f>
        <v/>
      </c>
      <c r="AP41" s="32" t="str">
        <f>IFERROR(VLOOKUP(Tabela227[[#This Row],[NOME]],'NOITE (N) (7)'!$J$3:$K$176,2,FALSE),"")</f>
        <v/>
      </c>
      <c r="AQ41" s="32" t="str">
        <f>IFERROR(VLOOKUP(Tabela227[[#This Row],[NOME]],'NOITE (N) (6)'!$J$3:$K$176,2,FALSE),"")</f>
        <v/>
      </c>
      <c r="AR41" s="32" t="str">
        <f>IFERROR(VLOOKUP(Tabela227[[#This Row],[NOME]],'NOITE (N) (5)'!$J$3:$K$176,2,FALSE),"")</f>
        <v/>
      </c>
      <c r="AS41" s="32" t="str">
        <f>IFERROR(VLOOKUP(Tabela227[[#This Row],[NOME]],'NOITE (N) (4)'!$J$3:$K$176,2,FALSE),"")</f>
        <v/>
      </c>
      <c r="AT41" s="32" t="str">
        <f>IFERROR(VLOOKUP(Tabela227[[#This Row],[NOME]],'NOITE (N) (3)'!$J$3:$K$176,2,FALSE),"")</f>
        <v/>
      </c>
      <c r="AU41" s="32" t="str">
        <f>IFERROR(VLOOKUP(Tabela227[[#This Row],[NOME]],'NOITE (N) (2)'!$J$3:$K$176,2,FALSE),"")</f>
        <v/>
      </c>
      <c r="AV41" s="32" t="str">
        <f>IFERROR(VLOOKUP(Tabela227[[#This Row],[NOME]],'NOITE (N) (1)'!$J$3:$K$176,2,FALSE),"")</f>
        <v>LABORATÓRIO DE HARDWARE E REDES</v>
      </c>
      <c r="AW41" s="32" t="str">
        <f>IFERROR(VLOOKUP(Tabela227[[#This Row],[NOME]],'NOITE (N) (7)'!$L$3:$M$176,2,FALSE),"")</f>
        <v/>
      </c>
      <c r="AX41" s="32" t="str">
        <f>IFERROR(VLOOKUP(Tabela227[[#This Row],[NOME]],'NOITE (N) (6)'!$L$3:$M$176,2,FALSE),"")</f>
        <v/>
      </c>
      <c r="AY41" s="32" t="str">
        <f>IFERROR(VLOOKUP(Tabela227[[#This Row],[NOME]],'NOITE (N) (5)'!$L$3:$M$176,2,FALSE),"")</f>
        <v/>
      </c>
      <c r="AZ41" s="32" t="str">
        <f>IFERROR(VLOOKUP(Tabela227[[#This Row],[NOME]],'NOITE (N) (4)'!$L$3:$M$176,2,FALSE),"")</f>
        <v/>
      </c>
      <c r="BA41" s="32" t="str">
        <f>IFERROR(VLOOKUP(Tabela227[[#This Row],[NOME]],'NOITE (N) (3)'!$L$3:$M$176,2,FALSE),"")</f>
        <v/>
      </c>
      <c r="BB41" s="32" t="str">
        <f>IFERROR(VLOOKUP(Tabela227[[#This Row],[NOME]],'NOITE (N) (2)'!$L$3:$M$176,2,FALSE),"")</f>
        <v/>
      </c>
      <c r="BC41" s="32" t="str">
        <f>IFERROR(VLOOKUP(Tabela227[[#This Row],[NOME]],'NOITE (N) (1)'!$L$3:$M$176,2,FALSE),"")</f>
        <v/>
      </c>
      <c r="BD41" s="32" t="str">
        <f>IFERROR(VLOOKUP(Tabela227[[#This Row],[NOME]],'TARDE (N) (6)'!$B$2:$C$73,2,FALSE),"")</f>
        <v/>
      </c>
      <c r="BE41" s="32" t="str">
        <f>IFERROR(VLOOKUP(Tabela227[[#This Row],[NOME]],'TARDE (N) (5)'!$B$2:$C$73,2,FALSE),"")</f>
        <v/>
      </c>
      <c r="BF41" s="32" t="str">
        <f>IFERROR(VLOOKUP(Tabela227[[#This Row],[NOME]],'TARDE (N) (4)'!$B$2:$C$73,2,FALSE),"")</f>
        <v/>
      </c>
      <c r="BG41" s="32" t="str">
        <f>IFERROR(VLOOKUP(Tabela227[[#This Row],[NOME]],'TARDE (N) (3)'!$B$2:$C$73,2,FALSE),"")</f>
        <v/>
      </c>
      <c r="BH41" s="32" t="str">
        <f>IFERROR(VLOOKUP(Tabela227[[#This Row],[NOME]],'TARDE (N) (2)'!$B$2:$C$73,2,FALSE),"")</f>
        <v/>
      </c>
      <c r="BI41" s="32" t="str">
        <f>IFERROR(VLOOKUP(Tabela227[[#This Row],[NOME]],'TARDE (N) (1)'!$B$2:$C$73,2,FALSE),"")</f>
        <v/>
      </c>
      <c r="BJ41" s="32" t="str">
        <f>IFERROR(VLOOKUP(Tabela227[[#This Row],[NOME]],'TARDE (N) (6)'!$D$2:$E$73,2,FALSE),"")</f>
        <v/>
      </c>
      <c r="BK41" s="32" t="str">
        <f>IFERROR(VLOOKUP(Tabela227[[#This Row],[NOME]],'TARDE (N) (5)'!$D$2:$E$73,2,FALSE),"")</f>
        <v/>
      </c>
      <c r="BL41" s="32" t="str">
        <f>IFERROR(VLOOKUP(Tabela227[[#This Row],[NOME]],'TARDE (N) (4)'!$D$2:$E$73,2,FALSE),"")</f>
        <v/>
      </c>
      <c r="BM41" s="32" t="str">
        <f>IFERROR(VLOOKUP(Tabela227[[#This Row],[NOME]],'TARDE (N) (3)'!$D$2:$E$73,2,FALSE),"")</f>
        <v/>
      </c>
      <c r="BN41" s="32" t="str">
        <f>IFERROR(VLOOKUP(Tabela227[[#This Row],[NOME]],'TARDE (N) (2)'!$D$2:$E$73,2,FALSE),"")</f>
        <v/>
      </c>
      <c r="BO41" s="32" t="str">
        <f>IFERROR(VLOOKUP(Tabela227[[#This Row],[NOME]],'TARDE (N) (1)'!$D$2:$E$73,2,FALSE),"")</f>
        <v/>
      </c>
      <c r="BP41" s="32" t="str">
        <f>IFERROR(VLOOKUP(Tabela227[[#This Row],[NOME]],'TARDE (N) (6)'!$F$2:$G$73,2,FALSE),"")</f>
        <v/>
      </c>
      <c r="BQ41" s="32" t="str">
        <f>IFERROR(VLOOKUP(Tabela227[[#This Row],[NOME]],'TARDE (N) (5)'!$F$2:$G$73,2,FALSE),"")</f>
        <v/>
      </c>
      <c r="BR41" s="32" t="str">
        <f>IFERROR(VLOOKUP(Tabela227[[#This Row],[NOME]],'TARDE (N) (4)'!$F$2:$G$73,2,FALSE),"")</f>
        <v/>
      </c>
      <c r="BS41" s="32" t="str">
        <f>IFERROR(VLOOKUP(Tabela227[[#This Row],[NOME]],'TARDE (N) (3)'!$F$2:$G$73,2,FALSE),"")</f>
        <v/>
      </c>
      <c r="BT41" s="32" t="str">
        <f>IFERROR(VLOOKUP(Tabela227[[#This Row],[NOME]],'TARDE (N) (2)'!$F$2:$G$73,2,FALSE),"")</f>
        <v/>
      </c>
      <c r="BU41" s="32" t="str">
        <f>IFERROR(VLOOKUP(Tabela227[[#This Row],[NOME]],'TARDE (N) (1)'!$F$2:$G$73,2,FALSE),"")</f>
        <v/>
      </c>
      <c r="BV41" s="32" t="str">
        <f>IFERROR(VLOOKUP(Tabela227[[#This Row],[NOME]],'TARDE (N) (6)'!$H$2:$I$73,2,FALSE),"")</f>
        <v/>
      </c>
      <c r="BW41" s="32" t="str">
        <f>IFERROR(VLOOKUP(Tabela227[[#This Row],[NOME]],'TARDE (N) (5)'!$H$2:$I$73,2,FALSE),"")</f>
        <v/>
      </c>
      <c r="BX41" s="32" t="str">
        <f>IFERROR(VLOOKUP(Tabela227[[#This Row],[NOME]],'TARDE (N) (4)'!$H$2:$I$73,2,FALSE),"")</f>
        <v/>
      </c>
      <c r="BY41" s="32" t="str">
        <f>IFERROR(VLOOKUP(Tabela227[[#This Row],[NOME]],'TARDE (N) (3)'!$H$2:$I$73,2,FALSE),"")</f>
        <v/>
      </c>
      <c r="BZ41" s="32" t="str">
        <f>IFERROR(VLOOKUP(Tabela227[[#This Row],[NOME]],'TARDE (N) (2)'!$H$2:$I$73,2,FALSE),"")</f>
        <v/>
      </c>
      <c r="CA41" s="32" t="str">
        <f>IFERROR(VLOOKUP(Tabela227[[#This Row],[NOME]],'TARDE (N) (1)'!$H$2:$I$73,2,FALSE),"")</f>
        <v/>
      </c>
      <c r="CB41" s="32" t="str">
        <f>IFERROR(VLOOKUP(Tabela227[[#This Row],[NOME]],'TARDE (N) (6)'!$J$2:$K$73,2,FALSE),"")</f>
        <v/>
      </c>
      <c r="CC41" s="32" t="str">
        <f>IFERROR(VLOOKUP(Tabela227[[#This Row],[NOME]],'TARDE (N) (5)'!$J$2:$K$73,2,FALSE),"")</f>
        <v/>
      </c>
      <c r="CD41" s="32" t="str">
        <f>IFERROR(VLOOKUP(Tabela227[[#This Row],[NOME]],'TARDE (N) (4)'!$J$2:$K$73,2,FALSE),"")</f>
        <v/>
      </c>
      <c r="CE41" s="32" t="str">
        <f>IFERROR(VLOOKUP(Tabela227[[#This Row],[NOME]],'TARDE (N) (3)'!$J$2:$K$73,2,FALSE),"")</f>
        <v/>
      </c>
      <c r="CF41" s="32" t="str">
        <f>IFERROR(VLOOKUP(Tabela227[[#This Row],[NOME]],'TARDE (N) (2)'!$J$2:$K$73,2,FALSE),"")</f>
        <v/>
      </c>
      <c r="CG41" s="32" t="str">
        <f>IFERROR(VLOOKUP(Tabela227[[#This Row],[NOME]],'TARDE (N) (1)'!$J$2:$K$73,2,FALSE),"")</f>
        <v/>
      </c>
      <c r="CH41" s="32" t="str">
        <f>IFERROR(VLOOKUP(Tabela227[[#This Row],[NOME]],'TARDE (N) (6)'!$L$2:$M$73,2,FALSE),"")</f>
        <v/>
      </c>
      <c r="CI41" s="32" t="str">
        <f>IFERROR(VLOOKUP(Tabela227[[#This Row],[NOME]],'TARDE (N) (5)'!$L$2:$M$73,2,FALSE),"")</f>
        <v/>
      </c>
      <c r="CJ41" s="32" t="str">
        <f>IFERROR(VLOOKUP(Tabela227[[#This Row],[NOME]],'TARDE (N) (4)'!$L$2:$M$73,2,FALSE),"")</f>
        <v/>
      </c>
      <c r="CK41" s="32" t="str">
        <f>IFERROR(VLOOKUP(Tabela227[[#This Row],[NOME]],'TARDE (N) (3)'!$L$2:$M$73,2,FALSE),"")</f>
        <v/>
      </c>
      <c r="CL41" s="32" t="str">
        <f>IFERROR(VLOOKUP(Tabela227[[#This Row],[NOME]],'TARDE (N) (2)'!$L$2:$M$73,2,FALSE),"")</f>
        <v/>
      </c>
      <c r="CM41" s="32" t="str">
        <f>IFERROR(VLOOKUP(Tabela227[[#This Row],[NOME]],'TARDE (N) (1)'!$L$2:$M$73,2,FALSE),"")</f>
        <v/>
      </c>
      <c r="CN41" s="32" t="str">
        <f>IFERROR(VLOOKUP(Tabela227[[#This Row],[NOME]],'MANHÃ (N) (7)'!$B$2:$C$127,2,FALSE),"")</f>
        <v/>
      </c>
      <c r="CO41" s="32" t="str">
        <f>IFERROR(VLOOKUP(Tabela227[[#This Row],[NOME]],'MANHÃ (N) (6)'!$B$2:$C$127,2,FALSE),"")</f>
        <v/>
      </c>
      <c r="CP41" s="32" t="str">
        <f>IFERROR(VLOOKUP(Tabela227[[#This Row],[NOME]],'MANHÃ (N) (5)'!$B$2:$C$127,2,FALSE),"")</f>
        <v/>
      </c>
      <c r="CQ41" s="32" t="str">
        <f>IFERROR(VLOOKUP(Tabela227[[#This Row],[NOME]],'MANHÃ (N) (4)'!$B$2:$C$127,2,FALSE),"")</f>
        <v/>
      </c>
      <c r="CR41" s="32" t="str">
        <f>IFERROR(VLOOKUP(Tabela227[[#This Row],[NOME]],'MANHÃ (N) (3)'!$B$2:$C$127,2,FALSE),"")</f>
        <v/>
      </c>
      <c r="CS41" s="32" t="str">
        <f>IFERROR(VLOOKUP(Tabela227[[#This Row],[NOME]],'MANHÃ (N) (2)'!$B$2:$C$127,2,FALSE),"")</f>
        <v/>
      </c>
      <c r="CT41" s="32" t="str">
        <f>IFERROR(VLOOKUP(Tabela227[[#This Row],[NOME]],'MANHÃ (N) (1)'!$B$2:$C$127,2,FALSE),"")</f>
        <v/>
      </c>
      <c r="CU41" s="32" t="str">
        <f>IFERROR(VLOOKUP(Tabela227[[#This Row],[NOME]],'MANHÃ (N) (7)'!$D$2:$E$127,2,FALSE),"")</f>
        <v/>
      </c>
      <c r="CV41" s="32" t="str">
        <f>IFERROR(VLOOKUP(Tabela227[[#This Row],[NOME]],'MANHÃ (N) (6)'!$D$2:$E$127,2,FALSE),"")</f>
        <v/>
      </c>
      <c r="CW41" s="32" t="str">
        <f>IFERROR(VLOOKUP(Tabela227[[#This Row],[NOME]],'MANHÃ (N) (5)'!$D$2:$E$127,2,FALSE),"")</f>
        <v/>
      </c>
      <c r="CX41" s="32" t="str">
        <f>IFERROR(VLOOKUP(Tabela227[[#This Row],[NOME]],'MANHÃ (N) (4)'!$D$2:$E$127,2,FALSE),"")</f>
        <v/>
      </c>
      <c r="CY41" s="32" t="str">
        <f>IFERROR(VLOOKUP(Tabela227[[#This Row],[NOME]],'MANHÃ (N) (3)'!$D$2:$E$127,2,FALSE),"")</f>
        <v/>
      </c>
      <c r="CZ41" s="32" t="str">
        <f>IFERROR(VLOOKUP(Tabela227[[#This Row],[NOME]],'MANHÃ (N) (2)'!$D$2:$E$127,2,FALSE),"")</f>
        <v/>
      </c>
      <c r="DA41" s="32" t="str">
        <f>IFERROR(VLOOKUP(Tabela227[[#This Row],[NOME]],'MANHÃ (N) (1)'!$D$2:$E$127,2,FALSE),"")</f>
        <v/>
      </c>
      <c r="DB41" s="32" t="str">
        <f>IFERROR(VLOOKUP(Tabela227[[#This Row],[NOME]],'MANHÃ (N) (7)'!$F$2:$G$127,2,FALSE),"")</f>
        <v/>
      </c>
      <c r="DC41" s="32" t="str">
        <f>IFERROR(VLOOKUP(Tabela227[[#This Row],[NOME]],'MANHÃ (N) (7)'!$F$2:$G$127,2,FALSE),"")</f>
        <v/>
      </c>
      <c r="DD41" s="32" t="str">
        <f>IFERROR(VLOOKUP(Tabela227[[#This Row],[NOME]],'MANHÃ (N) (6)'!$F$2:$G$127,2,FALSE),"")</f>
        <v/>
      </c>
      <c r="DE41" s="32" t="str">
        <f>IFERROR(VLOOKUP(Tabela227[[#This Row],[NOME]],'MANHÃ (N) (5)'!$F$2:$G$127,2,FALSE),"")</f>
        <v/>
      </c>
      <c r="DF41" s="32" t="str">
        <f>IFERROR(VLOOKUP(Tabela227[[#This Row],[NOME]],'MANHÃ (N) (3)'!$F$2:$G$127,2,FALSE),"")</f>
        <v/>
      </c>
      <c r="DG41" s="32" t="str">
        <f>IFERROR(VLOOKUP(Tabela227[[#This Row],[NOME]],'MANHÃ (N) (2)'!$F$2:$G$127,2,FALSE),"")</f>
        <v/>
      </c>
      <c r="DH41" s="32" t="str">
        <f>IFERROR(VLOOKUP(Tabela227[[#This Row],[NOME]],'MANHÃ (N) (1)'!$F$2:$G$127,2,FALSE),"")</f>
        <v/>
      </c>
      <c r="DI41" s="32" t="str">
        <f>IFERROR(VLOOKUP(Tabela227[[#This Row],[NOME]],'MANHÃ (N) (7)'!$H$2:$I$127,2,FALSE),"")</f>
        <v/>
      </c>
      <c r="DJ41" s="32" t="str">
        <f>IFERROR(VLOOKUP(Tabela227[[#This Row],[NOME]],'MANHÃ (N) (6)'!$H$2:$I$127,2,FALSE),"")</f>
        <v/>
      </c>
      <c r="DK41" s="32" t="str">
        <f>IFERROR(VLOOKUP(Tabela227[[#This Row],[NOME]],'MANHÃ (N) (5)'!$H$2:$I$127,2,FALSE),"")</f>
        <v/>
      </c>
      <c r="DL41" s="32" t="str">
        <f>IFERROR(VLOOKUP(Tabela227[[#This Row],[NOME]],'MANHÃ (N) (4)'!$H$2:$I$127,2,FALSE),"")</f>
        <v/>
      </c>
      <c r="DM41" s="32" t="str">
        <f>IFERROR(VLOOKUP(Tabela227[[#This Row],[NOME]],'MANHÃ (N) (3)'!$H$2:$I$127,2,FALSE),"")</f>
        <v/>
      </c>
      <c r="DN41" s="32" t="str">
        <f>IFERROR(VLOOKUP(Tabela227[[#This Row],[NOME]],'MANHÃ (N) (2)'!$H$2:$I$127,2,FALSE),"")</f>
        <v/>
      </c>
      <c r="DO41" s="32" t="str">
        <f>IFERROR(VLOOKUP(Tabela227[[#This Row],[NOME]],'MANHÃ (N) (1)'!$H$2:$I$127,2,FALSE),"")</f>
        <v/>
      </c>
      <c r="DP41" s="32" t="str">
        <f>IFERROR(VLOOKUP(Tabela227[[#This Row],[NOME]],'MANHÃ (N) (7)'!$J$2:$K$127,2,FALSE),"")</f>
        <v/>
      </c>
      <c r="DQ41" s="32" t="str">
        <f>IFERROR(VLOOKUP(Tabela227[[#This Row],[NOME]],'MANHÃ (N) (6)'!$J$2:$K$127,2,FALSE),"")</f>
        <v/>
      </c>
      <c r="DR41" s="32" t="str">
        <f>IFERROR(VLOOKUP(Tabela227[[#This Row],[NOME]],'MANHÃ (N) (5)'!$J$2:$K$127,2,FALSE),"")</f>
        <v/>
      </c>
      <c r="DS41" s="32" t="str">
        <f>IFERROR(VLOOKUP(Tabela227[[#This Row],[NOME]],'MANHÃ (N) (4)'!$J$2:$K$127,2,FALSE),"")</f>
        <v/>
      </c>
      <c r="DT41" s="32" t="str">
        <f>IFERROR(VLOOKUP(Tabela227[[#This Row],[NOME]],'MANHÃ (N) (3)'!$J$2:$K$127,2,FALSE),"")</f>
        <v/>
      </c>
      <c r="DU41" s="32" t="str">
        <f>IFERROR(VLOOKUP(Tabela227[[#This Row],[NOME]],'MANHÃ (N) (2)'!$J$2:$K$127,2,FALSE),"")</f>
        <v/>
      </c>
      <c r="DV41" s="32" t="str">
        <f>IFERROR(VLOOKUP(Tabela227[[#This Row],[NOME]],'MANHÃ (N) (1)'!$J$2:$K$127,2,FALSE),"")</f>
        <v/>
      </c>
      <c r="DW41" s="32" t="str">
        <f>IFERROR(VLOOKUP(Tabela227[[#This Row],[NOME]],'MANHÃ (N) (7)'!$L$2:$M$127,2,FALSE),"")</f>
        <v/>
      </c>
      <c r="DX41" s="32" t="str">
        <f>IFERROR(VLOOKUP(Tabela227[[#This Row],[NOME]],'MANHÃ (N) (6)'!$L$2:$M$127,2,FALSE),"")</f>
        <v/>
      </c>
      <c r="DY41" s="32" t="str">
        <f>IFERROR(VLOOKUP(Tabela227[[#This Row],[NOME]],'MANHÃ (N) (5)'!$L$2:$M$127,2,FALSE),"")</f>
        <v/>
      </c>
      <c r="DZ41" s="32" t="str">
        <f>IFERROR(VLOOKUP(Tabela227[[#This Row],[NOME]],'MANHÃ (N) (4)'!$L$2:$M$127,2,FALSE),"")</f>
        <v/>
      </c>
      <c r="EA41" s="32" t="str">
        <f>IFERROR(VLOOKUP(Tabela227[[#This Row],[NOME]],'MANHÃ (N) (3)'!$L$2:$M$127,2,FALSE),"")</f>
        <v/>
      </c>
      <c r="EB41" s="32" t="str">
        <f>IFERROR(VLOOKUP(Tabela227[[#This Row],[NOME]],'MANHÃ (N) (2)'!$L$2:$M$127,2,FALSE),"")</f>
        <v/>
      </c>
      <c r="EC41" s="32" t="str">
        <f>IFERROR(VLOOKUP(Tabela227[[#This Row],[NOME]],'MANHÃ (N) (1)'!$L$2:$M$127,2,FALSE),"")</f>
        <v/>
      </c>
      <c r="ED41" s="33">
        <v>45323</v>
      </c>
      <c r="EE41" s="31">
        <f>PROFESSORES!$D$3</f>
        <v>2024</v>
      </c>
      <c r="EF41" s="31" t="str">
        <f>PROFESSORES!$C$3</f>
        <v>MAIO</v>
      </c>
      <c r="EG41" s="35">
        <f>'MÊS (WORD)'!$C$4</f>
        <v>5</v>
      </c>
      <c r="EH41" s="42">
        <f>'MÊS (WORD)'!$I$5</f>
        <v>45413</v>
      </c>
      <c r="EI41" s="31" t="str">
        <f>'MÊS (WORD)'!$J$5</f>
        <v>*
***************************DIA DO TRABALHO**************************</v>
      </c>
      <c r="EJ41" s="42">
        <f>'MÊS (WORD)'!$I$6</f>
        <v>45414</v>
      </c>
      <c r="EK41" s="37" t="str">
        <f>'MÊS (WORD)'!$J$6</f>
        <v/>
      </c>
      <c r="EL41" s="42">
        <f>'MÊS (WORD)'!$I$7</f>
        <v>45415</v>
      </c>
      <c r="EM41" s="37" t="str">
        <f>'MÊS (WORD)'!$J$7</f>
        <v/>
      </c>
      <c r="EN41" s="42">
        <f>'MÊS (WORD)'!$I$8</f>
        <v>45416</v>
      </c>
      <c r="EO41" s="37" t="str">
        <f>'MÊS (WORD)'!$J$8</f>
        <v/>
      </c>
      <c r="EP41" s="42">
        <f>'MÊS (WORD)'!$I$9</f>
        <v>45417</v>
      </c>
      <c r="EQ41" s="37" t="str">
        <f>'MÊS (WORD)'!$J$9</f>
        <v>********************************************************************</v>
      </c>
      <c r="ER41" s="42">
        <f>'MÊS (WORD)'!$I$10</f>
        <v>45418</v>
      </c>
      <c r="ES41" s="37" t="str">
        <f>'MÊS (WORD)'!$J$10</f>
        <v/>
      </c>
      <c r="ET41" s="42">
        <f>'MÊS (WORD)'!$I$11</f>
        <v>45419</v>
      </c>
      <c r="EU41" s="37" t="str">
        <f>'MÊS (WORD)'!$J$11</f>
        <v/>
      </c>
      <c r="EV41" s="42">
        <f>'MÊS (WORD)'!$I$12</f>
        <v>45420</v>
      </c>
      <c r="EW41" s="37" t="str">
        <f>'MÊS (WORD)'!$J$12</f>
        <v/>
      </c>
      <c r="EX41" s="42">
        <f>'MÊS (WORD)'!$I$13</f>
        <v>45421</v>
      </c>
      <c r="EY41" s="37" t="str">
        <f>'MÊS (WORD)'!$J$13</f>
        <v/>
      </c>
      <c r="EZ41" s="37">
        <f>'MÊS (WORD)'!$I$14</f>
        <v>45422</v>
      </c>
      <c r="FA41" s="37" t="str">
        <f>'MÊS (WORD)'!$J$14</f>
        <v/>
      </c>
      <c r="FB41" s="37">
        <f>'MÊS (WORD)'!$I$15</f>
        <v>45423</v>
      </c>
      <c r="FC41" s="37" t="str">
        <f>'MÊS (WORD)'!$J$15</f>
        <v/>
      </c>
      <c r="FD41" s="37">
        <f>'MÊS (WORD)'!$I$16</f>
        <v>45424</v>
      </c>
      <c r="FE41" s="37" t="str">
        <f>'MÊS (WORD)'!$J$16</f>
        <v>********************************************************************</v>
      </c>
      <c r="FF41" s="37">
        <f>'MÊS (WORD)'!$I$17</f>
        <v>45425</v>
      </c>
      <c r="FG41" s="37" t="str">
        <f>'MÊS (WORD)'!$J$17</f>
        <v/>
      </c>
      <c r="FH41" s="37">
        <f>'MÊS (WORD)'!$I$18</f>
        <v>45426</v>
      </c>
      <c r="FI41" s="37" t="str">
        <f>'MÊS (WORD)'!$J$18</f>
        <v/>
      </c>
      <c r="FJ41" s="37">
        <f>'MÊS (WORD)'!$I$19</f>
        <v>45427</v>
      </c>
      <c r="FK41" s="37" t="str">
        <f>'MÊS (WORD)'!$J$19</f>
        <v/>
      </c>
      <c r="FL41" s="37">
        <f>'MÊS (WORD)'!$I$20</f>
        <v>45428</v>
      </c>
      <c r="FM41" s="37" t="str">
        <f>'MÊS (WORD)'!$J$20</f>
        <v/>
      </c>
      <c r="FN41" s="37">
        <f>'MÊS (WORD)'!$I$21</f>
        <v>45429</v>
      </c>
      <c r="FO41" s="37" t="str">
        <f>'MÊS (WORD)'!$J$21</f>
        <v/>
      </c>
      <c r="FP41" s="37">
        <f>'MÊS (WORD)'!$I$22</f>
        <v>45430</v>
      </c>
      <c r="FQ41" s="37" t="str">
        <f>'MÊS (WORD)'!$J$22</f>
        <v/>
      </c>
      <c r="FR41" s="37">
        <f>'MÊS (WORD)'!$I$23</f>
        <v>45431</v>
      </c>
      <c r="FS41" s="37" t="str">
        <f>'MÊS (WORD)'!$J$23</f>
        <v>********************************************************************</v>
      </c>
      <c r="FT41" s="37">
        <f>'MÊS (WORD)'!$I$24</f>
        <v>45432</v>
      </c>
      <c r="FU41" s="37" t="str">
        <f>'MÊS (WORD)'!$J$24</f>
        <v/>
      </c>
      <c r="FV41" s="37">
        <f>'MÊS (WORD)'!$I$25</f>
        <v>45433</v>
      </c>
      <c r="FW41" s="37" t="str">
        <f>'MÊS (WORD)'!$J$25</f>
        <v/>
      </c>
      <c r="FX41" s="37">
        <f>'MÊS (WORD)'!$I$26</f>
        <v>45434</v>
      </c>
      <c r="FY41" s="37" t="str">
        <f>'MÊS (WORD)'!$J$26</f>
        <v/>
      </c>
      <c r="FZ41" s="37">
        <f>'MÊS (WORD)'!$I$27</f>
        <v>45435</v>
      </c>
      <c r="GA41" s="37" t="str">
        <f>'MÊS (WORD)'!$J$27</f>
        <v/>
      </c>
      <c r="GB41" s="37">
        <f>'MÊS (WORD)'!$I$28</f>
        <v>45436</v>
      </c>
      <c r="GC41" s="37" t="str">
        <f>'MÊS (WORD)'!$J$28</f>
        <v/>
      </c>
      <c r="GD41" s="37">
        <f>'MÊS (WORD)'!$I$29</f>
        <v>45437</v>
      </c>
      <c r="GE41" s="37" t="str">
        <f>'MÊS (WORD)'!$J$29</f>
        <v/>
      </c>
      <c r="GF41" s="37">
        <f>'MÊS (WORD)'!$I$30</f>
        <v>45438</v>
      </c>
      <c r="GG41" s="37" t="str">
        <f>'MÊS (WORD)'!$J$30</f>
        <v>********************************************************************</v>
      </c>
      <c r="GH41" s="37">
        <f>'MÊS (WORD)'!$I$31</f>
        <v>45439</v>
      </c>
      <c r="GI41" s="37" t="str">
        <f>'MÊS (WORD)'!$J$31</f>
        <v/>
      </c>
      <c r="GJ41" s="37">
        <f>'MÊS (WORD)'!$I$32</f>
        <v>45440</v>
      </c>
      <c r="GK41" s="37" t="str">
        <f>'MÊS (WORD)'!$J$32</f>
        <v/>
      </c>
      <c r="GL41" s="37">
        <f>'MÊS (WORD)'!$I$33</f>
        <v>45441</v>
      </c>
      <c r="GM41" s="37" t="str">
        <f>'MÊS (WORD)'!$J$33</f>
        <v/>
      </c>
      <c r="GN41" s="37">
        <f>'MÊS (WORD)'!$I$34</f>
        <v>45442</v>
      </c>
      <c r="GO41" s="37" t="str">
        <f>'MÊS (WORD)'!$J$34</f>
        <v/>
      </c>
      <c r="GP41" s="37">
        <f>'MÊS (WORD)'!$I$35</f>
        <v>45443</v>
      </c>
      <c r="GQ41" s="31" t="str">
        <f>'MÊS (WORD)'!$J$35</f>
        <v/>
      </c>
    </row>
    <row r="42" spans="1:199" ht="17.100000000000001" customHeight="1" x14ac:dyDescent="0.25">
      <c r="A42" s="31">
        <v>39700</v>
      </c>
      <c r="B42" s="33">
        <v>40625</v>
      </c>
      <c r="C42" s="31">
        <v>216</v>
      </c>
      <c r="D42" s="39" t="s">
        <v>397</v>
      </c>
      <c r="E42" s="34" t="s">
        <v>34</v>
      </c>
      <c r="F42" s="39" t="s">
        <v>396</v>
      </c>
      <c r="G42" s="39" t="s">
        <v>398</v>
      </c>
      <c r="H42" s="31">
        <v>28</v>
      </c>
      <c r="I42" s="31">
        <f>IF(Tabela227[[#This Row],[HORA AULA]]&lt;&gt;0,Tabela227[[#This Row],[HORA AULA]]/2,"-")</f>
        <v>14</v>
      </c>
      <c r="J42" s="31">
        <v>2</v>
      </c>
      <c r="K42" s="31" t="s">
        <v>100</v>
      </c>
      <c r="L42" s="31" t="s">
        <v>100</v>
      </c>
      <c r="M42" s="31" t="s">
        <v>100</v>
      </c>
      <c r="N42" s="32" t="str">
        <f>IFERROR(VLOOKUP(Tabela227[[#This Row],[NOME]],'NOITE (N) (7)'!$B$3:$C$176,2,FALSE),"")</f>
        <v/>
      </c>
      <c r="O42" s="32" t="str">
        <f>IFERROR(VLOOKUP(Tabela227[[#This Row],[NOME]],'NOITE (N) (6)'!$B$3:$C$176,2,FALSE),"")</f>
        <v/>
      </c>
      <c r="P42" s="32" t="str">
        <f>IFERROR(VLOOKUP(Tabela227[[#This Row],[NOME]],'NOITE (N) (5)'!$B$3:$C$176,2,FALSE),"")</f>
        <v/>
      </c>
      <c r="Q42" s="32" t="str">
        <f>IFERROR(VLOOKUP(Tabela227[[#This Row],[NOME]],'NOITE (N) (4)'!$B$3:$C$176,2,FALSE),"")</f>
        <v/>
      </c>
      <c r="R42" s="32" t="str">
        <f>IFERROR(VLOOKUP(Tabela227[[#This Row],[NOME]],'NOITE (N) (3)'!$B$3:$C$176,2,FALSE),"")</f>
        <v/>
      </c>
      <c r="S42" s="32" t="str">
        <f>IFERROR(VLOOKUP(Tabela227[[#This Row],[NOME]],'NOITE (N) (2)'!$B$3:$C$176,2,FALSE),"")</f>
        <v/>
      </c>
      <c r="T42" s="32" t="str">
        <f>IFERROR(VLOOKUP(Tabela227[[#This Row],[NOME]],'NOITE (N) (1)'!$B$3:$C$176,2,FALSE),"")</f>
        <v/>
      </c>
      <c r="U42" s="32" t="str">
        <f>IFERROR(VLOOKUP(Tabela227[[#This Row],[NOME]],'NOITE (N) (7)'!$D$3:$E$176,2,FALSE),"")</f>
        <v/>
      </c>
      <c r="V42" s="32" t="str">
        <f>IFERROR(VLOOKUP(Tabela227[[#This Row],[NOME]],'NOITE (N) (6)'!$D$3:$E$176,2,FALSE),"")</f>
        <v/>
      </c>
      <c r="W42" s="32" t="str">
        <f>IFERROR(VLOOKUP(Tabela227[[#This Row],[NOME]],'NOITE (N) (5)'!$D$3:$E$176,2,FALSE),"")</f>
        <v/>
      </c>
      <c r="X42" s="32" t="str">
        <f>IFERROR(VLOOKUP(Tabela227[[#This Row],[NOME]],'NOITE (N) (4)'!$D$3:$E$176,2,FALSE),"")</f>
        <v/>
      </c>
      <c r="Y42" s="32" t="str">
        <f>IFERROR(VLOOKUP(Tabela227[[#This Row],[NOME]],'NOITE (N) (3)'!$D$3:$E$176,2,FALSE),"")</f>
        <v/>
      </c>
      <c r="Z42" s="32" t="str">
        <f>IFERROR(VLOOKUP(Tabela227[[#This Row],[NOME]],'NOITE (N) (2)'!$D$3:$E$176,2,FALSE),"")</f>
        <v/>
      </c>
      <c r="AA42" s="32" t="str">
        <f>IFERROR(VLOOKUP(Tabela227[[#This Row],[NOME]],'NOITE (N) (1)'!$D$3:$E$176,2,FALSE),"")</f>
        <v/>
      </c>
      <c r="AB42" s="32" t="str">
        <f>IFERROR(VLOOKUP(Tabela227[[#This Row],[NOME]],'NOITE (N) (7)'!$F$3:$G$176,2,FALSE),"")</f>
        <v/>
      </c>
      <c r="AC42" s="32" t="str">
        <f>IFERROR(VLOOKUP(Tabela227[[#This Row],[NOME]],'NOITE (N) (6)'!$F$3:$G$176,2,FALSE),"")</f>
        <v/>
      </c>
      <c r="AD42" s="32" t="str">
        <f>IFERROR(VLOOKUP(Tabela227[[#This Row],[NOME]],'NOITE (N) (5)'!$F$3:$G$176,2,FALSE),"")</f>
        <v/>
      </c>
      <c r="AE42" s="32" t="str">
        <f>IFERROR(VLOOKUP(Tabela227[[#This Row],[NOME]],'NOITE (N) (4)'!$F$3:$G$176,2,FALSE),"")</f>
        <v/>
      </c>
      <c r="AF42" s="32" t="str">
        <f>IFERROR(VLOOKUP(Tabela227[[#This Row],[NOME]],'NOITE (N) (3)'!$F$3:$G$176,2,FALSE),"")</f>
        <v/>
      </c>
      <c r="AG42" s="32" t="str">
        <f>IFERROR(VLOOKUP(Tabela227[[#This Row],[NOME]],'NOITE (N) (2)'!$F$3:$G$176,2,FALSE),"")</f>
        <v/>
      </c>
      <c r="AH42" s="32" t="str">
        <f>IFERROR(VLOOKUP(Tabela227[[#This Row],[NOME]],'NOITE (N) (1)'!$F$3:$G$176,2,FALSE),"")</f>
        <v/>
      </c>
      <c r="AI42" s="32" t="str">
        <f>IFERROR(VLOOKUP(Tabela227[[#This Row],[NOME]],'NOITE (N) (7)'!$H$3:$I$176,2,FALSE),"")</f>
        <v/>
      </c>
      <c r="AJ42" s="32" t="str">
        <f>IFERROR(VLOOKUP(Tabela227[[#This Row],[NOME]],'NOITE (N) (6)'!$H$3:$I$176,2,FALSE),"")</f>
        <v/>
      </c>
      <c r="AK42" s="32" t="str">
        <f>IFERROR(VLOOKUP(Tabela227[[#This Row],[NOME]],'NOITE (N) (5)'!$H$3:$I$176,2,FALSE),"")</f>
        <v/>
      </c>
      <c r="AL42" s="32" t="str">
        <f>IFERROR(VLOOKUP(Tabela227[[#This Row],[NOME]],'NOITE (N) (4)'!$H$3:$I$176,2,FALSE),"")</f>
        <v/>
      </c>
      <c r="AM42" s="32" t="str">
        <f>IFERROR(VLOOKUP(Tabela227[[#This Row],[NOME]],'NOITE (N) (3)'!$H$3:$I$176,2,FALSE),"")</f>
        <v/>
      </c>
      <c r="AN42" s="32" t="str">
        <f>IFERROR(VLOOKUP(Tabela227[[#This Row],[NOME]],'NOITE (N) (2)'!$H$3:$I$176,2,FALSE),"")</f>
        <v/>
      </c>
      <c r="AO42" s="32" t="str">
        <f>IFERROR(VLOOKUP(Tabela227[[#This Row],[NOME]],'NOITE (N) (1)'!$H$3:$I$176,2,FALSE),"")</f>
        <v/>
      </c>
      <c r="AP42" s="32" t="str">
        <f>IFERROR(VLOOKUP(Tabela227[[#This Row],[NOME]],'NOITE (N) (7)'!$J$3:$K$176,2,FALSE),"")</f>
        <v/>
      </c>
      <c r="AQ42" s="32" t="str">
        <f>IFERROR(VLOOKUP(Tabela227[[#This Row],[NOME]],'NOITE (N) (6)'!$J$3:$K$176,2,FALSE),"")</f>
        <v/>
      </c>
      <c r="AR42" s="32" t="str">
        <f>IFERROR(VLOOKUP(Tabela227[[#This Row],[NOME]],'NOITE (N) (5)'!$J$3:$K$176,2,FALSE),"")</f>
        <v/>
      </c>
      <c r="AS42" s="32" t="str">
        <f>IFERROR(VLOOKUP(Tabela227[[#This Row],[NOME]],'NOITE (N) (4)'!$J$3:$K$176,2,FALSE),"")</f>
        <v/>
      </c>
      <c r="AT42" s="32" t="str">
        <f>IFERROR(VLOOKUP(Tabela227[[#This Row],[NOME]],'NOITE (N) (3)'!$J$3:$K$176,2,FALSE),"")</f>
        <v/>
      </c>
      <c r="AU42" s="32" t="str">
        <f>IFERROR(VLOOKUP(Tabela227[[#This Row],[NOME]],'NOITE (N) (2)'!$J$3:$K$176,2,FALSE),"")</f>
        <v/>
      </c>
      <c r="AV42" s="32" t="str">
        <f>IFERROR(VLOOKUP(Tabela227[[#This Row],[NOME]],'NOITE (N) (1)'!$J$3:$K$176,2,FALSE),"")</f>
        <v/>
      </c>
      <c r="AW42" s="32" t="str">
        <f>IFERROR(VLOOKUP(Tabela227[[#This Row],[NOME]],'NOITE (N) (7)'!$L$3:$M$176,2,FALSE),"")</f>
        <v/>
      </c>
      <c r="AX42" s="32" t="str">
        <f>IFERROR(VLOOKUP(Tabela227[[#This Row],[NOME]],'NOITE (N) (6)'!$L$3:$M$176,2,FALSE),"")</f>
        <v/>
      </c>
      <c r="AY42" s="32" t="str">
        <f>IFERROR(VLOOKUP(Tabela227[[#This Row],[NOME]],'NOITE (N) (5)'!$L$3:$M$176,2,FALSE),"")</f>
        <v/>
      </c>
      <c r="AZ42" s="32" t="str">
        <f>IFERROR(VLOOKUP(Tabela227[[#This Row],[NOME]],'NOITE (N) (4)'!$L$3:$M$176,2,FALSE),"")</f>
        <v/>
      </c>
      <c r="BA42" s="32" t="str">
        <f>IFERROR(VLOOKUP(Tabela227[[#This Row],[NOME]],'NOITE (N) (3)'!$L$3:$M$176,2,FALSE),"")</f>
        <v/>
      </c>
      <c r="BB42" s="32" t="str">
        <f>IFERROR(VLOOKUP(Tabela227[[#This Row],[NOME]],'NOITE (N) (2)'!$L$3:$M$176,2,FALSE),"")</f>
        <v/>
      </c>
      <c r="BC42" s="32" t="str">
        <f>IFERROR(VLOOKUP(Tabela227[[#This Row],[NOME]],'NOITE (N) (1)'!$L$3:$M$176,2,FALSE),"")</f>
        <v/>
      </c>
      <c r="BD42" s="32" t="str">
        <f>IFERROR(VLOOKUP(Tabela227[[#This Row],[NOME]],'TARDE (N) (6)'!$B$2:$C$73,2,FALSE),"")</f>
        <v/>
      </c>
      <c r="BE42" s="32" t="str">
        <f>IFERROR(VLOOKUP(Tabela227[[#This Row],[NOME]],'TARDE (N) (5)'!$B$2:$C$73,2,FALSE),"")</f>
        <v/>
      </c>
      <c r="BF42" s="32" t="str">
        <f>IFERROR(VLOOKUP(Tabela227[[#This Row],[NOME]],'TARDE (N) (4)'!$B$2:$C$73,2,FALSE),"")</f>
        <v/>
      </c>
      <c r="BG42" s="32" t="str">
        <f>IFERROR(VLOOKUP(Tabela227[[#This Row],[NOME]],'TARDE (N) (3)'!$B$2:$C$73,2,FALSE),"")</f>
        <v/>
      </c>
      <c r="BH42" s="32" t="str">
        <f>IFERROR(VLOOKUP(Tabela227[[#This Row],[NOME]],'TARDE (N) (2)'!$B$2:$C$73,2,FALSE),"")</f>
        <v/>
      </c>
      <c r="BI42" s="32" t="str">
        <f>IFERROR(VLOOKUP(Tabela227[[#This Row],[NOME]],'TARDE (N) (1)'!$B$2:$C$73,2,FALSE),"")</f>
        <v/>
      </c>
      <c r="BJ42" s="32" t="str">
        <f>IFERROR(VLOOKUP(Tabela227[[#This Row],[NOME]],'TARDE (N) (6)'!$D$2:$E$73,2,FALSE),"")</f>
        <v/>
      </c>
      <c r="BK42" s="32" t="str">
        <f>IFERROR(VLOOKUP(Tabela227[[#This Row],[NOME]],'TARDE (N) (5)'!$D$2:$E$73,2,FALSE),"")</f>
        <v/>
      </c>
      <c r="BL42" s="32" t="str">
        <f>IFERROR(VLOOKUP(Tabela227[[#This Row],[NOME]],'TARDE (N) (4)'!$D$2:$E$73,2,FALSE),"")</f>
        <v/>
      </c>
      <c r="BM42" s="32" t="str">
        <f>IFERROR(VLOOKUP(Tabela227[[#This Row],[NOME]],'TARDE (N) (3)'!$D$2:$E$73,2,FALSE),"")</f>
        <v/>
      </c>
      <c r="BN42" s="32" t="str">
        <f>IFERROR(VLOOKUP(Tabela227[[#This Row],[NOME]],'TARDE (N) (2)'!$D$2:$E$73,2,FALSE),"")</f>
        <v/>
      </c>
      <c r="BO42" s="32" t="str">
        <f>IFERROR(VLOOKUP(Tabela227[[#This Row],[NOME]],'TARDE (N) (1)'!$D$2:$E$73,2,FALSE),"")</f>
        <v/>
      </c>
      <c r="BP42" s="32" t="str">
        <f>IFERROR(VLOOKUP(Tabela227[[#This Row],[NOME]],'TARDE (N) (6)'!$F$2:$G$73,2,FALSE),"")</f>
        <v/>
      </c>
      <c r="BQ42" s="32" t="str">
        <f>IFERROR(VLOOKUP(Tabela227[[#This Row],[NOME]],'TARDE (N) (5)'!$F$2:$G$73,2,FALSE),"")</f>
        <v/>
      </c>
      <c r="BR42" s="32" t="str">
        <f>IFERROR(VLOOKUP(Tabela227[[#This Row],[NOME]],'TARDE (N) (4)'!$F$2:$G$73,2,FALSE),"")</f>
        <v/>
      </c>
      <c r="BS42" s="32" t="str">
        <f>IFERROR(VLOOKUP(Tabela227[[#This Row],[NOME]],'TARDE (N) (3)'!$F$2:$G$73,2,FALSE),"")</f>
        <v/>
      </c>
      <c r="BT42" s="32" t="str">
        <f>IFERROR(VLOOKUP(Tabela227[[#This Row],[NOME]],'TARDE (N) (2)'!$F$2:$G$73,2,FALSE),"")</f>
        <v/>
      </c>
      <c r="BU42" s="32" t="str">
        <f>IFERROR(VLOOKUP(Tabela227[[#This Row],[NOME]],'TARDE (N) (1)'!$F$2:$G$73,2,FALSE),"")</f>
        <v/>
      </c>
      <c r="BV42" s="32" t="str">
        <f>IFERROR(VLOOKUP(Tabela227[[#This Row],[NOME]],'TARDE (N) (6)'!$H$2:$I$73,2,FALSE),"")</f>
        <v/>
      </c>
      <c r="BW42" s="32" t="str">
        <f>IFERROR(VLOOKUP(Tabela227[[#This Row],[NOME]],'TARDE (N) (5)'!$H$2:$I$73,2,FALSE),"")</f>
        <v/>
      </c>
      <c r="BX42" s="32" t="str">
        <f>IFERROR(VLOOKUP(Tabela227[[#This Row],[NOME]],'TARDE (N) (4)'!$H$2:$I$73,2,FALSE),"")</f>
        <v/>
      </c>
      <c r="BY42" s="32" t="str">
        <f>IFERROR(VLOOKUP(Tabela227[[#This Row],[NOME]],'TARDE (N) (3)'!$H$2:$I$73,2,FALSE),"")</f>
        <v/>
      </c>
      <c r="BZ42" s="32" t="str">
        <f>IFERROR(VLOOKUP(Tabela227[[#This Row],[NOME]],'TARDE (N) (2)'!$H$2:$I$73,2,FALSE),"")</f>
        <v/>
      </c>
      <c r="CA42" s="32" t="str">
        <f>IFERROR(VLOOKUP(Tabela227[[#This Row],[NOME]],'TARDE (N) (1)'!$H$2:$I$73,2,FALSE),"")</f>
        <v/>
      </c>
      <c r="CB42" s="32" t="str">
        <f>IFERROR(VLOOKUP(Tabela227[[#This Row],[NOME]],'TARDE (N) (6)'!$J$2:$K$73,2,FALSE),"")</f>
        <v/>
      </c>
      <c r="CC42" s="32" t="str">
        <f>IFERROR(VLOOKUP(Tabela227[[#This Row],[NOME]],'TARDE (N) (5)'!$J$2:$K$73,2,FALSE),"")</f>
        <v/>
      </c>
      <c r="CD42" s="32" t="str">
        <f>IFERROR(VLOOKUP(Tabela227[[#This Row],[NOME]],'TARDE (N) (4)'!$J$2:$K$73,2,FALSE),"")</f>
        <v/>
      </c>
      <c r="CE42" s="32" t="str">
        <f>IFERROR(VLOOKUP(Tabela227[[#This Row],[NOME]],'TARDE (N) (3)'!$J$2:$K$73,2,FALSE),"")</f>
        <v/>
      </c>
      <c r="CF42" s="32" t="str">
        <f>IFERROR(VLOOKUP(Tabela227[[#This Row],[NOME]],'TARDE (N) (2)'!$J$2:$K$73,2,FALSE),"")</f>
        <v/>
      </c>
      <c r="CG42" s="32" t="str">
        <f>IFERROR(VLOOKUP(Tabela227[[#This Row],[NOME]],'TARDE (N) (1)'!$J$2:$K$73,2,FALSE),"")</f>
        <v/>
      </c>
      <c r="CH42" s="32" t="str">
        <f>IFERROR(VLOOKUP(Tabela227[[#This Row],[NOME]],'TARDE (N) (6)'!$L$2:$M$73,2,FALSE),"")</f>
        <v/>
      </c>
      <c r="CI42" s="32" t="str">
        <f>IFERROR(VLOOKUP(Tabela227[[#This Row],[NOME]],'TARDE (N) (5)'!$L$2:$M$73,2,FALSE),"")</f>
        <v/>
      </c>
      <c r="CJ42" s="32" t="str">
        <f>IFERROR(VLOOKUP(Tabela227[[#This Row],[NOME]],'TARDE (N) (4)'!$L$2:$M$73,2,FALSE),"")</f>
        <v/>
      </c>
      <c r="CK42" s="32" t="str">
        <f>IFERROR(VLOOKUP(Tabela227[[#This Row],[NOME]],'TARDE (N) (3)'!$L$2:$M$73,2,FALSE),"")</f>
        <v/>
      </c>
      <c r="CL42" s="32" t="str">
        <f>IFERROR(VLOOKUP(Tabela227[[#This Row],[NOME]],'TARDE (N) (2)'!$L$2:$M$73,2,FALSE),"")</f>
        <v/>
      </c>
      <c r="CM42" s="32" t="str">
        <f>IFERROR(VLOOKUP(Tabela227[[#This Row],[NOME]],'TARDE (N) (1)'!$L$2:$M$73,2,FALSE),"")</f>
        <v/>
      </c>
      <c r="CN42" s="32" t="str">
        <f>IFERROR(VLOOKUP(Tabela227[[#This Row],[NOME]],'MANHÃ (N) (7)'!$B$2:$C$127,2,FALSE),"")</f>
        <v/>
      </c>
      <c r="CO42" s="32" t="str">
        <f>IFERROR(VLOOKUP(Tabela227[[#This Row],[NOME]],'MANHÃ (N) (6)'!$B$2:$C$127,2,FALSE),"")</f>
        <v/>
      </c>
      <c r="CP42" s="32" t="str">
        <f>IFERROR(VLOOKUP(Tabela227[[#This Row],[NOME]],'MANHÃ (N) (5)'!$B$2:$C$127,2,FALSE),"")</f>
        <v/>
      </c>
      <c r="CQ42" s="32" t="str">
        <f>IFERROR(VLOOKUP(Tabela227[[#This Row],[NOME]],'MANHÃ (N) (4)'!$B$2:$C$127,2,FALSE),"")</f>
        <v/>
      </c>
      <c r="CR42" s="32" t="str">
        <f>IFERROR(VLOOKUP(Tabela227[[#This Row],[NOME]],'MANHÃ (N) (3)'!$B$2:$C$127,2,FALSE),"")</f>
        <v/>
      </c>
      <c r="CS42" s="32" t="str">
        <f>IFERROR(VLOOKUP(Tabela227[[#This Row],[NOME]],'MANHÃ (N) (2)'!$B$2:$C$127,2,FALSE),"")</f>
        <v/>
      </c>
      <c r="CT42" s="32" t="str">
        <f>IFERROR(VLOOKUP(Tabela227[[#This Row],[NOME]],'MANHÃ (N) (1)'!$B$2:$C$127,2,FALSE),"")</f>
        <v/>
      </c>
      <c r="CU42" s="32" t="str">
        <f>IFERROR(VLOOKUP(Tabela227[[#This Row],[NOME]],'MANHÃ (N) (7)'!$D$2:$E$127,2,FALSE),"")</f>
        <v/>
      </c>
      <c r="CV42" s="32" t="str">
        <f>IFERROR(VLOOKUP(Tabela227[[#This Row],[NOME]],'MANHÃ (N) (6)'!$D$2:$E$127,2,FALSE),"")</f>
        <v/>
      </c>
      <c r="CW42" s="32" t="str">
        <f>IFERROR(VLOOKUP(Tabela227[[#This Row],[NOME]],'MANHÃ (N) (5)'!$D$2:$E$127,2,FALSE),"")</f>
        <v/>
      </c>
      <c r="CX42" s="32" t="str">
        <f>IFERROR(VLOOKUP(Tabela227[[#This Row],[NOME]],'MANHÃ (N) (4)'!$D$2:$E$127,2,FALSE),"")</f>
        <v/>
      </c>
      <c r="CY42" s="32" t="str">
        <f>IFERROR(VLOOKUP(Tabela227[[#This Row],[NOME]],'MANHÃ (N) (3)'!$D$2:$E$127,2,FALSE),"")</f>
        <v/>
      </c>
      <c r="CZ42" s="32" t="str">
        <f>IFERROR(VLOOKUP(Tabela227[[#This Row],[NOME]],'MANHÃ (N) (2)'!$D$2:$E$127,2,FALSE),"")</f>
        <v/>
      </c>
      <c r="DA42" s="32" t="str">
        <f>IFERROR(VLOOKUP(Tabela227[[#This Row],[NOME]],'MANHÃ (N) (1)'!$D$2:$E$127,2,FALSE),"")</f>
        <v/>
      </c>
      <c r="DB42" s="32" t="str">
        <f>IFERROR(VLOOKUP(Tabela227[[#This Row],[NOME]],'MANHÃ (N) (7)'!$F$2:$G$127,2,FALSE),"")</f>
        <v/>
      </c>
      <c r="DC42" s="32" t="str">
        <f>IFERROR(VLOOKUP(Tabela227[[#This Row],[NOME]],'MANHÃ (N) (7)'!$F$2:$G$127,2,FALSE),"")</f>
        <v/>
      </c>
      <c r="DD42" s="32" t="str">
        <f>IFERROR(VLOOKUP(Tabela227[[#This Row],[NOME]],'MANHÃ (N) (6)'!$F$2:$G$127,2,FALSE),"")</f>
        <v/>
      </c>
      <c r="DE42" s="32" t="str">
        <f>IFERROR(VLOOKUP(Tabela227[[#This Row],[NOME]],'MANHÃ (N) (5)'!$F$2:$G$127,2,FALSE),"")</f>
        <v/>
      </c>
      <c r="DF42" s="32" t="str">
        <f>IFERROR(VLOOKUP(Tabela227[[#This Row],[NOME]],'MANHÃ (N) (3)'!$F$2:$G$127,2,FALSE),"")</f>
        <v/>
      </c>
      <c r="DG42" s="32" t="str">
        <f>IFERROR(VLOOKUP(Tabela227[[#This Row],[NOME]],'MANHÃ (N) (2)'!$F$2:$G$127,2,FALSE),"")</f>
        <v/>
      </c>
      <c r="DH42" s="32" t="str">
        <f>IFERROR(VLOOKUP(Tabela227[[#This Row],[NOME]],'MANHÃ (N) (1)'!$F$2:$G$127,2,FALSE),"")</f>
        <v/>
      </c>
      <c r="DI42" s="32" t="str">
        <f>IFERROR(VLOOKUP(Tabela227[[#This Row],[NOME]],'MANHÃ (N) (7)'!$H$2:$I$127,2,FALSE),"")</f>
        <v/>
      </c>
      <c r="DJ42" s="32" t="str">
        <f>IFERROR(VLOOKUP(Tabela227[[#This Row],[NOME]],'MANHÃ (N) (6)'!$H$2:$I$127,2,FALSE),"")</f>
        <v/>
      </c>
      <c r="DK42" s="32" t="str">
        <f>IFERROR(VLOOKUP(Tabela227[[#This Row],[NOME]],'MANHÃ (N) (5)'!$H$2:$I$127,2,FALSE),"")</f>
        <v/>
      </c>
      <c r="DL42" s="32" t="str">
        <f>IFERROR(VLOOKUP(Tabela227[[#This Row],[NOME]],'MANHÃ (N) (4)'!$H$2:$I$127,2,FALSE),"")</f>
        <v/>
      </c>
      <c r="DM42" s="32" t="str">
        <f>IFERROR(VLOOKUP(Tabela227[[#This Row],[NOME]],'MANHÃ (N) (3)'!$H$2:$I$127,2,FALSE),"")</f>
        <v/>
      </c>
      <c r="DN42" s="32" t="str">
        <f>IFERROR(VLOOKUP(Tabela227[[#This Row],[NOME]],'MANHÃ (N) (2)'!$H$2:$I$127,2,FALSE),"")</f>
        <v/>
      </c>
      <c r="DO42" s="32" t="str">
        <f>IFERROR(VLOOKUP(Tabela227[[#This Row],[NOME]],'MANHÃ (N) (1)'!$H$2:$I$127,2,FALSE),"")</f>
        <v/>
      </c>
      <c r="DP42" s="32" t="str">
        <f>IFERROR(VLOOKUP(Tabela227[[#This Row],[NOME]],'MANHÃ (N) (7)'!$J$2:$K$127,2,FALSE),"")</f>
        <v/>
      </c>
      <c r="DQ42" s="32" t="str">
        <f>IFERROR(VLOOKUP(Tabela227[[#This Row],[NOME]],'MANHÃ (N) (6)'!$J$2:$K$127,2,FALSE),"")</f>
        <v/>
      </c>
      <c r="DR42" s="32" t="str">
        <f>IFERROR(VLOOKUP(Tabela227[[#This Row],[NOME]],'MANHÃ (N) (5)'!$J$2:$K$127,2,FALSE),"")</f>
        <v/>
      </c>
      <c r="DS42" s="32" t="str">
        <f>IFERROR(VLOOKUP(Tabela227[[#This Row],[NOME]],'MANHÃ (N) (4)'!$J$2:$K$127,2,FALSE),"")</f>
        <v/>
      </c>
      <c r="DT42" s="32" t="str">
        <f>IFERROR(VLOOKUP(Tabela227[[#This Row],[NOME]],'MANHÃ (N) (3)'!$J$2:$K$127,2,FALSE),"")</f>
        <v/>
      </c>
      <c r="DU42" s="32" t="str">
        <f>IFERROR(VLOOKUP(Tabela227[[#This Row],[NOME]],'MANHÃ (N) (2)'!$J$2:$K$127,2,FALSE),"")</f>
        <v/>
      </c>
      <c r="DV42" s="32" t="str">
        <f>IFERROR(VLOOKUP(Tabela227[[#This Row],[NOME]],'MANHÃ (N) (1)'!$J$2:$K$127,2,FALSE),"")</f>
        <v/>
      </c>
      <c r="DW42" s="32" t="str">
        <f>IFERROR(VLOOKUP(Tabela227[[#This Row],[NOME]],'MANHÃ (N) (7)'!$L$2:$M$127,2,FALSE),"")</f>
        <v/>
      </c>
      <c r="DX42" s="32" t="str">
        <f>IFERROR(VLOOKUP(Tabela227[[#This Row],[NOME]],'MANHÃ (N) (6)'!$L$2:$M$127,2,FALSE),"")</f>
        <v/>
      </c>
      <c r="DY42" s="32" t="str">
        <f>IFERROR(VLOOKUP(Tabela227[[#This Row],[NOME]],'MANHÃ (N) (5)'!$L$2:$M$127,2,FALSE),"")</f>
        <v/>
      </c>
      <c r="DZ42" s="32" t="str">
        <f>IFERROR(VLOOKUP(Tabela227[[#This Row],[NOME]],'MANHÃ (N) (4)'!$L$2:$M$127,2,FALSE),"")</f>
        <v/>
      </c>
      <c r="EA42" s="32" t="str">
        <f>IFERROR(VLOOKUP(Tabela227[[#This Row],[NOME]],'MANHÃ (N) (3)'!$L$2:$M$127,2,FALSE),"")</f>
        <v/>
      </c>
      <c r="EB42" s="32" t="str">
        <f>IFERROR(VLOOKUP(Tabela227[[#This Row],[NOME]],'MANHÃ (N) (2)'!$L$2:$M$127,2,FALSE),"")</f>
        <v/>
      </c>
      <c r="EC42" s="32" t="str">
        <f>IFERROR(VLOOKUP(Tabela227[[#This Row],[NOME]],'MANHÃ (N) (1)'!$L$2:$M$127,2,FALSE),"")</f>
        <v/>
      </c>
      <c r="ED42" s="33">
        <v>45323</v>
      </c>
      <c r="EE42" s="31">
        <f>PROFESSORES!$D$3</f>
        <v>2024</v>
      </c>
      <c r="EF42" s="31" t="str">
        <f>PROFESSORES!$C$3</f>
        <v>MAIO</v>
      </c>
      <c r="EG42" s="35">
        <f>'MÊS (WORD)'!$C$4</f>
        <v>5</v>
      </c>
      <c r="EH42" s="42">
        <f>'MÊS (WORD)'!$I$5</f>
        <v>45413</v>
      </c>
      <c r="EI42" s="31" t="str">
        <f>'MÊS (WORD)'!$J$5</f>
        <v>*
***************************DIA DO TRABALHO**************************</v>
      </c>
      <c r="EJ42" s="42">
        <f>'MÊS (WORD)'!$I$6</f>
        <v>45414</v>
      </c>
      <c r="EK42" s="37" t="str">
        <f>'MÊS (WORD)'!$J$6</f>
        <v/>
      </c>
      <c r="EL42" s="42">
        <f>'MÊS (WORD)'!$I$7</f>
        <v>45415</v>
      </c>
      <c r="EM42" s="37" t="str">
        <f>'MÊS (WORD)'!$J$7</f>
        <v/>
      </c>
      <c r="EN42" s="42">
        <f>'MÊS (WORD)'!$I$8</f>
        <v>45416</v>
      </c>
      <c r="EO42" s="37" t="str">
        <f>'MÊS (WORD)'!$J$8</f>
        <v/>
      </c>
      <c r="EP42" s="42">
        <f>'MÊS (WORD)'!$I$9</f>
        <v>45417</v>
      </c>
      <c r="EQ42" s="37" t="str">
        <f>'MÊS (WORD)'!$J$9</f>
        <v>********************************************************************</v>
      </c>
      <c r="ER42" s="42">
        <f>'MÊS (WORD)'!$I$10</f>
        <v>45418</v>
      </c>
      <c r="ES42" s="37" t="str">
        <f>'MÊS (WORD)'!$J$10</f>
        <v/>
      </c>
      <c r="ET42" s="42">
        <f>'MÊS (WORD)'!$I$11</f>
        <v>45419</v>
      </c>
      <c r="EU42" s="37" t="str">
        <f>'MÊS (WORD)'!$J$11</f>
        <v/>
      </c>
      <c r="EV42" s="42">
        <f>'MÊS (WORD)'!$I$12</f>
        <v>45420</v>
      </c>
      <c r="EW42" s="37" t="str">
        <f>'MÊS (WORD)'!$J$12</f>
        <v/>
      </c>
      <c r="EX42" s="42">
        <f>'MÊS (WORD)'!$I$13</f>
        <v>45421</v>
      </c>
      <c r="EY42" s="37" t="str">
        <f>'MÊS (WORD)'!$J$13</f>
        <v/>
      </c>
      <c r="EZ42" s="37">
        <f>'MÊS (WORD)'!$I$14</f>
        <v>45422</v>
      </c>
      <c r="FA42" s="37" t="str">
        <f>'MÊS (WORD)'!$J$14</f>
        <v/>
      </c>
      <c r="FB42" s="37">
        <f>'MÊS (WORD)'!$I$15</f>
        <v>45423</v>
      </c>
      <c r="FC42" s="37" t="str">
        <f>'MÊS (WORD)'!$J$15</f>
        <v/>
      </c>
      <c r="FD42" s="37">
        <f>'MÊS (WORD)'!$I$16</f>
        <v>45424</v>
      </c>
      <c r="FE42" s="37" t="str">
        <f>'MÊS (WORD)'!$J$16</f>
        <v>********************************************************************</v>
      </c>
      <c r="FF42" s="37">
        <f>'MÊS (WORD)'!$I$17</f>
        <v>45425</v>
      </c>
      <c r="FG42" s="37" t="str">
        <f>'MÊS (WORD)'!$J$17</f>
        <v/>
      </c>
      <c r="FH42" s="37">
        <f>'MÊS (WORD)'!$I$18</f>
        <v>45426</v>
      </c>
      <c r="FI42" s="37" t="str">
        <f>'MÊS (WORD)'!$J$18</f>
        <v/>
      </c>
      <c r="FJ42" s="37">
        <f>'MÊS (WORD)'!$I$19</f>
        <v>45427</v>
      </c>
      <c r="FK42" s="37" t="str">
        <f>'MÊS (WORD)'!$J$19</f>
        <v/>
      </c>
      <c r="FL42" s="37">
        <f>'MÊS (WORD)'!$I$20</f>
        <v>45428</v>
      </c>
      <c r="FM42" s="37" t="str">
        <f>'MÊS (WORD)'!$J$20</f>
        <v/>
      </c>
      <c r="FN42" s="37">
        <f>'MÊS (WORD)'!$I$21</f>
        <v>45429</v>
      </c>
      <c r="FO42" s="37" t="str">
        <f>'MÊS (WORD)'!$J$21</f>
        <v/>
      </c>
      <c r="FP42" s="37">
        <f>'MÊS (WORD)'!$I$22</f>
        <v>45430</v>
      </c>
      <c r="FQ42" s="37" t="str">
        <f>'MÊS (WORD)'!$J$22</f>
        <v/>
      </c>
      <c r="FR42" s="37">
        <f>'MÊS (WORD)'!$I$23</f>
        <v>45431</v>
      </c>
      <c r="FS42" s="37" t="str">
        <f>'MÊS (WORD)'!$J$23</f>
        <v>********************************************************************</v>
      </c>
      <c r="FT42" s="37">
        <f>'MÊS (WORD)'!$I$24</f>
        <v>45432</v>
      </c>
      <c r="FU42" s="37" t="str">
        <f>'MÊS (WORD)'!$J$24</f>
        <v/>
      </c>
      <c r="FV42" s="37">
        <f>'MÊS (WORD)'!$I$25</f>
        <v>45433</v>
      </c>
      <c r="FW42" s="37" t="str">
        <f>'MÊS (WORD)'!$J$25</f>
        <v/>
      </c>
      <c r="FX42" s="37">
        <f>'MÊS (WORD)'!$I$26</f>
        <v>45434</v>
      </c>
      <c r="FY42" s="37" t="str">
        <f>'MÊS (WORD)'!$J$26</f>
        <v/>
      </c>
      <c r="FZ42" s="37">
        <f>'MÊS (WORD)'!$I$27</f>
        <v>45435</v>
      </c>
      <c r="GA42" s="37" t="str">
        <f>'MÊS (WORD)'!$J$27</f>
        <v/>
      </c>
      <c r="GB42" s="37">
        <f>'MÊS (WORD)'!$I$28</f>
        <v>45436</v>
      </c>
      <c r="GC42" s="37" t="str">
        <f>'MÊS (WORD)'!$J$28</f>
        <v/>
      </c>
      <c r="GD42" s="37">
        <f>'MÊS (WORD)'!$I$29</f>
        <v>45437</v>
      </c>
      <c r="GE42" s="37" t="str">
        <f>'MÊS (WORD)'!$J$29</f>
        <v/>
      </c>
      <c r="GF42" s="37">
        <f>'MÊS (WORD)'!$I$30</f>
        <v>45438</v>
      </c>
      <c r="GG42" s="37" t="str">
        <f>'MÊS (WORD)'!$J$30</f>
        <v>********************************************************************</v>
      </c>
      <c r="GH42" s="37">
        <f>'MÊS (WORD)'!$I$31</f>
        <v>45439</v>
      </c>
      <c r="GI42" s="37" t="str">
        <f>'MÊS (WORD)'!$J$31</f>
        <v/>
      </c>
      <c r="GJ42" s="37">
        <f>'MÊS (WORD)'!$I$32</f>
        <v>45440</v>
      </c>
      <c r="GK42" s="37" t="str">
        <f>'MÊS (WORD)'!$J$32</f>
        <v/>
      </c>
      <c r="GL42" s="37">
        <f>'MÊS (WORD)'!$I$33</f>
        <v>45441</v>
      </c>
      <c r="GM42" s="37" t="str">
        <f>'MÊS (WORD)'!$J$33</f>
        <v/>
      </c>
      <c r="GN42" s="37">
        <f>'MÊS (WORD)'!$I$34</f>
        <v>45442</v>
      </c>
      <c r="GO42" s="37" t="str">
        <f>'MÊS (WORD)'!$J$34</f>
        <v/>
      </c>
      <c r="GP42" s="37">
        <f>'MÊS (WORD)'!$I$35</f>
        <v>45443</v>
      </c>
      <c r="GQ42" s="31" t="str">
        <f>'MÊS (WORD)'!$J$35</f>
        <v/>
      </c>
    </row>
    <row r="43" spans="1:199" ht="17.100000000000001" customHeight="1" x14ac:dyDescent="0.25">
      <c r="A43" s="31">
        <v>71779</v>
      </c>
      <c r="B43" s="33">
        <v>44531</v>
      </c>
      <c r="C43" s="31">
        <v>257</v>
      </c>
      <c r="D43" s="39" t="s">
        <v>432</v>
      </c>
      <c r="E43" s="34" t="s">
        <v>103</v>
      </c>
      <c r="F43" s="39" t="s">
        <v>396</v>
      </c>
      <c r="G43" s="39" t="s">
        <v>398</v>
      </c>
      <c r="H43" s="31">
        <v>8</v>
      </c>
      <c r="I43" s="31">
        <f>IF(Tabela227[[#This Row],[HORA AULA]]&lt;&gt;0,Tabela227[[#This Row],[HORA AULA]]/2,"-")</f>
        <v>4</v>
      </c>
      <c r="J43" s="31">
        <v>2</v>
      </c>
      <c r="K43" s="31" t="s">
        <v>100</v>
      </c>
      <c r="L43" s="31" t="s">
        <v>100</v>
      </c>
      <c r="M43" s="31" t="s">
        <v>100</v>
      </c>
      <c r="N43" s="32" t="str">
        <f>IFERROR(VLOOKUP(Tabela227[[#This Row],[NOME]],'NOITE (N) (7)'!$B$3:$C$176,2,FALSE),"")</f>
        <v/>
      </c>
      <c r="O43" s="32" t="str">
        <f>IFERROR(VLOOKUP(Tabela227[[#This Row],[NOME]],'NOITE (N) (6)'!$B$3:$C$176,2,FALSE),"")</f>
        <v/>
      </c>
      <c r="P43" s="32" t="str">
        <f>IFERROR(VLOOKUP(Tabela227[[#This Row],[NOME]],'NOITE (N) (5)'!$B$3:$C$176,2,FALSE),"")</f>
        <v/>
      </c>
      <c r="Q43" s="32" t="str">
        <f>IFERROR(VLOOKUP(Tabela227[[#This Row],[NOME]],'NOITE (N) (4)'!$B$3:$C$176,2,FALSE),"")</f>
        <v/>
      </c>
      <c r="R43" s="32" t="str">
        <f>IFERROR(VLOOKUP(Tabela227[[#This Row],[NOME]],'NOITE (N) (3)'!$B$3:$C$176,2,FALSE),"")</f>
        <v/>
      </c>
      <c r="S43" s="32" t="str">
        <f>IFERROR(VLOOKUP(Tabela227[[#This Row],[NOME]],'NOITE (N) (2)'!$B$3:$C$176,2,FALSE),"")</f>
        <v/>
      </c>
      <c r="T43" s="32" t="str">
        <f>IFERROR(VLOOKUP(Tabela227[[#This Row],[NOME]],'NOITE (N) (1)'!$B$3:$C$176,2,FALSE),"")</f>
        <v/>
      </c>
      <c r="U43" s="32" t="str">
        <f>IFERROR(VLOOKUP(Tabela227[[#This Row],[NOME]],'NOITE (N) (7)'!$D$3:$E$176,2,FALSE),"")</f>
        <v/>
      </c>
      <c r="V43" s="32" t="str">
        <f>IFERROR(VLOOKUP(Tabela227[[#This Row],[NOME]],'NOITE (N) (6)'!$D$3:$E$176,2,FALSE),"")</f>
        <v/>
      </c>
      <c r="W43" s="32" t="str">
        <f>IFERROR(VLOOKUP(Tabela227[[#This Row],[NOME]],'NOITE (N) (5)'!$D$3:$E$176,2,FALSE),"")</f>
        <v/>
      </c>
      <c r="X43" s="32" t="str">
        <f>IFERROR(VLOOKUP(Tabela227[[#This Row],[NOME]],'NOITE (N) (4)'!$D$3:$E$176,2,FALSE),"")</f>
        <v/>
      </c>
      <c r="Y43" s="32" t="str">
        <f>IFERROR(VLOOKUP(Tabela227[[#This Row],[NOME]],'NOITE (N) (3)'!$D$3:$E$176,2,FALSE),"")</f>
        <v/>
      </c>
      <c r="Z43" s="32" t="str">
        <f>IFERROR(VLOOKUP(Tabela227[[#This Row],[NOME]],'NOITE (N) (2)'!$D$3:$E$176,2,FALSE),"")</f>
        <v/>
      </c>
      <c r="AA43" s="32" t="str">
        <f>IFERROR(VLOOKUP(Tabela227[[#This Row],[NOME]],'NOITE (N) (1)'!$D$3:$E$176,2,FALSE),"")</f>
        <v/>
      </c>
      <c r="AB43" s="32" t="str">
        <f>IFERROR(VLOOKUP(Tabela227[[#This Row],[NOME]],'NOITE (N) (7)'!$F$3:$G$176,2,FALSE),"")</f>
        <v/>
      </c>
      <c r="AC43" s="32" t="str">
        <f>IFERROR(VLOOKUP(Tabela227[[#This Row],[NOME]],'NOITE (N) (6)'!$F$3:$G$176,2,FALSE),"")</f>
        <v/>
      </c>
      <c r="AD43" s="32" t="str">
        <f>IFERROR(VLOOKUP(Tabela227[[#This Row],[NOME]],'NOITE (N) (5)'!$F$3:$G$176,2,FALSE),"")</f>
        <v/>
      </c>
      <c r="AE43" s="32" t="str">
        <f>IFERROR(VLOOKUP(Tabela227[[#This Row],[NOME]],'NOITE (N) (4)'!$F$3:$G$176,2,FALSE),"")</f>
        <v/>
      </c>
      <c r="AF43" s="32" t="str">
        <f>IFERROR(VLOOKUP(Tabela227[[#This Row],[NOME]],'NOITE (N) (3)'!$F$3:$G$176,2,FALSE),"")</f>
        <v/>
      </c>
      <c r="AG43" s="32" t="str">
        <f>IFERROR(VLOOKUP(Tabela227[[#This Row],[NOME]],'NOITE (N) (2)'!$F$3:$G$176,2,FALSE),"")</f>
        <v/>
      </c>
      <c r="AH43" s="32" t="str">
        <f>IFERROR(VLOOKUP(Tabela227[[#This Row],[NOME]],'NOITE (N) (1)'!$F$3:$G$176,2,FALSE),"")</f>
        <v/>
      </c>
      <c r="AI43" s="32" t="str">
        <f>IFERROR(VLOOKUP(Tabela227[[#This Row],[NOME]],'NOITE (N) (7)'!$H$3:$I$176,2,FALSE),"")</f>
        <v/>
      </c>
      <c r="AJ43" s="32" t="str">
        <f>IFERROR(VLOOKUP(Tabela227[[#This Row],[NOME]],'NOITE (N) (6)'!$H$3:$I$176,2,FALSE),"")</f>
        <v/>
      </c>
      <c r="AK43" s="32" t="str">
        <f>IFERROR(VLOOKUP(Tabela227[[#This Row],[NOME]],'NOITE (N) (5)'!$H$3:$I$176,2,FALSE),"")</f>
        <v/>
      </c>
      <c r="AL43" s="32" t="str">
        <f>IFERROR(VLOOKUP(Tabela227[[#This Row],[NOME]],'NOITE (N) (4)'!$H$3:$I$176,2,FALSE),"")</f>
        <v/>
      </c>
      <c r="AM43" s="32" t="str">
        <f>IFERROR(VLOOKUP(Tabela227[[#This Row],[NOME]],'NOITE (N) (3)'!$H$3:$I$176,2,FALSE),"")</f>
        <v/>
      </c>
      <c r="AN43" s="32" t="str">
        <f>IFERROR(VLOOKUP(Tabela227[[#This Row],[NOME]],'NOITE (N) (2)'!$H$3:$I$176,2,FALSE),"")</f>
        <v/>
      </c>
      <c r="AO43" s="32" t="str">
        <f>IFERROR(VLOOKUP(Tabela227[[#This Row],[NOME]],'NOITE (N) (1)'!$H$3:$I$176,2,FALSE),"")</f>
        <v/>
      </c>
      <c r="AP43" s="32" t="str">
        <f>IFERROR(VLOOKUP(Tabela227[[#This Row],[NOME]],'NOITE (N) (7)'!$J$3:$K$176,2,FALSE),"")</f>
        <v/>
      </c>
      <c r="AQ43" s="32" t="str">
        <f>IFERROR(VLOOKUP(Tabela227[[#This Row],[NOME]],'NOITE (N) (6)'!$J$3:$K$176,2,FALSE),"")</f>
        <v/>
      </c>
      <c r="AR43" s="32" t="str">
        <f>IFERROR(VLOOKUP(Tabela227[[#This Row],[NOME]],'NOITE (N) (5)'!$J$3:$K$176,2,FALSE),"")</f>
        <v/>
      </c>
      <c r="AS43" s="32" t="str">
        <f>IFERROR(VLOOKUP(Tabela227[[#This Row],[NOME]],'NOITE (N) (4)'!$J$3:$K$176,2,FALSE),"")</f>
        <v/>
      </c>
      <c r="AT43" s="32" t="str">
        <f>IFERROR(VLOOKUP(Tabela227[[#This Row],[NOME]],'NOITE (N) (3)'!$J$3:$K$176,2,FALSE),"")</f>
        <v/>
      </c>
      <c r="AU43" s="32" t="str">
        <f>IFERROR(VLOOKUP(Tabela227[[#This Row],[NOME]],'NOITE (N) (2)'!$J$3:$K$176,2,FALSE),"")</f>
        <v/>
      </c>
      <c r="AV43" s="32" t="str">
        <f>IFERROR(VLOOKUP(Tabela227[[#This Row],[NOME]],'NOITE (N) (1)'!$J$3:$K$176,2,FALSE),"")</f>
        <v/>
      </c>
      <c r="AW43" s="32" t="str">
        <f>IFERROR(VLOOKUP(Tabela227[[#This Row],[NOME]],'NOITE (N) (7)'!$L$3:$M$176,2,FALSE),"")</f>
        <v/>
      </c>
      <c r="AX43" s="32" t="str">
        <f>IFERROR(VLOOKUP(Tabela227[[#This Row],[NOME]],'NOITE (N) (6)'!$L$3:$M$176,2,FALSE),"")</f>
        <v/>
      </c>
      <c r="AY43" s="32" t="str">
        <f>IFERROR(VLOOKUP(Tabela227[[#This Row],[NOME]],'NOITE (N) (5)'!$L$3:$M$176,2,FALSE),"")</f>
        <v/>
      </c>
      <c r="AZ43" s="32" t="str">
        <f>IFERROR(VLOOKUP(Tabela227[[#This Row],[NOME]],'NOITE (N) (4)'!$L$3:$M$176,2,FALSE),"")</f>
        <v/>
      </c>
      <c r="BA43" s="32" t="str">
        <f>IFERROR(VLOOKUP(Tabela227[[#This Row],[NOME]],'NOITE (N) (3)'!$L$3:$M$176,2,FALSE),"")</f>
        <v/>
      </c>
      <c r="BB43" s="32" t="str">
        <f>IFERROR(VLOOKUP(Tabela227[[#This Row],[NOME]],'NOITE (N) (2)'!$L$3:$M$176,2,FALSE),"")</f>
        <v/>
      </c>
      <c r="BC43" s="32" t="str">
        <f>IFERROR(VLOOKUP(Tabela227[[#This Row],[NOME]],'NOITE (N) (1)'!$L$3:$M$176,2,FALSE),"")</f>
        <v/>
      </c>
      <c r="BD43" s="32" t="str">
        <f>IFERROR(VLOOKUP(Tabela227[[#This Row],[NOME]],'TARDE (N) (6)'!$B$2:$C$73,2,FALSE),"")</f>
        <v/>
      </c>
      <c r="BE43" s="32" t="str">
        <f>IFERROR(VLOOKUP(Tabela227[[#This Row],[NOME]],'TARDE (N) (5)'!$B$2:$C$73,2,FALSE),"")</f>
        <v/>
      </c>
      <c r="BF43" s="32" t="str">
        <f>IFERROR(VLOOKUP(Tabela227[[#This Row],[NOME]],'TARDE (N) (4)'!$B$2:$C$73,2,FALSE),"")</f>
        <v/>
      </c>
      <c r="BG43" s="32" t="str">
        <f>IFERROR(VLOOKUP(Tabela227[[#This Row],[NOME]],'TARDE (N) (3)'!$B$2:$C$73,2,FALSE),"")</f>
        <v/>
      </c>
      <c r="BH43" s="32" t="str">
        <f>IFERROR(VLOOKUP(Tabela227[[#This Row],[NOME]],'TARDE (N) (2)'!$B$2:$C$73,2,FALSE),"")</f>
        <v/>
      </c>
      <c r="BI43" s="32" t="str">
        <f>IFERROR(VLOOKUP(Tabela227[[#This Row],[NOME]],'TARDE (N) (1)'!$B$2:$C$73,2,FALSE),"")</f>
        <v/>
      </c>
      <c r="BJ43" s="32" t="str">
        <f>IFERROR(VLOOKUP(Tabela227[[#This Row],[NOME]],'TARDE (N) (6)'!$D$2:$E$73,2,FALSE),"")</f>
        <v/>
      </c>
      <c r="BK43" s="32" t="str">
        <f>IFERROR(VLOOKUP(Tabela227[[#This Row],[NOME]],'TARDE (N) (5)'!$D$2:$E$73,2,FALSE),"")</f>
        <v/>
      </c>
      <c r="BL43" s="32" t="str">
        <f>IFERROR(VLOOKUP(Tabela227[[#This Row],[NOME]],'TARDE (N) (4)'!$D$2:$E$73,2,FALSE),"")</f>
        <v/>
      </c>
      <c r="BM43" s="32" t="str">
        <f>IFERROR(VLOOKUP(Tabela227[[#This Row],[NOME]],'TARDE (N) (3)'!$D$2:$E$73,2,FALSE),"")</f>
        <v/>
      </c>
      <c r="BN43" s="32" t="str">
        <f>IFERROR(VLOOKUP(Tabela227[[#This Row],[NOME]],'TARDE (N) (2)'!$D$2:$E$73,2,FALSE),"")</f>
        <v/>
      </c>
      <c r="BO43" s="32" t="str">
        <f>IFERROR(VLOOKUP(Tabela227[[#This Row],[NOME]],'TARDE (N) (1)'!$D$2:$E$73,2,FALSE),"")</f>
        <v/>
      </c>
      <c r="BP43" s="32" t="str">
        <f>IFERROR(VLOOKUP(Tabela227[[#This Row],[NOME]],'TARDE (N) (6)'!$F$2:$G$73,2,FALSE),"")</f>
        <v/>
      </c>
      <c r="BQ43" s="32" t="str">
        <f>IFERROR(VLOOKUP(Tabela227[[#This Row],[NOME]],'TARDE (N) (5)'!$F$2:$G$73,2,FALSE),"")</f>
        <v/>
      </c>
      <c r="BR43" s="32" t="str">
        <f>IFERROR(VLOOKUP(Tabela227[[#This Row],[NOME]],'TARDE (N) (4)'!$F$2:$G$73,2,FALSE),"")</f>
        <v/>
      </c>
      <c r="BS43" s="32" t="str">
        <f>IFERROR(VLOOKUP(Tabela227[[#This Row],[NOME]],'TARDE (N) (3)'!$F$2:$G$73,2,FALSE),"")</f>
        <v/>
      </c>
      <c r="BT43" s="32" t="str">
        <f>IFERROR(VLOOKUP(Tabela227[[#This Row],[NOME]],'TARDE (N) (2)'!$F$2:$G$73,2,FALSE),"")</f>
        <v/>
      </c>
      <c r="BU43" s="32" t="str">
        <f>IFERROR(VLOOKUP(Tabela227[[#This Row],[NOME]],'TARDE (N) (1)'!$F$2:$G$73,2,FALSE),"")</f>
        <v/>
      </c>
      <c r="BV43" s="32" t="str">
        <f>IFERROR(VLOOKUP(Tabela227[[#This Row],[NOME]],'TARDE (N) (6)'!$H$2:$I$73,2,FALSE),"")</f>
        <v/>
      </c>
      <c r="BW43" s="32" t="str">
        <f>IFERROR(VLOOKUP(Tabela227[[#This Row],[NOME]],'TARDE (N) (5)'!$H$2:$I$73,2,FALSE),"")</f>
        <v/>
      </c>
      <c r="BX43" s="32" t="str">
        <f>IFERROR(VLOOKUP(Tabela227[[#This Row],[NOME]],'TARDE (N) (4)'!$H$2:$I$73,2,FALSE),"")</f>
        <v/>
      </c>
      <c r="BY43" s="32" t="str">
        <f>IFERROR(VLOOKUP(Tabela227[[#This Row],[NOME]],'TARDE (N) (3)'!$H$2:$I$73,2,FALSE),"")</f>
        <v/>
      </c>
      <c r="BZ43" s="32" t="str">
        <f>IFERROR(VLOOKUP(Tabela227[[#This Row],[NOME]],'TARDE (N) (2)'!$H$2:$I$73,2,FALSE),"")</f>
        <v/>
      </c>
      <c r="CA43" s="32" t="str">
        <f>IFERROR(VLOOKUP(Tabela227[[#This Row],[NOME]],'TARDE (N) (1)'!$H$2:$I$73,2,FALSE),"")</f>
        <v/>
      </c>
      <c r="CB43" s="32" t="str">
        <f>IFERROR(VLOOKUP(Tabela227[[#This Row],[NOME]],'TARDE (N) (6)'!$J$2:$K$73,2,FALSE),"")</f>
        <v/>
      </c>
      <c r="CC43" s="32" t="str">
        <f>IFERROR(VLOOKUP(Tabela227[[#This Row],[NOME]],'TARDE (N) (5)'!$J$2:$K$73,2,FALSE),"")</f>
        <v/>
      </c>
      <c r="CD43" s="32" t="str">
        <f>IFERROR(VLOOKUP(Tabela227[[#This Row],[NOME]],'TARDE (N) (4)'!$J$2:$K$73,2,FALSE),"")</f>
        <v/>
      </c>
      <c r="CE43" s="32" t="str">
        <f>IFERROR(VLOOKUP(Tabela227[[#This Row],[NOME]],'TARDE (N) (3)'!$J$2:$K$73,2,FALSE),"")</f>
        <v/>
      </c>
      <c r="CF43" s="32" t="str">
        <f>IFERROR(VLOOKUP(Tabela227[[#This Row],[NOME]],'TARDE (N) (2)'!$J$2:$K$73,2,FALSE),"")</f>
        <v/>
      </c>
      <c r="CG43" s="32" t="str">
        <f>IFERROR(VLOOKUP(Tabela227[[#This Row],[NOME]],'TARDE (N) (1)'!$J$2:$K$73,2,FALSE),"")</f>
        <v/>
      </c>
      <c r="CH43" s="32" t="str">
        <f>IFERROR(VLOOKUP(Tabela227[[#This Row],[NOME]],'TARDE (N) (6)'!$L$2:$M$73,2,FALSE),"")</f>
        <v/>
      </c>
      <c r="CI43" s="32" t="str">
        <f>IFERROR(VLOOKUP(Tabela227[[#This Row],[NOME]],'TARDE (N) (5)'!$L$2:$M$73,2,FALSE),"")</f>
        <v/>
      </c>
      <c r="CJ43" s="32" t="str">
        <f>IFERROR(VLOOKUP(Tabela227[[#This Row],[NOME]],'TARDE (N) (4)'!$L$2:$M$73,2,FALSE),"")</f>
        <v/>
      </c>
      <c r="CK43" s="32" t="str">
        <f>IFERROR(VLOOKUP(Tabela227[[#This Row],[NOME]],'TARDE (N) (3)'!$L$2:$M$73,2,FALSE),"")</f>
        <v/>
      </c>
      <c r="CL43" s="32" t="str">
        <f>IFERROR(VLOOKUP(Tabela227[[#This Row],[NOME]],'TARDE (N) (2)'!$L$2:$M$73,2,FALSE),"")</f>
        <v/>
      </c>
      <c r="CM43" s="32" t="str">
        <f>IFERROR(VLOOKUP(Tabela227[[#This Row],[NOME]],'TARDE (N) (1)'!$L$2:$M$73,2,FALSE),"")</f>
        <v/>
      </c>
      <c r="CN43" s="32" t="str">
        <f>IFERROR(VLOOKUP(Tabela227[[#This Row],[NOME]],'MANHÃ (N) (7)'!$B$2:$C$127,2,FALSE),"")</f>
        <v/>
      </c>
      <c r="CO43" s="32" t="str">
        <f>IFERROR(VLOOKUP(Tabela227[[#This Row],[NOME]],'MANHÃ (N) (6)'!$B$2:$C$127,2,FALSE),"")</f>
        <v/>
      </c>
      <c r="CP43" s="32" t="str">
        <f>IFERROR(VLOOKUP(Tabela227[[#This Row],[NOME]],'MANHÃ (N) (5)'!$B$2:$C$127,2,FALSE),"")</f>
        <v/>
      </c>
      <c r="CQ43" s="32" t="str">
        <f>IFERROR(VLOOKUP(Tabela227[[#This Row],[NOME]],'MANHÃ (N) (4)'!$B$2:$C$127,2,FALSE),"")</f>
        <v/>
      </c>
      <c r="CR43" s="32" t="str">
        <f>IFERROR(VLOOKUP(Tabela227[[#This Row],[NOME]],'MANHÃ (N) (3)'!$B$2:$C$127,2,FALSE),"")</f>
        <v/>
      </c>
      <c r="CS43" s="32" t="str">
        <f>IFERROR(VLOOKUP(Tabela227[[#This Row],[NOME]],'MANHÃ (N) (2)'!$B$2:$C$127,2,FALSE),"")</f>
        <v/>
      </c>
      <c r="CT43" s="32" t="str">
        <f>IFERROR(VLOOKUP(Tabela227[[#This Row],[NOME]],'MANHÃ (N) (1)'!$B$2:$C$127,2,FALSE),"")</f>
        <v/>
      </c>
      <c r="CU43" s="32" t="str">
        <f>IFERROR(VLOOKUP(Tabela227[[#This Row],[NOME]],'MANHÃ (N) (7)'!$D$2:$E$127,2,FALSE),"")</f>
        <v/>
      </c>
      <c r="CV43" s="32" t="str">
        <f>IFERROR(VLOOKUP(Tabela227[[#This Row],[NOME]],'MANHÃ (N) (6)'!$D$2:$E$127,2,FALSE),"")</f>
        <v/>
      </c>
      <c r="CW43" s="32" t="str">
        <f>IFERROR(VLOOKUP(Tabela227[[#This Row],[NOME]],'MANHÃ (N) (5)'!$D$2:$E$127,2,FALSE),"")</f>
        <v/>
      </c>
      <c r="CX43" s="32" t="str">
        <f>IFERROR(VLOOKUP(Tabela227[[#This Row],[NOME]],'MANHÃ (N) (4)'!$D$2:$E$127,2,FALSE),"")</f>
        <v/>
      </c>
      <c r="CY43" s="32" t="str">
        <f>IFERROR(VLOOKUP(Tabela227[[#This Row],[NOME]],'MANHÃ (N) (3)'!$D$2:$E$127,2,FALSE),"")</f>
        <v/>
      </c>
      <c r="CZ43" s="32" t="str">
        <f>IFERROR(VLOOKUP(Tabela227[[#This Row],[NOME]],'MANHÃ (N) (2)'!$D$2:$E$127,2,FALSE),"")</f>
        <v/>
      </c>
      <c r="DA43" s="32" t="str">
        <f>IFERROR(VLOOKUP(Tabela227[[#This Row],[NOME]],'MANHÃ (N) (1)'!$D$2:$E$127,2,FALSE),"")</f>
        <v/>
      </c>
      <c r="DB43" s="32" t="str">
        <f>IFERROR(VLOOKUP(Tabela227[[#This Row],[NOME]],'MANHÃ (N) (7)'!$F$2:$G$127,2,FALSE),"")</f>
        <v/>
      </c>
      <c r="DC43" s="32" t="str">
        <f>IFERROR(VLOOKUP(Tabela227[[#This Row],[NOME]],'MANHÃ (N) (7)'!$F$2:$G$127,2,FALSE),"")</f>
        <v/>
      </c>
      <c r="DD43" s="32" t="str">
        <f>IFERROR(VLOOKUP(Tabela227[[#This Row],[NOME]],'MANHÃ (N) (6)'!$F$2:$G$127,2,FALSE),"")</f>
        <v/>
      </c>
      <c r="DE43" s="32" t="str">
        <f>IFERROR(VLOOKUP(Tabela227[[#This Row],[NOME]],'MANHÃ (N) (5)'!$F$2:$G$127,2,FALSE),"")</f>
        <v/>
      </c>
      <c r="DF43" s="32" t="str">
        <f>IFERROR(VLOOKUP(Tabela227[[#This Row],[NOME]],'MANHÃ (N) (3)'!$F$2:$G$127,2,FALSE),"")</f>
        <v/>
      </c>
      <c r="DG43" s="32" t="str">
        <f>IFERROR(VLOOKUP(Tabela227[[#This Row],[NOME]],'MANHÃ (N) (2)'!$F$2:$G$127,2,FALSE),"")</f>
        <v/>
      </c>
      <c r="DH43" s="32" t="str">
        <f>IFERROR(VLOOKUP(Tabela227[[#This Row],[NOME]],'MANHÃ (N) (1)'!$F$2:$G$127,2,FALSE),"")</f>
        <v/>
      </c>
      <c r="DI43" s="32" t="str">
        <f>IFERROR(VLOOKUP(Tabela227[[#This Row],[NOME]],'MANHÃ (N) (7)'!$H$2:$I$127,2,FALSE),"")</f>
        <v/>
      </c>
      <c r="DJ43" s="32" t="str">
        <f>IFERROR(VLOOKUP(Tabela227[[#This Row],[NOME]],'MANHÃ (N) (6)'!$H$2:$I$127,2,FALSE),"")</f>
        <v/>
      </c>
      <c r="DK43" s="32" t="str">
        <f>IFERROR(VLOOKUP(Tabela227[[#This Row],[NOME]],'MANHÃ (N) (5)'!$H$2:$I$127,2,FALSE),"")</f>
        <v/>
      </c>
      <c r="DL43" s="32" t="str">
        <f>IFERROR(VLOOKUP(Tabela227[[#This Row],[NOME]],'MANHÃ (N) (4)'!$H$2:$I$127,2,FALSE),"")</f>
        <v/>
      </c>
      <c r="DM43" s="32" t="str">
        <f>IFERROR(VLOOKUP(Tabela227[[#This Row],[NOME]],'MANHÃ (N) (3)'!$H$2:$I$127,2,FALSE),"")</f>
        <v/>
      </c>
      <c r="DN43" s="32" t="str">
        <f>IFERROR(VLOOKUP(Tabela227[[#This Row],[NOME]],'MANHÃ (N) (2)'!$H$2:$I$127,2,FALSE),"")</f>
        <v/>
      </c>
      <c r="DO43" s="32" t="str">
        <f>IFERROR(VLOOKUP(Tabela227[[#This Row],[NOME]],'MANHÃ (N) (1)'!$H$2:$I$127,2,FALSE),"")</f>
        <v/>
      </c>
      <c r="DP43" s="32" t="str">
        <f>IFERROR(VLOOKUP(Tabela227[[#This Row],[NOME]],'MANHÃ (N) (7)'!$J$2:$K$127,2,FALSE),"")</f>
        <v/>
      </c>
      <c r="DQ43" s="32" t="str">
        <f>IFERROR(VLOOKUP(Tabela227[[#This Row],[NOME]],'MANHÃ (N) (6)'!$J$2:$K$127,2,FALSE),"")</f>
        <v/>
      </c>
      <c r="DR43" s="32" t="str">
        <f>IFERROR(VLOOKUP(Tabela227[[#This Row],[NOME]],'MANHÃ (N) (5)'!$J$2:$K$127,2,FALSE),"")</f>
        <v/>
      </c>
      <c r="DS43" s="32" t="str">
        <f>IFERROR(VLOOKUP(Tabela227[[#This Row],[NOME]],'MANHÃ (N) (4)'!$J$2:$K$127,2,FALSE),"")</f>
        <v/>
      </c>
      <c r="DT43" s="32" t="str">
        <f>IFERROR(VLOOKUP(Tabela227[[#This Row],[NOME]],'MANHÃ (N) (3)'!$J$2:$K$127,2,FALSE),"")</f>
        <v/>
      </c>
      <c r="DU43" s="32" t="str">
        <f>IFERROR(VLOOKUP(Tabela227[[#This Row],[NOME]],'MANHÃ (N) (2)'!$J$2:$K$127,2,FALSE),"")</f>
        <v/>
      </c>
      <c r="DV43" s="32" t="str">
        <f>IFERROR(VLOOKUP(Tabela227[[#This Row],[NOME]],'MANHÃ (N) (1)'!$J$2:$K$127,2,FALSE),"")</f>
        <v/>
      </c>
      <c r="DW43" s="32" t="str">
        <f>IFERROR(VLOOKUP(Tabela227[[#This Row],[NOME]],'MANHÃ (N) (7)'!$L$2:$M$127,2,FALSE),"")</f>
        <v/>
      </c>
      <c r="DX43" s="32" t="str">
        <f>IFERROR(VLOOKUP(Tabela227[[#This Row],[NOME]],'MANHÃ (N) (6)'!$L$2:$M$127,2,FALSE),"")</f>
        <v/>
      </c>
      <c r="DY43" s="32" t="str">
        <f>IFERROR(VLOOKUP(Tabela227[[#This Row],[NOME]],'MANHÃ (N) (5)'!$L$2:$M$127,2,FALSE),"")</f>
        <v/>
      </c>
      <c r="DZ43" s="32" t="str">
        <f>IFERROR(VLOOKUP(Tabela227[[#This Row],[NOME]],'MANHÃ (N) (4)'!$L$2:$M$127,2,FALSE),"")</f>
        <v/>
      </c>
      <c r="EA43" s="32" t="str">
        <f>IFERROR(VLOOKUP(Tabela227[[#This Row],[NOME]],'MANHÃ (N) (3)'!$L$2:$M$127,2,FALSE),"")</f>
        <v/>
      </c>
      <c r="EB43" s="32" t="str">
        <f>IFERROR(VLOOKUP(Tabela227[[#This Row],[NOME]],'MANHÃ (N) (2)'!$L$2:$M$127,2,FALSE),"")</f>
        <v/>
      </c>
      <c r="EC43" s="32" t="str">
        <f>IFERROR(VLOOKUP(Tabela227[[#This Row],[NOME]],'MANHÃ (N) (1)'!$L$2:$M$127,2,FALSE),"")</f>
        <v/>
      </c>
      <c r="ED43" s="33">
        <v>45323</v>
      </c>
      <c r="EE43" s="31">
        <f>PROFESSORES!$D$3</f>
        <v>2024</v>
      </c>
      <c r="EF43" s="31" t="str">
        <f>PROFESSORES!$C$3</f>
        <v>MAIO</v>
      </c>
      <c r="EG43" s="35">
        <f>'MÊS (WORD)'!$C$4</f>
        <v>5</v>
      </c>
      <c r="EH43" s="42">
        <f>'MÊS (WORD)'!$I$5</f>
        <v>45413</v>
      </c>
      <c r="EI43" s="31" t="str">
        <f>'MÊS (WORD)'!$J$5</f>
        <v>*
***************************DIA DO TRABALHO**************************</v>
      </c>
      <c r="EJ43" s="42">
        <f>'MÊS (WORD)'!$I$6</f>
        <v>45414</v>
      </c>
      <c r="EK43" s="37" t="str">
        <f>'MÊS (WORD)'!$J$6</f>
        <v/>
      </c>
      <c r="EL43" s="42">
        <f>'MÊS (WORD)'!$I$7</f>
        <v>45415</v>
      </c>
      <c r="EM43" s="37" t="str">
        <f>'MÊS (WORD)'!$J$7</f>
        <v/>
      </c>
      <c r="EN43" s="42">
        <f>'MÊS (WORD)'!$I$8</f>
        <v>45416</v>
      </c>
      <c r="EO43" s="37" t="str">
        <f>'MÊS (WORD)'!$J$8</f>
        <v/>
      </c>
      <c r="EP43" s="42">
        <f>'MÊS (WORD)'!$I$9</f>
        <v>45417</v>
      </c>
      <c r="EQ43" s="37" t="str">
        <f>'MÊS (WORD)'!$J$9</f>
        <v>********************************************************************</v>
      </c>
      <c r="ER43" s="42">
        <f>'MÊS (WORD)'!$I$10</f>
        <v>45418</v>
      </c>
      <c r="ES43" s="37" t="str">
        <f>'MÊS (WORD)'!$J$10</f>
        <v/>
      </c>
      <c r="ET43" s="42">
        <f>'MÊS (WORD)'!$I$11</f>
        <v>45419</v>
      </c>
      <c r="EU43" s="37" t="str">
        <f>'MÊS (WORD)'!$J$11</f>
        <v/>
      </c>
      <c r="EV43" s="42">
        <f>'MÊS (WORD)'!$I$12</f>
        <v>45420</v>
      </c>
      <c r="EW43" s="37" t="str">
        <f>'MÊS (WORD)'!$J$12</f>
        <v/>
      </c>
      <c r="EX43" s="42">
        <f>'MÊS (WORD)'!$I$13</f>
        <v>45421</v>
      </c>
      <c r="EY43" s="37" t="str">
        <f>'MÊS (WORD)'!$J$13</f>
        <v/>
      </c>
      <c r="EZ43" s="37">
        <f>'MÊS (WORD)'!$I$14</f>
        <v>45422</v>
      </c>
      <c r="FA43" s="37" t="str">
        <f>'MÊS (WORD)'!$J$14</f>
        <v/>
      </c>
      <c r="FB43" s="37">
        <f>'MÊS (WORD)'!$I$15</f>
        <v>45423</v>
      </c>
      <c r="FC43" s="37" t="str">
        <f>'MÊS (WORD)'!$J$15</f>
        <v/>
      </c>
      <c r="FD43" s="37">
        <f>'MÊS (WORD)'!$I$16</f>
        <v>45424</v>
      </c>
      <c r="FE43" s="37" t="str">
        <f>'MÊS (WORD)'!$J$16</f>
        <v>********************************************************************</v>
      </c>
      <c r="FF43" s="37">
        <f>'MÊS (WORD)'!$I$17</f>
        <v>45425</v>
      </c>
      <c r="FG43" s="37" t="str">
        <f>'MÊS (WORD)'!$J$17</f>
        <v/>
      </c>
      <c r="FH43" s="37">
        <f>'MÊS (WORD)'!$I$18</f>
        <v>45426</v>
      </c>
      <c r="FI43" s="37" t="str">
        <f>'MÊS (WORD)'!$J$18</f>
        <v/>
      </c>
      <c r="FJ43" s="37">
        <f>'MÊS (WORD)'!$I$19</f>
        <v>45427</v>
      </c>
      <c r="FK43" s="37" t="str">
        <f>'MÊS (WORD)'!$J$19</f>
        <v/>
      </c>
      <c r="FL43" s="37">
        <f>'MÊS (WORD)'!$I$20</f>
        <v>45428</v>
      </c>
      <c r="FM43" s="37" t="str">
        <f>'MÊS (WORD)'!$J$20</f>
        <v/>
      </c>
      <c r="FN43" s="37">
        <f>'MÊS (WORD)'!$I$21</f>
        <v>45429</v>
      </c>
      <c r="FO43" s="37" t="str">
        <f>'MÊS (WORD)'!$J$21</f>
        <v/>
      </c>
      <c r="FP43" s="37">
        <f>'MÊS (WORD)'!$I$22</f>
        <v>45430</v>
      </c>
      <c r="FQ43" s="37" t="str">
        <f>'MÊS (WORD)'!$J$22</f>
        <v/>
      </c>
      <c r="FR43" s="37">
        <f>'MÊS (WORD)'!$I$23</f>
        <v>45431</v>
      </c>
      <c r="FS43" s="37" t="str">
        <f>'MÊS (WORD)'!$J$23</f>
        <v>********************************************************************</v>
      </c>
      <c r="FT43" s="37">
        <f>'MÊS (WORD)'!$I$24</f>
        <v>45432</v>
      </c>
      <c r="FU43" s="37" t="str">
        <f>'MÊS (WORD)'!$J$24</f>
        <v/>
      </c>
      <c r="FV43" s="37">
        <f>'MÊS (WORD)'!$I$25</f>
        <v>45433</v>
      </c>
      <c r="FW43" s="37" t="str">
        <f>'MÊS (WORD)'!$J$25</f>
        <v/>
      </c>
      <c r="FX43" s="37">
        <f>'MÊS (WORD)'!$I$26</f>
        <v>45434</v>
      </c>
      <c r="FY43" s="37" t="str">
        <f>'MÊS (WORD)'!$J$26</f>
        <v/>
      </c>
      <c r="FZ43" s="37">
        <f>'MÊS (WORD)'!$I$27</f>
        <v>45435</v>
      </c>
      <c r="GA43" s="37" t="str">
        <f>'MÊS (WORD)'!$J$27</f>
        <v/>
      </c>
      <c r="GB43" s="37">
        <f>'MÊS (WORD)'!$I$28</f>
        <v>45436</v>
      </c>
      <c r="GC43" s="37" t="str">
        <f>'MÊS (WORD)'!$J$28</f>
        <v/>
      </c>
      <c r="GD43" s="37">
        <f>'MÊS (WORD)'!$I$29</f>
        <v>45437</v>
      </c>
      <c r="GE43" s="37" t="str">
        <f>'MÊS (WORD)'!$J$29</f>
        <v/>
      </c>
      <c r="GF43" s="37">
        <f>'MÊS (WORD)'!$I$30</f>
        <v>45438</v>
      </c>
      <c r="GG43" s="37" t="str">
        <f>'MÊS (WORD)'!$J$30</f>
        <v>********************************************************************</v>
      </c>
      <c r="GH43" s="37">
        <f>'MÊS (WORD)'!$I$31</f>
        <v>45439</v>
      </c>
      <c r="GI43" s="37" t="str">
        <f>'MÊS (WORD)'!$J$31</f>
        <v/>
      </c>
      <c r="GJ43" s="37">
        <f>'MÊS (WORD)'!$I$32</f>
        <v>45440</v>
      </c>
      <c r="GK43" s="37" t="str">
        <f>'MÊS (WORD)'!$J$32</f>
        <v/>
      </c>
      <c r="GL43" s="37">
        <f>'MÊS (WORD)'!$I$33</f>
        <v>45441</v>
      </c>
      <c r="GM43" s="37" t="str">
        <f>'MÊS (WORD)'!$J$33</f>
        <v/>
      </c>
      <c r="GN43" s="37">
        <f>'MÊS (WORD)'!$I$34</f>
        <v>45442</v>
      </c>
      <c r="GO43" s="37" t="str">
        <f>'MÊS (WORD)'!$J$34</f>
        <v/>
      </c>
      <c r="GP43" s="37">
        <f>'MÊS (WORD)'!$I$35</f>
        <v>45443</v>
      </c>
      <c r="GQ43" s="31" t="str">
        <f>'MÊS (WORD)'!$J$35</f>
        <v/>
      </c>
    </row>
    <row r="44" spans="1:199" ht="17.100000000000001" customHeight="1" x14ac:dyDescent="0.25">
      <c r="A44" s="31">
        <v>53399</v>
      </c>
      <c r="B44" s="33">
        <v>41460</v>
      </c>
      <c r="C44" s="31">
        <v>216</v>
      </c>
      <c r="D44" s="39" t="s">
        <v>397</v>
      </c>
      <c r="E44" s="34" t="s">
        <v>240</v>
      </c>
      <c r="F44" s="39" t="s">
        <v>396</v>
      </c>
      <c r="G44" s="39" t="s">
        <v>398</v>
      </c>
      <c r="H44" s="31">
        <v>22</v>
      </c>
      <c r="I44" s="31">
        <f>IF(Tabela227[[#This Row],[HORA AULA]]&lt;&gt;0,Tabela227[[#This Row],[HORA AULA]]/2,"-")</f>
        <v>11</v>
      </c>
      <c r="J44" s="31">
        <v>5</v>
      </c>
      <c r="K44" s="31" t="s">
        <v>100</v>
      </c>
      <c r="L44" s="31" t="s">
        <v>100</v>
      </c>
      <c r="M44" s="31" t="s">
        <v>100</v>
      </c>
      <c r="N44" s="32" t="str">
        <f>IFERROR(VLOOKUP(Tabela227[[#This Row],[NOME]],'NOITE (N) (7)'!$B$3:$C$176,2,FALSE),"")</f>
        <v/>
      </c>
      <c r="O44" s="32" t="str">
        <f>IFERROR(VLOOKUP(Tabela227[[#This Row],[NOME]],'NOITE (N) (6)'!$B$3:$C$176,2,FALSE),"")</f>
        <v/>
      </c>
      <c r="P44" s="32" t="str">
        <f>IFERROR(VLOOKUP(Tabela227[[#This Row],[NOME]],'NOITE (N) (5)'!$B$3:$C$176,2,FALSE),"")</f>
        <v/>
      </c>
      <c r="Q44" s="32" t="str">
        <f>IFERROR(VLOOKUP(Tabela227[[#This Row],[NOME]],'NOITE (N) (4)'!$B$3:$C$176,2,FALSE),"")</f>
        <v/>
      </c>
      <c r="R44" s="32" t="str">
        <f>IFERROR(VLOOKUP(Tabela227[[#This Row],[NOME]],'NOITE (N) (3)'!$B$3:$C$176,2,FALSE),"")</f>
        <v/>
      </c>
      <c r="S44" s="32" t="str">
        <f>IFERROR(VLOOKUP(Tabela227[[#This Row],[NOME]],'NOITE (N) (2)'!$B$3:$C$176,2,FALSE),"")</f>
        <v/>
      </c>
      <c r="T44" s="32" t="str">
        <f>IFERROR(VLOOKUP(Tabela227[[#This Row],[NOME]],'NOITE (N) (1)'!$B$3:$C$176,2,FALSE),"")</f>
        <v/>
      </c>
      <c r="U44" s="32" t="str">
        <f>IFERROR(VLOOKUP(Tabela227[[#This Row],[NOME]],'NOITE (N) (7)'!$D$3:$E$176,2,FALSE),"")</f>
        <v/>
      </c>
      <c r="V44" s="32" t="str">
        <f>IFERROR(VLOOKUP(Tabela227[[#This Row],[NOME]],'NOITE (N) (6)'!$D$3:$E$176,2,FALSE),"")</f>
        <v/>
      </c>
      <c r="W44" s="32" t="str">
        <f>IFERROR(VLOOKUP(Tabela227[[#This Row],[NOME]],'NOITE (N) (5)'!$D$3:$E$176,2,FALSE),"")</f>
        <v/>
      </c>
      <c r="X44" s="32" t="str">
        <f>IFERROR(VLOOKUP(Tabela227[[#This Row],[NOME]],'NOITE (N) (4)'!$D$3:$E$176,2,FALSE),"")</f>
        <v/>
      </c>
      <c r="Y44" s="32" t="str">
        <f>IFERROR(VLOOKUP(Tabela227[[#This Row],[NOME]],'NOITE (N) (3)'!$D$3:$E$176,2,FALSE),"")</f>
        <v/>
      </c>
      <c r="Z44" s="32" t="str">
        <f>IFERROR(VLOOKUP(Tabela227[[#This Row],[NOME]],'NOITE (N) (2)'!$D$3:$E$176,2,FALSE),"")</f>
        <v/>
      </c>
      <c r="AA44" s="32" t="str">
        <f>IFERROR(VLOOKUP(Tabela227[[#This Row],[NOME]],'NOITE (N) (1)'!$D$3:$E$176,2,FALSE),"")</f>
        <v/>
      </c>
      <c r="AB44" s="32" t="str">
        <f>IFERROR(VLOOKUP(Tabela227[[#This Row],[NOME]],'NOITE (N) (7)'!$F$3:$G$176,2,FALSE),"")</f>
        <v/>
      </c>
      <c r="AC44" s="32" t="str">
        <f>IFERROR(VLOOKUP(Tabela227[[#This Row],[NOME]],'NOITE (N) (6)'!$F$3:$G$176,2,FALSE),"")</f>
        <v/>
      </c>
      <c r="AD44" s="32" t="str">
        <f>IFERROR(VLOOKUP(Tabela227[[#This Row],[NOME]],'NOITE (N) (5)'!$F$3:$G$176,2,FALSE),"")</f>
        <v/>
      </c>
      <c r="AE44" s="32" t="str">
        <f>IFERROR(VLOOKUP(Tabela227[[#This Row],[NOME]],'NOITE (N) (4)'!$F$3:$G$176,2,FALSE),"")</f>
        <v/>
      </c>
      <c r="AF44" s="32" t="str">
        <f>IFERROR(VLOOKUP(Tabela227[[#This Row],[NOME]],'NOITE (N) (3)'!$F$3:$G$176,2,FALSE),"")</f>
        <v/>
      </c>
      <c r="AG44" s="32" t="str">
        <f>IFERROR(VLOOKUP(Tabela227[[#This Row],[NOME]],'NOITE (N) (2)'!$F$3:$G$176,2,FALSE),"")</f>
        <v/>
      </c>
      <c r="AH44" s="32" t="str">
        <f>IFERROR(VLOOKUP(Tabela227[[#This Row],[NOME]],'NOITE (N) (1)'!$F$3:$G$176,2,FALSE),"")</f>
        <v/>
      </c>
      <c r="AI44" s="32" t="str">
        <f>IFERROR(VLOOKUP(Tabela227[[#This Row],[NOME]],'NOITE (N) (7)'!$H$3:$I$176,2,FALSE),"")</f>
        <v/>
      </c>
      <c r="AJ44" s="32" t="str">
        <f>IFERROR(VLOOKUP(Tabela227[[#This Row],[NOME]],'NOITE (N) (6)'!$H$3:$I$176,2,FALSE),"")</f>
        <v/>
      </c>
      <c r="AK44" s="32" t="str">
        <f>IFERROR(VLOOKUP(Tabela227[[#This Row],[NOME]],'NOITE (N) (5)'!$H$3:$I$176,2,FALSE),"")</f>
        <v/>
      </c>
      <c r="AL44" s="32" t="str">
        <f>IFERROR(VLOOKUP(Tabela227[[#This Row],[NOME]],'NOITE (N) (4)'!$H$3:$I$176,2,FALSE),"")</f>
        <v/>
      </c>
      <c r="AM44" s="32" t="str">
        <f>IFERROR(VLOOKUP(Tabela227[[#This Row],[NOME]],'NOITE (N) (3)'!$H$3:$I$176,2,FALSE),"")</f>
        <v/>
      </c>
      <c r="AN44" s="32" t="str">
        <f>IFERROR(VLOOKUP(Tabela227[[#This Row],[NOME]],'NOITE (N) (2)'!$H$3:$I$176,2,FALSE),"")</f>
        <v/>
      </c>
      <c r="AO44" s="32" t="str">
        <f>IFERROR(VLOOKUP(Tabela227[[#This Row],[NOME]],'NOITE (N) (1)'!$H$3:$I$176,2,FALSE),"")</f>
        <v/>
      </c>
      <c r="AP44" s="32" t="str">
        <f>IFERROR(VLOOKUP(Tabela227[[#This Row],[NOME]],'NOITE (N) (7)'!$J$3:$K$176,2,FALSE),"")</f>
        <v/>
      </c>
      <c r="AQ44" s="32" t="str">
        <f>IFERROR(VLOOKUP(Tabela227[[#This Row],[NOME]],'NOITE (N) (6)'!$J$3:$K$176,2,FALSE),"")</f>
        <v/>
      </c>
      <c r="AR44" s="32" t="str">
        <f>IFERROR(VLOOKUP(Tabela227[[#This Row],[NOME]],'NOITE (N) (5)'!$J$3:$K$176,2,FALSE),"")</f>
        <v/>
      </c>
      <c r="AS44" s="32" t="str">
        <f>IFERROR(VLOOKUP(Tabela227[[#This Row],[NOME]],'NOITE (N) (4)'!$J$3:$K$176,2,FALSE),"")</f>
        <v/>
      </c>
      <c r="AT44" s="32" t="str">
        <f>IFERROR(VLOOKUP(Tabela227[[#This Row],[NOME]],'NOITE (N) (3)'!$J$3:$K$176,2,FALSE),"")</f>
        <v/>
      </c>
      <c r="AU44" s="32" t="str">
        <f>IFERROR(VLOOKUP(Tabela227[[#This Row],[NOME]],'NOITE (N) (2)'!$J$3:$K$176,2,FALSE),"")</f>
        <v/>
      </c>
      <c r="AV44" s="32" t="str">
        <f>IFERROR(VLOOKUP(Tabela227[[#This Row],[NOME]],'NOITE (N) (1)'!$J$3:$K$176,2,FALSE),"")</f>
        <v/>
      </c>
      <c r="AW44" s="32" t="str">
        <f>IFERROR(VLOOKUP(Tabela227[[#This Row],[NOME]],'NOITE (N) (7)'!$L$3:$M$176,2,FALSE),"")</f>
        <v/>
      </c>
      <c r="AX44" s="32" t="str">
        <f>IFERROR(VLOOKUP(Tabela227[[#This Row],[NOME]],'NOITE (N) (6)'!$L$3:$M$176,2,FALSE),"")</f>
        <v/>
      </c>
      <c r="AY44" s="32" t="str">
        <f>IFERROR(VLOOKUP(Tabela227[[#This Row],[NOME]],'NOITE (N) (5)'!$L$3:$M$176,2,FALSE),"")</f>
        <v/>
      </c>
      <c r="AZ44" s="32" t="str">
        <f>IFERROR(VLOOKUP(Tabela227[[#This Row],[NOME]],'NOITE (N) (4)'!$L$3:$M$176,2,FALSE),"")</f>
        <v/>
      </c>
      <c r="BA44" s="32" t="str">
        <f>IFERROR(VLOOKUP(Tabela227[[#This Row],[NOME]],'NOITE (N) (3)'!$L$3:$M$176,2,FALSE),"")</f>
        <v/>
      </c>
      <c r="BB44" s="32" t="str">
        <f>IFERROR(VLOOKUP(Tabela227[[#This Row],[NOME]],'NOITE (N) (2)'!$L$3:$M$176,2,FALSE),"")</f>
        <v/>
      </c>
      <c r="BC44" s="32" t="str">
        <f>IFERROR(VLOOKUP(Tabela227[[#This Row],[NOME]],'NOITE (N) (1)'!$L$3:$M$176,2,FALSE),"")</f>
        <v/>
      </c>
      <c r="BD44" s="32" t="str">
        <f>IFERROR(VLOOKUP(Tabela227[[#This Row],[NOME]],'TARDE (N) (6)'!$B$2:$C$73,2,FALSE),"")</f>
        <v/>
      </c>
      <c r="BE44" s="32" t="str">
        <f>IFERROR(VLOOKUP(Tabela227[[#This Row],[NOME]],'TARDE (N) (5)'!$B$2:$C$73,2,FALSE),"")</f>
        <v/>
      </c>
      <c r="BF44" s="32" t="str">
        <f>IFERROR(VLOOKUP(Tabela227[[#This Row],[NOME]],'TARDE (N) (4)'!$B$2:$C$73,2,FALSE),"")</f>
        <v/>
      </c>
      <c r="BG44" s="32" t="str">
        <f>IFERROR(VLOOKUP(Tabela227[[#This Row],[NOME]],'TARDE (N) (3)'!$B$2:$C$73,2,FALSE),"")</f>
        <v/>
      </c>
      <c r="BH44" s="32" t="str">
        <f>IFERROR(VLOOKUP(Tabela227[[#This Row],[NOME]],'TARDE (N) (2)'!$B$2:$C$73,2,FALSE),"")</f>
        <v/>
      </c>
      <c r="BI44" s="32" t="str">
        <f>IFERROR(VLOOKUP(Tabela227[[#This Row],[NOME]],'TARDE (N) (1)'!$B$2:$C$73,2,FALSE),"")</f>
        <v/>
      </c>
      <c r="BJ44" s="32" t="str">
        <f>IFERROR(VLOOKUP(Tabela227[[#This Row],[NOME]],'TARDE (N) (6)'!$D$2:$E$73,2,FALSE),"")</f>
        <v/>
      </c>
      <c r="BK44" s="32" t="str">
        <f>IFERROR(VLOOKUP(Tabela227[[#This Row],[NOME]],'TARDE (N) (5)'!$D$2:$E$73,2,FALSE),"")</f>
        <v/>
      </c>
      <c r="BL44" s="32" t="str">
        <f>IFERROR(VLOOKUP(Tabela227[[#This Row],[NOME]],'TARDE (N) (4)'!$D$2:$E$73,2,FALSE),"")</f>
        <v/>
      </c>
      <c r="BM44" s="32" t="str">
        <f>IFERROR(VLOOKUP(Tabela227[[#This Row],[NOME]],'TARDE (N) (3)'!$D$2:$E$73,2,FALSE),"")</f>
        <v/>
      </c>
      <c r="BN44" s="32" t="str">
        <f>IFERROR(VLOOKUP(Tabela227[[#This Row],[NOME]],'TARDE (N) (2)'!$D$2:$E$73,2,FALSE),"")</f>
        <v/>
      </c>
      <c r="BO44" s="32" t="str">
        <f>IFERROR(VLOOKUP(Tabela227[[#This Row],[NOME]],'TARDE (N) (1)'!$D$2:$E$73,2,FALSE),"")</f>
        <v/>
      </c>
      <c r="BP44" s="32" t="str">
        <f>IFERROR(VLOOKUP(Tabela227[[#This Row],[NOME]],'TARDE (N) (6)'!$F$2:$G$73,2,FALSE),"")</f>
        <v/>
      </c>
      <c r="BQ44" s="32" t="str">
        <f>IFERROR(VLOOKUP(Tabela227[[#This Row],[NOME]],'TARDE (N) (5)'!$F$2:$G$73,2,FALSE),"")</f>
        <v/>
      </c>
      <c r="BR44" s="32" t="str">
        <f>IFERROR(VLOOKUP(Tabela227[[#This Row],[NOME]],'TARDE (N) (4)'!$F$2:$G$73,2,FALSE),"")</f>
        <v/>
      </c>
      <c r="BS44" s="32" t="str">
        <f>IFERROR(VLOOKUP(Tabela227[[#This Row],[NOME]],'TARDE (N) (3)'!$F$2:$G$73,2,FALSE),"")</f>
        <v/>
      </c>
      <c r="BT44" s="32" t="str">
        <f>IFERROR(VLOOKUP(Tabela227[[#This Row],[NOME]],'TARDE (N) (2)'!$F$2:$G$73,2,FALSE),"")</f>
        <v/>
      </c>
      <c r="BU44" s="32" t="str">
        <f>IFERROR(VLOOKUP(Tabela227[[#This Row],[NOME]],'TARDE (N) (1)'!$F$2:$G$73,2,FALSE),"")</f>
        <v/>
      </c>
      <c r="BV44" s="32" t="str">
        <f>IFERROR(VLOOKUP(Tabela227[[#This Row],[NOME]],'TARDE (N) (6)'!$H$2:$I$73,2,FALSE),"")</f>
        <v/>
      </c>
      <c r="BW44" s="32" t="str">
        <f>IFERROR(VLOOKUP(Tabela227[[#This Row],[NOME]],'TARDE (N) (5)'!$H$2:$I$73,2,FALSE),"")</f>
        <v/>
      </c>
      <c r="BX44" s="32" t="str">
        <f>IFERROR(VLOOKUP(Tabela227[[#This Row],[NOME]],'TARDE (N) (4)'!$H$2:$I$73,2,FALSE),"")</f>
        <v/>
      </c>
      <c r="BY44" s="32" t="str">
        <f>IFERROR(VLOOKUP(Tabela227[[#This Row],[NOME]],'TARDE (N) (3)'!$H$2:$I$73,2,FALSE),"")</f>
        <v/>
      </c>
      <c r="BZ44" s="32" t="str">
        <f>IFERROR(VLOOKUP(Tabela227[[#This Row],[NOME]],'TARDE (N) (2)'!$H$2:$I$73,2,FALSE),"")</f>
        <v/>
      </c>
      <c r="CA44" s="32" t="str">
        <f>IFERROR(VLOOKUP(Tabela227[[#This Row],[NOME]],'TARDE (N) (1)'!$H$2:$I$73,2,FALSE),"")</f>
        <v/>
      </c>
      <c r="CB44" s="32" t="str">
        <f>IFERROR(VLOOKUP(Tabela227[[#This Row],[NOME]],'TARDE (N) (6)'!$J$2:$K$73,2,FALSE),"")</f>
        <v/>
      </c>
      <c r="CC44" s="32" t="str">
        <f>IFERROR(VLOOKUP(Tabela227[[#This Row],[NOME]],'TARDE (N) (5)'!$J$2:$K$73,2,FALSE),"")</f>
        <v/>
      </c>
      <c r="CD44" s="32" t="str">
        <f>IFERROR(VLOOKUP(Tabela227[[#This Row],[NOME]],'TARDE (N) (4)'!$J$2:$K$73,2,FALSE),"")</f>
        <v/>
      </c>
      <c r="CE44" s="32" t="str">
        <f>IFERROR(VLOOKUP(Tabela227[[#This Row],[NOME]],'TARDE (N) (3)'!$J$2:$K$73,2,FALSE),"")</f>
        <v/>
      </c>
      <c r="CF44" s="32" t="str">
        <f>IFERROR(VLOOKUP(Tabela227[[#This Row],[NOME]],'TARDE (N) (2)'!$J$2:$K$73,2,FALSE),"")</f>
        <v/>
      </c>
      <c r="CG44" s="32" t="str">
        <f>IFERROR(VLOOKUP(Tabela227[[#This Row],[NOME]],'TARDE (N) (1)'!$J$2:$K$73,2,FALSE),"")</f>
        <v/>
      </c>
      <c r="CH44" s="32" t="str">
        <f>IFERROR(VLOOKUP(Tabela227[[#This Row],[NOME]],'TARDE (N) (6)'!$L$2:$M$73,2,FALSE),"")</f>
        <v/>
      </c>
      <c r="CI44" s="32" t="str">
        <f>IFERROR(VLOOKUP(Tabela227[[#This Row],[NOME]],'TARDE (N) (5)'!$L$2:$M$73,2,FALSE),"")</f>
        <v/>
      </c>
      <c r="CJ44" s="32" t="str">
        <f>IFERROR(VLOOKUP(Tabela227[[#This Row],[NOME]],'TARDE (N) (4)'!$L$2:$M$73,2,FALSE),"")</f>
        <v/>
      </c>
      <c r="CK44" s="32" t="str">
        <f>IFERROR(VLOOKUP(Tabela227[[#This Row],[NOME]],'TARDE (N) (3)'!$L$2:$M$73,2,FALSE),"")</f>
        <v/>
      </c>
      <c r="CL44" s="32" t="str">
        <f>IFERROR(VLOOKUP(Tabela227[[#This Row],[NOME]],'TARDE (N) (2)'!$L$2:$M$73,2,FALSE),"")</f>
        <v/>
      </c>
      <c r="CM44" s="32" t="str">
        <f>IFERROR(VLOOKUP(Tabela227[[#This Row],[NOME]],'TARDE (N) (1)'!$L$2:$M$73,2,FALSE),"")</f>
        <v/>
      </c>
      <c r="CN44" s="32" t="str">
        <f>IFERROR(VLOOKUP(Tabela227[[#This Row],[NOME]],'MANHÃ (N) (7)'!$B$2:$C$127,2,FALSE),"")</f>
        <v/>
      </c>
      <c r="CO44" s="32" t="str">
        <f>IFERROR(VLOOKUP(Tabela227[[#This Row],[NOME]],'MANHÃ (N) (6)'!$B$2:$C$127,2,FALSE),"")</f>
        <v/>
      </c>
      <c r="CP44" s="32" t="str">
        <f>IFERROR(VLOOKUP(Tabela227[[#This Row],[NOME]],'MANHÃ (N) (5)'!$B$2:$C$127,2,FALSE),"")</f>
        <v/>
      </c>
      <c r="CQ44" s="32" t="str">
        <f>IFERROR(VLOOKUP(Tabela227[[#This Row],[NOME]],'MANHÃ (N) (4)'!$B$2:$C$127,2,FALSE),"")</f>
        <v/>
      </c>
      <c r="CR44" s="32" t="str">
        <f>IFERROR(VLOOKUP(Tabela227[[#This Row],[NOME]],'MANHÃ (N) (3)'!$B$2:$C$127,2,FALSE),"")</f>
        <v/>
      </c>
      <c r="CS44" s="32" t="str">
        <f>IFERROR(VLOOKUP(Tabela227[[#This Row],[NOME]],'MANHÃ (N) (2)'!$B$2:$C$127,2,FALSE),"")</f>
        <v/>
      </c>
      <c r="CT44" s="32" t="str">
        <f>IFERROR(VLOOKUP(Tabela227[[#This Row],[NOME]],'MANHÃ (N) (1)'!$B$2:$C$127,2,FALSE),"")</f>
        <v/>
      </c>
      <c r="CU44" s="32" t="str">
        <f>IFERROR(VLOOKUP(Tabela227[[#This Row],[NOME]],'MANHÃ (N) (7)'!$D$2:$E$127,2,FALSE),"")</f>
        <v/>
      </c>
      <c r="CV44" s="32" t="str">
        <f>IFERROR(VLOOKUP(Tabela227[[#This Row],[NOME]],'MANHÃ (N) (6)'!$D$2:$E$127,2,FALSE),"")</f>
        <v/>
      </c>
      <c r="CW44" s="32" t="str">
        <f>IFERROR(VLOOKUP(Tabela227[[#This Row],[NOME]],'MANHÃ (N) (5)'!$D$2:$E$127,2,FALSE),"")</f>
        <v/>
      </c>
      <c r="CX44" s="32" t="str">
        <f>IFERROR(VLOOKUP(Tabela227[[#This Row],[NOME]],'MANHÃ (N) (4)'!$D$2:$E$127,2,FALSE),"")</f>
        <v/>
      </c>
      <c r="CY44" s="32" t="str">
        <f>IFERROR(VLOOKUP(Tabela227[[#This Row],[NOME]],'MANHÃ (N) (3)'!$D$2:$E$127,2,FALSE),"")</f>
        <v/>
      </c>
      <c r="CZ44" s="32" t="str">
        <f>IFERROR(VLOOKUP(Tabela227[[#This Row],[NOME]],'MANHÃ (N) (2)'!$D$2:$E$127,2,FALSE),"")</f>
        <v/>
      </c>
      <c r="DA44" s="32" t="str">
        <f>IFERROR(VLOOKUP(Tabela227[[#This Row],[NOME]],'MANHÃ (N) (1)'!$D$2:$E$127,2,FALSE),"")</f>
        <v/>
      </c>
      <c r="DB44" s="32" t="str">
        <f>IFERROR(VLOOKUP(Tabela227[[#This Row],[NOME]],'MANHÃ (N) (7)'!$F$2:$G$127,2,FALSE),"")</f>
        <v/>
      </c>
      <c r="DC44" s="32" t="str">
        <f>IFERROR(VLOOKUP(Tabela227[[#This Row],[NOME]],'MANHÃ (N) (7)'!$F$2:$G$127,2,FALSE),"")</f>
        <v/>
      </c>
      <c r="DD44" s="32" t="str">
        <f>IFERROR(VLOOKUP(Tabela227[[#This Row],[NOME]],'MANHÃ (N) (6)'!$F$2:$G$127,2,FALSE),"")</f>
        <v/>
      </c>
      <c r="DE44" s="32" t="str">
        <f>IFERROR(VLOOKUP(Tabela227[[#This Row],[NOME]],'MANHÃ (N) (5)'!$F$2:$G$127,2,FALSE),"")</f>
        <v/>
      </c>
      <c r="DF44" s="32" t="str">
        <f>IFERROR(VLOOKUP(Tabela227[[#This Row],[NOME]],'MANHÃ (N) (3)'!$F$2:$G$127,2,FALSE),"")</f>
        <v/>
      </c>
      <c r="DG44" s="32" t="str">
        <f>IFERROR(VLOOKUP(Tabela227[[#This Row],[NOME]],'MANHÃ (N) (2)'!$F$2:$G$127,2,FALSE),"")</f>
        <v/>
      </c>
      <c r="DH44" s="32" t="str">
        <f>IFERROR(VLOOKUP(Tabela227[[#This Row],[NOME]],'MANHÃ (N) (1)'!$F$2:$G$127,2,FALSE),"")</f>
        <v/>
      </c>
      <c r="DI44" s="32" t="str">
        <f>IFERROR(VLOOKUP(Tabela227[[#This Row],[NOME]],'MANHÃ (N) (7)'!$H$2:$I$127,2,FALSE),"")</f>
        <v/>
      </c>
      <c r="DJ44" s="32" t="str">
        <f>IFERROR(VLOOKUP(Tabela227[[#This Row],[NOME]],'MANHÃ (N) (6)'!$H$2:$I$127,2,FALSE),"")</f>
        <v/>
      </c>
      <c r="DK44" s="32" t="str">
        <f>IFERROR(VLOOKUP(Tabela227[[#This Row],[NOME]],'MANHÃ (N) (5)'!$H$2:$I$127,2,FALSE),"")</f>
        <v/>
      </c>
      <c r="DL44" s="32" t="str">
        <f>IFERROR(VLOOKUP(Tabela227[[#This Row],[NOME]],'MANHÃ (N) (4)'!$H$2:$I$127,2,FALSE),"")</f>
        <v/>
      </c>
      <c r="DM44" s="32" t="str">
        <f>IFERROR(VLOOKUP(Tabela227[[#This Row],[NOME]],'MANHÃ (N) (3)'!$H$2:$I$127,2,FALSE),"")</f>
        <v/>
      </c>
      <c r="DN44" s="32" t="str">
        <f>IFERROR(VLOOKUP(Tabela227[[#This Row],[NOME]],'MANHÃ (N) (2)'!$H$2:$I$127,2,FALSE),"")</f>
        <v/>
      </c>
      <c r="DO44" s="32" t="str">
        <f>IFERROR(VLOOKUP(Tabela227[[#This Row],[NOME]],'MANHÃ (N) (1)'!$H$2:$I$127,2,FALSE),"")</f>
        <v/>
      </c>
      <c r="DP44" s="32" t="str">
        <f>IFERROR(VLOOKUP(Tabela227[[#This Row],[NOME]],'MANHÃ (N) (7)'!$J$2:$K$127,2,FALSE),"")</f>
        <v/>
      </c>
      <c r="DQ44" s="32" t="str">
        <f>IFERROR(VLOOKUP(Tabela227[[#This Row],[NOME]],'MANHÃ (N) (6)'!$J$2:$K$127,2,FALSE),"")</f>
        <v/>
      </c>
      <c r="DR44" s="32" t="str">
        <f>IFERROR(VLOOKUP(Tabela227[[#This Row],[NOME]],'MANHÃ (N) (5)'!$J$2:$K$127,2,FALSE),"")</f>
        <v/>
      </c>
      <c r="DS44" s="32" t="str">
        <f>IFERROR(VLOOKUP(Tabela227[[#This Row],[NOME]],'MANHÃ (N) (4)'!$J$2:$K$127,2,FALSE),"")</f>
        <v/>
      </c>
      <c r="DT44" s="32" t="str">
        <f>IFERROR(VLOOKUP(Tabela227[[#This Row],[NOME]],'MANHÃ (N) (3)'!$J$2:$K$127,2,FALSE),"")</f>
        <v/>
      </c>
      <c r="DU44" s="32" t="str">
        <f>IFERROR(VLOOKUP(Tabela227[[#This Row],[NOME]],'MANHÃ (N) (2)'!$J$2:$K$127,2,FALSE),"")</f>
        <v/>
      </c>
      <c r="DV44" s="32" t="str">
        <f>IFERROR(VLOOKUP(Tabela227[[#This Row],[NOME]],'MANHÃ (N) (1)'!$J$2:$K$127,2,FALSE),"")</f>
        <v/>
      </c>
      <c r="DW44" s="32" t="str">
        <f>IFERROR(VLOOKUP(Tabela227[[#This Row],[NOME]],'MANHÃ (N) (7)'!$L$2:$M$127,2,FALSE),"")</f>
        <v/>
      </c>
      <c r="DX44" s="32" t="str">
        <f>IFERROR(VLOOKUP(Tabela227[[#This Row],[NOME]],'MANHÃ (N) (6)'!$L$2:$M$127,2,FALSE),"")</f>
        <v/>
      </c>
      <c r="DY44" s="32" t="str">
        <f>IFERROR(VLOOKUP(Tabela227[[#This Row],[NOME]],'MANHÃ (N) (5)'!$L$2:$M$127,2,FALSE),"")</f>
        <v/>
      </c>
      <c r="DZ44" s="32" t="str">
        <f>IFERROR(VLOOKUP(Tabela227[[#This Row],[NOME]],'MANHÃ (N) (4)'!$L$2:$M$127,2,FALSE),"")</f>
        <v/>
      </c>
      <c r="EA44" s="32" t="str">
        <f>IFERROR(VLOOKUP(Tabela227[[#This Row],[NOME]],'MANHÃ (N) (3)'!$L$2:$M$127,2,FALSE),"")</f>
        <v/>
      </c>
      <c r="EB44" s="32" t="str">
        <f>IFERROR(VLOOKUP(Tabela227[[#This Row],[NOME]],'MANHÃ (N) (2)'!$L$2:$M$127,2,FALSE),"")</f>
        <v/>
      </c>
      <c r="EC44" s="32" t="str">
        <f>IFERROR(VLOOKUP(Tabela227[[#This Row],[NOME]],'MANHÃ (N) (1)'!$L$2:$M$127,2,FALSE),"")</f>
        <v/>
      </c>
      <c r="ED44" s="33">
        <v>45323</v>
      </c>
      <c r="EE44" s="31">
        <f>PROFESSORES!$D$3</f>
        <v>2024</v>
      </c>
      <c r="EF44" s="31" t="str">
        <f>PROFESSORES!$C$3</f>
        <v>MAIO</v>
      </c>
      <c r="EG44" s="35">
        <f>'MÊS (WORD)'!$C$4</f>
        <v>5</v>
      </c>
      <c r="EH44" s="42">
        <f>'MÊS (WORD)'!$I$5</f>
        <v>45413</v>
      </c>
      <c r="EI44" s="31" t="str">
        <f>'MÊS (WORD)'!$J$5</f>
        <v>*
***************************DIA DO TRABALHO**************************</v>
      </c>
      <c r="EJ44" s="42">
        <f>'MÊS (WORD)'!$I$6</f>
        <v>45414</v>
      </c>
      <c r="EK44" s="37" t="str">
        <f>'MÊS (WORD)'!$J$6</f>
        <v/>
      </c>
      <c r="EL44" s="42">
        <f>'MÊS (WORD)'!$I$7</f>
        <v>45415</v>
      </c>
      <c r="EM44" s="37" t="str">
        <f>'MÊS (WORD)'!$J$7</f>
        <v/>
      </c>
      <c r="EN44" s="42">
        <f>'MÊS (WORD)'!$I$8</f>
        <v>45416</v>
      </c>
      <c r="EO44" s="37" t="str">
        <f>'MÊS (WORD)'!$J$8</f>
        <v/>
      </c>
      <c r="EP44" s="42">
        <f>'MÊS (WORD)'!$I$9</f>
        <v>45417</v>
      </c>
      <c r="EQ44" s="37" t="str">
        <f>'MÊS (WORD)'!$J$9</f>
        <v>********************************************************************</v>
      </c>
      <c r="ER44" s="42">
        <f>'MÊS (WORD)'!$I$10</f>
        <v>45418</v>
      </c>
      <c r="ES44" s="37" t="str">
        <f>'MÊS (WORD)'!$J$10</f>
        <v/>
      </c>
      <c r="ET44" s="42">
        <f>'MÊS (WORD)'!$I$11</f>
        <v>45419</v>
      </c>
      <c r="EU44" s="37" t="str">
        <f>'MÊS (WORD)'!$J$11</f>
        <v/>
      </c>
      <c r="EV44" s="42">
        <f>'MÊS (WORD)'!$I$12</f>
        <v>45420</v>
      </c>
      <c r="EW44" s="37" t="str">
        <f>'MÊS (WORD)'!$J$12</f>
        <v/>
      </c>
      <c r="EX44" s="42">
        <f>'MÊS (WORD)'!$I$13</f>
        <v>45421</v>
      </c>
      <c r="EY44" s="37" t="str">
        <f>'MÊS (WORD)'!$J$13</f>
        <v/>
      </c>
      <c r="EZ44" s="37">
        <f>'MÊS (WORD)'!$I$14</f>
        <v>45422</v>
      </c>
      <c r="FA44" s="37" t="str">
        <f>'MÊS (WORD)'!$J$14</f>
        <v/>
      </c>
      <c r="FB44" s="37">
        <f>'MÊS (WORD)'!$I$15</f>
        <v>45423</v>
      </c>
      <c r="FC44" s="37" t="str">
        <f>'MÊS (WORD)'!$J$15</f>
        <v/>
      </c>
      <c r="FD44" s="37">
        <f>'MÊS (WORD)'!$I$16</f>
        <v>45424</v>
      </c>
      <c r="FE44" s="37" t="str">
        <f>'MÊS (WORD)'!$J$16</f>
        <v>********************************************************************</v>
      </c>
      <c r="FF44" s="37">
        <f>'MÊS (WORD)'!$I$17</f>
        <v>45425</v>
      </c>
      <c r="FG44" s="37" t="str">
        <f>'MÊS (WORD)'!$J$17</f>
        <v/>
      </c>
      <c r="FH44" s="37">
        <f>'MÊS (WORD)'!$I$18</f>
        <v>45426</v>
      </c>
      <c r="FI44" s="37" t="str">
        <f>'MÊS (WORD)'!$J$18</f>
        <v/>
      </c>
      <c r="FJ44" s="37">
        <f>'MÊS (WORD)'!$I$19</f>
        <v>45427</v>
      </c>
      <c r="FK44" s="37" t="str">
        <f>'MÊS (WORD)'!$J$19</f>
        <v/>
      </c>
      <c r="FL44" s="37">
        <f>'MÊS (WORD)'!$I$20</f>
        <v>45428</v>
      </c>
      <c r="FM44" s="37" t="str">
        <f>'MÊS (WORD)'!$J$20</f>
        <v/>
      </c>
      <c r="FN44" s="37">
        <f>'MÊS (WORD)'!$I$21</f>
        <v>45429</v>
      </c>
      <c r="FO44" s="37" t="str">
        <f>'MÊS (WORD)'!$J$21</f>
        <v/>
      </c>
      <c r="FP44" s="37">
        <f>'MÊS (WORD)'!$I$22</f>
        <v>45430</v>
      </c>
      <c r="FQ44" s="37" t="str">
        <f>'MÊS (WORD)'!$J$22</f>
        <v/>
      </c>
      <c r="FR44" s="37">
        <f>'MÊS (WORD)'!$I$23</f>
        <v>45431</v>
      </c>
      <c r="FS44" s="37" t="str">
        <f>'MÊS (WORD)'!$J$23</f>
        <v>********************************************************************</v>
      </c>
      <c r="FT44" s="37">
        <f>'MÊS (WORD)'!$I$24</f>
        <v>45432</v>
      </c>
      <c r="FU44" s="37" t="str">
        <f>'MÊS (WORD)'!$J$24</f>
        <v/>
      </c>
      <c r="FV44" s="37">
        <f>'MÊS (WORD)'!$I$25</f>
        <v>45433</v>
      </c>
      <c r="FW44" s="37" t="str">
        <f>'MÊS (WORD)'!$J$25</f>
        <v/>
      </c>
      <c r="FX44" s="37">
        <f>'MÊS (WORD)'!$I$26</f>
        <v>45434</v>
      </c>
      <c r="FY44" s="37" t="str">
        <f>'MÊS (WORD)'!$J$26</f>
        <v/>
      </c>
      <c r="FZ44" s="37">
        <f>'MÊS (WORD)'!$I$27</f>
        <v>45435</v>
      </c>
      <c r="GA44" s="37" t="str">
        <f>'MÊS (WORD)'!$J$27</f>
        <v/>
      </c>
      <c r="GB44" s="37">
        <f>'MÊS (WORD)'!$I$28</f>
        <v>45436</v>
      </c>
      <c r="GC44" s="37" t="str">
        <f>'MÊS (WORD)'!$J$28</f>
        <v/>
      </c>
      <c r="GD44" s="37">
        <f>'MÊS (WORD)'!$I$29</f>
        <v>45437</v>
      </c>
      <c r="GE44" s="37" t="str">
        <f>'MÊS (WORD)'!$J$29</f>
        <v/>
      </c>
      <c r="GF44" s="37">
        <f>'MÊS (WORD)'!$I$30</f>
        <v>45438</v>
      </c>
      <c r="GG44" s="37" t="str">
        <f>'MÊS (WORD)'!$J$30</f>
        <v>********************************************************************</v>
      </c>
      <c r="GH44" s="37">
        <f>'MÊS (WORD)'!$I$31</f>
        <v>45439</v>
      </c>
      <c r="GI44" s="37" t="str">
        <f>'MÊS (WORD)'!$J$31</f>
        <v/>
      </c>
      <c r="GJ44" s="37">
        <f>'MÊS (WORD)'!$I$32</f>
        <v>45440</v>
      </c>
      <c r="GK44" s="37" t="str">
        <f>'MÊS (WORD)'!$J$32</f>
        <v/>
      </c>
      <c r="GL44" s="37">
        <f>'MÊS (WORD)'!$I$33</f>
        <v>45441</v>
      </c>
      <c r="GM44" s="37" t="str">
        <f>'MÊS (WORD)'!$J$33</f>
        <v/>
      </c>
      <c r="GN44" s="37">
        <f>'MÊS (WORD)'!$I$34</f>
        <v>45442</v>
      </c>
      <c r="GO44" s="37" t="str">
        <f>'MÊS (WORD)'!$J$34</f>
        <v/>
      </c>
      <c r="GP44" s="37">
        <f>'MÊS (WORD)'!$I$35</f>
        <v>45443</v>
      </c>
      <c r="GQ44" s="31" t="str">
        <f>'MÊS (WORD)'!$J$35</f>
        <v/>
      </c>
    </row>
    <row r="45" spans="1:199" ht="17.100000000000001" customHeight="1" x14ac:dyDescent="0.25">
      <c r="A45" s="31">
        <v>66197</v>
      </c>
      <c r="B45" s="33">
        <v>42952</v>
      </c>
      <c r="C45" s="31">
        <v>2</v>
      </c>
      <c r="D45" s="39" t="s">
        <v>426</v>
      </c>
      <c r="E45" s="34" t="s">
        <v>315</v>
      </c>
      <c r="F45" s="39" t="s">
        <v>396</v>
      </c>
      <c r="G45" s="39" t="s">
        <v>398</v>
      </c>
      <c r="H45" s="31">
        <v>2</v>
      </c>
      <c r="I45" s="31">
        <f>IF(Tabela227[[#This Row],[HORA AULA]]&lt;&gt;0,Tabela227[[#This Row],[HORA AULA]]/2,"-")</f>
        <v>1</v>
      </c>
      <c r="J45" s="31">
        <v>22</v>
      </c>
      <c r="K45" s="31">
        <v>8</v>
      </c>
      <c r="L45" s="31" t="s">
        <v>100</v>
      </c>
      <c r="M45" s="31" t="s">
        <v>100</v>
      </c>
      <c r="N45" s="32" t="str">
        <f>IFERROR(VLOOKUP(Tabela227[[#This Row],[NOME]],'NOITE (N) (7)'!$B$3:$C$176,2,FALSE),"")</f>
        <v/>
      </c>
      <c r="O45" s="32" t="str">
        <f>IFERROR(VLOOKUP(Tabela227[[#This Row],[NOME]],'NOITE (N) (6)'!$B$3:$C$176,2,FALSE),"")</f>
        <v/>
      </c>
      <c r="P45" s="32" t="str">
        <f>IFERROR(VLOOKUP(Tabela227[[#This Row],[NOME]],'NOITE (N) (5)'!$B$3:$C$176,2,FALSE),"")</f>
        <v/>
      </c>
      <c r="Q45" s="32" t="str">
        <f>IFERROR(VLOOKUP(Tabela227[[#This Row],[NOME]],'NOITE (N) (4)'!$B$3:$C$176,2,FALSE),"")</f>
        <v/>
      </c>
      <c r="R45" s="32" t="str">
        <f>IFERROR(VLOOKUP(Tabela227[[#This Row],[NOME]],'NOITE (N) (3)'!$B$3:$C$176,2,FALSE),"")</f>
        <v/>
      </c>
      <c r="S45" s="32" t="str">
        <f>IFERROR(VLOOKUP(Tabela227[[#This Row],[NOME]],'NOITE (N) (2)'!$B$3:$C$176,2,FALSE),"")</f>
        <v/>
      </c>
      <c r="T45" s="32" t="str">
        <f>IFERROR(VLOOKUP(Tabela227[[#This Row],[NOME]],'NOITE (N) (1)'!$B$3:$C$176,2,FALSE),"")</f>
        <v/>
      </c>
      <c r="U45" s="32" t="str">
        <f>IFERROR(VLOOKUP(Tabela227[[#This Row],[NOME]],'NOITE (N) (7)'!$D$3:$E$176,2,FALSE),"")</f>
        <v/>
      </c>
      <c r="V45" s="32" t="str">
        <f>IFERROR(VLOOKUP(Tabela227[[#This Row],[NOME]],'NOITE (N) (6)'!$D$3:$E$176,2,FALSE),"")</f>
        <v/>
      </c>
      <c r="W45" s="32" t="str">
        <f>IFERROR(VLOOKUP(Tabela227[[#This Row],[NOME]],'NOITE (N) (5)'!$D$3:$E$176,2,FALSE),"")</f>
        <v/>
      </c>
      <c r="X45" s="32" t="str">
        <f>IFERROR(VLOOKUP(Tabela227[[#This Row],[NOME]],'NOITE (N) (4)'!$D$3:$E$176,2,FALSE),"")</f>
        <v/>
      </c>
      <c r="Y45" s="32" t="str">
        <f>IFERROR(VLOOKUP(Tabela227[[#This Row],[NOME]],'NOITE (N) (3)'!$D$3:$E$176,2,FALSE),"")</f>
        <v/>
      </c>
      <c r="Z45" s="32" t="str">
        <f>IFERROR(VLOOKUP(Tabela227[[#This Row],[NOME]],'NOITE (N) (2)'!$D$3:$E$176,2,FALSE),"")</f>
        <v/>
      </c>
      <c r="AA45" s="32" t="str">
        <f>IFERROR(VLOOKUP(Tabela227[[#This Row],[NOME]],'NOITE (N) (1)'!$D$3:$E$176,2,FALSE),"")</f>
        <v/>
      </c>
      <c r="AB45" s="32" t="str">
        <f>IFERROR(VLOOKUP(Tabela227[[#This Row],[NOME]],'NOITE (N) (7)'!$F$3:$G$176,2,FALSE),"")</f>
        <v/>
      </c>
      <c r="AC45" s="32" t="str">
        <f>IFERROR(VLOOKUP(Tabela227[[#This Row],[NOME]],'NOITE (N) (6)'!$F$3:$G$176,2,FALSE),"")</f>
        <v/>
      </c>
      <c r="AD45" s="32" t="str">
        <f>IFERROR(VLOOKUP(Tabela227[[#This Row],[NOME]],'NOITE (N) (5)'!$F$3:$G$176,2,FALSE),"")</f>
        <v/>
      </c>
      <c r="AE45" s="32" t="str">
        <f>IFERROR(VLOOKUP(Tabela227[[#This Row],[NOME]],'NOITE (N) (4)'!$F$3:$G$176,2,FALSE),"")</f>
        <v/>
      </c>
      <c r="AF45" s="32" t="str">
        <f>IFERROR(VLOOKUP(Tabela227[[#This Row],[NOME]],'NOITE (N) (3)'!$F$3:$G$176,2,FALSE),"")</f>
        <v/>
      </c>
      <c r="AG45" s="32" t="str">
        <f>IFERROR(VLOOKUP(Tabela227[[#This Row],[NOME]],'NOITE (N) (2)'!$F$3:$G$176,2,FALSE),"")</f>
        <v/>
      </c>
      <c r="AH45" s="32" t="str">
        <f>IFERROR(VLOOKUP(Tabela227[[#This Row],[NOME]],'NOITE (N) (1)'!$F$3:$G$176,2,FALSE),"")</f>
        <v/>
      </c>
      <c r="AI45" s="32" t="str">
        <f>IFERROR(VLOOKUP(Tabela227[[#This Row],[NOME]],'NOITE (N) (7)'!$H$3:$I$176,2,FALSE),"")</f>
        <v/>
      </c>
      <c r="AJ45" s="32" t="str">
        <f>IFERROR(VLOOKUP(Tabela227[[#This Row],[NOME]],'NOITE (N) (6)'!$H$3:$I$176,2,FALSE),"")</f>
        <v/>
      </c>
      <c r="AK45" s="32" t="str">
        <f>IFERROR(VLOOKUP(Tabela227[[#This Row],[NOME]],'NOITE (N) (5)'!$H$3:$I$176,2,FALSE),"")</f>
        <v/>
      </c>
      <c r="AL45" s="32" t="str">
        <f>IFERROR(VLOOKUP(Tabela227[[#This Row],[NOME]],'NOITE (N) (4)'!$H$3:$I$176,2,FALSE),"")</f>
        <v/>
      </c>
      <c r="AM45" s="32" t="str">
        <f>IFERROR(VLOOKUP(Tabela227[[#This Row],[NOME]],'NOITE (N) (3)'!$H$3:$I$176,2,FALSE),"")</f>
        <v/>
      </c>
      <c r="AN45" s="32" t="str">
        <f>IFERROR(VLOOKUP(Tabela227[[#This Row],[NOME]],'NOITE (N) (2)'!$H$3:$I$176,2,FALSE),"")</f>
        <v/>
      </c>
      <c r="AO45" s="32" t="str">
        <f>IFERROR(VLOOKUP(Tabela227[[#This Row],[NOME]],'NOITE (N) (1)'!$H$3:$I$176,2,FALSE),"")</f>
        <v/>
      </c>
      <c r="AP45" s="32" t="str">
        <f>IFERROR(VLOOKUP(Tabela227[[#This Row],[NOME]],'NOITE (N) (7)'!$J$3:$K$176,2,FALSE),"")</f>
        <v/>
      </c>
      <c r="AQ45" s="32" t="str">
        <f>IFERROR(VLOOKUP(Tabela227[[#This Row],[NOME]],'NOITE (N) (6)'!$J$3:$K$176,2,FALSE),"")</f>
        <v/>
      </c>
      <c r="AR45" s="32" t="str">
        <f>IFERROR(VLOOKUP(Tabela227[[#This Row],[NOME]],'NOITE (N) (5)'!$J$3:$K$176,2,FALSE),"")</f>
        <v/>
      </c>
      <c r="AS45" s="32" t="str">
        <f>IFERROR(VLOOKUP(Tabela227[[#This Row],[NOME]],'NOITE (N) (4)'!$J$3:$K$176,2,FALSE),"")</f>
        <v/>
      </c>
      <c r="AT45" s="32" t="str">
        <f>IFERROR(VLOOKUP(Tabela227[[#This Row],[NOME]],'NOITE (N) (3)'!$J$3:$K$176,2,FALSE),"")</f>
        <v/>
      </c>
      <c r="AU45" s="32" t="str">
        <f>IFERROR(VLOOKUP(Tabela227[[#This Row],[NOME]],'NOITE (N) (2)'!$J$3:$K$176,2,FALSE),"")</f>
        <v/>
      </c>
      <c r="AV45" s="32" t="str">
        <f>IFERROR(VLOOKUP(Tabela227[[#This Row],[NOME]],'NOITE (N) (1)'!$J$3:$K$176,2,FALSE),"")</f>
        <v/>
      </c>
      <c r="AW45" s="32" t="str">
        <f>IFERROR(VLOOKUP(Tabela227[[#This Row],[NOME]],'NOITE (N) (7)'!$L$3:$M$176,2,FALSE),"")</f>
        <v/>
      </c>
      <c r="AX45" s="32" t="str">
        <f>IFERROR(VLOOKUP(Tabela227[[#This Row],[NOME]],'NOITE (N) (6)'!$L$3:$M$176,2,FALSE),"")</f>
        <v/>
      </c>
      <c r="AY45" s="32" t="str">
        <f>IFERROR(VLOOKUP(Tabela227[[#This Row],[NOME]],'NOITE (N) (5)'!$L$3:$M$176,2,FALSE),"")</f>
        <v/>
      </c>
      <c r="AZ45" s="32" t="str">
        <f>IFERROR(VLOOKUP(Tabela227[[#This Row],[NOME]],'NOITE (N) (4)'!$L$3:$M$176,2,FALSE),"")</f>
        <v/>
      </c>
      <c r="BA45" s="32" t="str">
        <f>IFERROR(VLOOKUP(Tabela227[[#This Row],[NOME]],'NOITE (N) (3)'!$L$3:$M$176,2,FALSE),"")</f>
        <v/>
      </c>
      <c r="BB45" s="32" t="str">
        <f>IFERROR(VLOOKUP(Tabela227[[#This Row],[NOME]],'NOITE (N) (2)'!$L$3:$M$176,2,FALSE),"")</f>
        <v/>
      </c>
      <c r="BC45" s="32" t="str">
        <f>IFERROR(VLOOKUP(Tabela227[[#This Row],[NOME]],'NOITE (N) (1)'!$L$3:$M$176,2,FALSE),"")</f>
        <v/>
      </c>
      <c r="BD45" s="32" t="str">
        <f>IFERROR(VLOOKUP(Tabela227[[#This Row],[NOME]],'TARDE (N) (6)'!$B$2:$C$73,2,FALSE),"")</f>
        <v/>
      </c>
      <c r="BE45" s="32" t="str">
        <f>IFERROR(VLOOKUP(Tabela227[[#This Row],[NOME]],'TARDE (N) (5)'!$B$2:$C$73,2,FALSE),"")</f>
        <v/>
      </c>
      <c r="BF45" s="32" t="str">
        <f>IFERROR(VLOOKUP(Tabela227[[#This Row],[NOME]],'TARDE (N) (4)'!$B$2:$C$73,2,FALSE),"")</f>
        <v/>
      </c>
      <c r="BG45" s="32" t="str">
        <f>IFERROR(VLOOKUP(Tabela227[[#This Row],[NOME]],'TARDE (N) (3)'!$B$2:$C$73,2,FALSE),"")</f>
        <v/>
      </c>
      <c r="BH45" s="32" t="str">
        <f>IFERROR(VLOOKUP(Tabela227[[#This Row],[NOME]],'TARDE (N) (2)'!$B$2:$C$73,2,FALSE),"")</f>
        <v/>
      </c>
      <c r="BI45" s="32" t="str">
        <f>IFERROR(VLOOKUP(Tabela227[[#This Row],[NOME]],'TARDE (N) (1)'!$B$2:$C$73,2,FALSE),"")</f>
        <v/>
      </c>
      <c r="BJ45" s="32" t="str">
        <f>IFERROR(VLOOKUP(Tabela227[[#This Row],[NOME]],'TARDE (N) (6)'!$D$2:$E$73,2,FALSE),"")</f>
        <v/>
      </c>
      <c r="BK45" s="32" t="str">
        <f>IFERROR(VLOOKUP(Tabela227[[#This Row],[NOME]],'TARDE (N) (5)'!$D$2:$E$73,2,FALSE),"")</f>
        <v/>
      </c>
      <c r="BL45" s="32" t="str">
        <f>IFERROR(VLOOKUP(Tabela227[[#This Row],[NOME]],'TARDE (N) (4)'!$D$2:$E$73,2,FALSE),"")</f>
        <v/>
      </c>
      <c r="BM45" s="32" t="str">
        <f>IFERROR(VLOOKUP(Tabela227[[#This Row],[NOME]],'TARDE (N) (3)'!$D$2:$E$73,2,FALSE),"")</f>
        <v/>
      </c>
      <c r="BN45" s="32" t="str">
        <f>IFERROR(VLOOKUP(Tabela227[[#This Row],[NOME]],'TARDE (N) (2)'!$D$2:$E$73,2,FALSE),"")</f>
        <v/>
      </c>
      <c r="BO45" s="32" t="str">
        <f>IFERROR(VLOOKUP(Tabela227[[#This Row],[NOME]],'TARDE (N) (1)'!$D$2:$E$73,2,FALSE),"")</f>
        <v/>
      </c>
      <c r="BP45" s="32" t="str">
        <f>IFERROR(VLOOKUP(Tabela227[[#This Row],[NOME]],'TARDE (N) (6)'!$F$2:$G$73,2,FALSE),"")</f>
        <v/>
      </c>
      <c r="BQ45" s="32" t="str">
        <f>IFERROR(VLOOKUP(Tabela227[[#This Row],[NOME]],'TARDE (N) (5)'!$F$2:$G$73,2,FALSE),"")</f>
        <v/>
      </c>
      <c r="BR45" s="32" t="str">
        <f>IFERROR(VLOOKUP(Tabela227[[#This Row],[NOME]],'TARDE (N) (4)'!$F$2:$G$73,2,FALSE),"")</f>
        <v/>
      </c>
      <c r="BS45" s="32" t="str">
        <f>IFERROR(VLOOKUP(Tabela227[[#This Row],[NOME]],'TARDE (N) (3)'!$F$2:$G$73,2,FALSE),"")</f>
        <v/>
      </c>
      <c r="BT45" s="32" t="str">
        <f>IFERROR(VLOOKUP(Tabela227[[#This Row],[NOME]],'TARDE (N) (2)'!$F$2:$G$73,2,FALSE),"")</f>
        <v/>
      </c>
      <c r="BU45" s="32" t="str">
        <f>IFERROR(VLOOKUP(Tabela227[[#This Row],[NOME]],'TARDE (N) (1)'!$F$2:$G$73,2,FALSE),"")</f>
        <v/>
      </c>
      <c r="BV45" s="32" t="str">
        <f>IFERROR(VLOOKUP(Tabela227[[#This Row],[NOME]],'TARDE (N) (6)'!$H$2:$I$73,2,FALSE),"")</f>
        <v/>
      </c>
      <c r="BW45" s="32" t="str">
        <f>IFERROR(VLOOKUP(Tabela227[[#This Row],[NOME]],'TARDE (N) (5)'!$H$2:$I$73,2,FALSE),"")</f>
        <v/>
      </c>
      <c r="BX45" s="32" t="str">
        <f>IFERROR(VLOOKUP(Tabela227[[#This Row],[NOME]],'TARDE (N) (4)'!$H$2:$I$73,2,FALSE),"")</f>
        <v/>
      </c>
      <c r="BY45" s="32" t="str">
        <f>IFERROR(VLOOKUP(Tabela227[[#This Row],[NOME]],'TARDE (N) (3)'!$H$2:$I$73,2,FALSE),"")</f>
        <v/>
      </c>
      <c r="BZ45" s="32" t="str">
        <f>IFERROR(VLOOKUP(Tabela227[[#This Row],[NOME]],'TARDE (N) (2)'!$H$2:$I$73,2,FALSE),"")</f>
        <v/>
      </c>
      <c r="CA45" s="32" t="str">
        <f>IFERROR(VLOOKUP(Tabela227[[#This Row],[NOME]],'TARDE (N) (1)'!$H$2:$I$73,2,FALSE),"")</f>
        <v/>
      </c>
      <c r="CB45" s="32" t="str">
        <f>IFERROR(VLOOKUP(Tabela227[[#This Row],[NOME]],'TARDE (N) (6)'!$J$2:$K$73,2,FALSE),"")</f>
        <v/>
      </c>
      <c r="CC45" s="32" t="str">
        <f>IFERROR(VLOOKUP(Tabela227[[#This Row],[NOME]],'TARDE (N) (5)'!$J$2:$K$73,2,FALSE),"")</f>
        <v/>
      </c>
      <c r="CD45" s="32" t="str">
        <f>IFERROR(VLOOKUP(Tabela227[[#This Row],[NOME]],'TARDE (N) (4)'!$J$2:$K$73,2,FALSE),"")</f>
        <v/>
      </c>
      <c r="CE45" s="32" t="str">
        <f>IFERROR(VLOOKUP(Tabela227[[#This Row],[NOME]],'TARDE (N) (3)'!$J$2:$K$73,2,FALSE),"")</f>
        <v/>
      </c>
      <c r="CF45" s="32" t="str">
        <f>IFERROR(VLOOKUP(Tabela227[[#This Row],[NOME]],'TARDE (N) (2)'!$J$2:$K$73,2,FALSE),"")</f>
        <v/>
      </c>
      <c r="CG45" s="32" t="str">
        <f>IFERROR(VLOOKUP(Tabela227[[#This Row],[NOME]],'TARDE (N) (1)'!$J$2:$K$73,2,FALSE),"")</f>
        <v/>
      </c>
      <c r="CH45" s="32" t="str">
        <f>IFERROR(VLOOKUP(Tabela227[[#This Row],[NOME]],'TARDE (N) (6)'!$L$2:$M$73,2,FALSE),"")</f>
        <v/>
      </c>
      <c r="CI45" s="32" t="str">
        <f>IFERROR(VLOOKUP(Tabela227[[#This Row],[NOME]],'TARDE (N) (5)'!$L$2:$M$73,2,FALSE),"")</f>
        <v/>
      </c>
      <c r="CJ45" s="32" t="str">
        <f>IFERROR(VLOOKUP(Tabela227[[#This Row],[NOME]],'TARDE (N) (4)'!$L$2:$M$73,2,FALSE),"")</f>
        <v/>
      </c>
      <c r="CK45" s="32" t="str">
        <f>IFERROR(VLOOKUP(Tabela227[[#This Row],[NOME]],'TARDE (N) (3)'!$L$2:$M$73,2,FALSE),"")</f>
        <v/>
      </c>
      <c r="CL45" s="32" t="str">
        <f>IFERROR(VLOOKUP(Tabela227[[#This Row],[NOME]],'TARDE (N) (2)'!$L$2:$M$73,2,FALSE),"")</f>
        <v/>
      </c>
      <c r="CM45" s="32" t="str">
        <f>IFERROR(VLOOKUP(Tabela227[[#This Row],[NOME]],'TARDE (N) (1)'!$L$2:$M$73,2,FALSE),"")</f>
        <v/>
      </c>
      <c r="CN45" s="32" t="str">
        <f>IFERROR(VLOOKUP(Tabela227[[#This Row],[NOME]],'MANHÃ (N) (7)'!$B$2:$C$127,2,FALSE),"")</f>
        <v/>
      </c>
      <c r="CO45" s="32" t="str">
        <f>IFERROR(VLOOKUP(Tabela227[[#This Row],[NOME]],'MANHÃ (N) (6)'!$B$2:$C$127,2,FALSE),"")</f>
        <v/>
      </c>
      <c r="CP45" s="32" t="str">
        <f>IFERROR(VLOOKUP(Tabela227[[#This Row],[NOME]],'MANHÃ (N) (5)'!$B$2:$C$127,2,FALSE),"")</f>
        <v/>
      </c>
      <c r="CQ45" s="32" t="str">
        <f>IFERROR(VLOOKUP(Tabela227[[#This Row],[NOME]],'MANHÃ (N) (4)'!$B$2:$C$127,2,FALSE),"")</f>
        <v/>
      </c>
      <c r="CR45" s="32" t="str">
        <f>IFERROR(VLOOKUP(Tabela227[[#This Row],[NOME]],'MANHÃ (N) (3)'!$B$2:$C$127,2,FALSE),"")</f>
        <v/>
      </c>
      <c r="CS45" s="32" t="str">
        <f>IFERROR(VLOOKUP(Tabela227[[#This Row],[NOME]],'MANHÃ (N) (2)'!$B$2:$C$127,2,FALSE),"")</f>
        <v/>
      </c>
      <c r="CT45" s="32" t="str">
        <f>IFERROR(VLOOKUP(Tabela227[[#This Row],[NOME]],'MANHÃ (N) (1)'!$B$2:$C$127,2,FALSE),"")</f>
        <v/>
      </c>
      <c r="CU45" s="32" t="str">
        <f>IFERROR(VLOOKUP(Tabela227[[#This Row],[NOME]],'MANHÃ (N) (7)'!$D$2:$E$127,2,FALSE),"")</f>
        <v/>
      </c>
      <c r="CV45" s="32" t="str">
        <f>IFERROR(VLOOKUP(Tabela227[[#This Row],[NOME]],'MANHÃ (N) (6)'!$D$2:$E$127,2,FALSE),"")</f>
        <v/>
      </c>
      <c r="CW45" s="32" t="str">
        <f>IFERROR(VLOOKUP(Tabela227[[#This Row],[NOME]],'MANHÃ (N) (5)'!$D$2:$E$127,2,FALSE),"")</f>
        <v/>
      </c>
      <c r="CX45" s="32" t="str">
        <f>IFERROR(VLOOKUP(Tabela227[[#This Row],[NOME]],'MANHÃ (N) (4)'!$D$2:$E$127,2,FALSE),"")</f>
        <v/>
      </c>
      <c r="CY45" s="32" t="str">
        <f>IFERROR(VLOOKUP(Tabela227[[#This Row],[NOME]],'MANHÃ (N) (3)'!$D$2:$E$127,2,FALSE),"")</f>
        <v/>
      </c>
      <c r="CZ45" s="32" t="str">
        <f>IFERROR(VLOOKUP(Tabela227[[#This Row],[NOME]],'MANHÃ (N) (2)'!$D$2:$E$127,2,FALSE),"")</f>
        <v/>
      </c>
      <c r="DA45" s="32" t="str">
        <f>IFERROR(VLOOKUP(Tabela227[[#This Row],[NOME]],'MANHÃ (N) (1)'!$D$2:$E$127,2,FALSE),"")</f>
        <v/>
      </c>
      <c r="DB45" s="32" t="str">
        <f>IFERROR(VLOOKUP(Tabela227[[#This Row],[NOME]],'MANHÃ (N) (7)'!$F$2:$G$127,2,FALSE),"")</f>
        <v/>
      </c>
      <c r="DC45" s="32" t="str">
        <f>IFERROR(VLOOKUP(Tabela227[[#This Row],[NOME]],'MANHÃ (N) (7)'!$F$2:$G$127,2,FALSE),"")</f>
        <v/>
      </c>
      <c r="DD45" s="32" t="str">
        <f>IFERROR(VLOOKUP(Tabela227[[#This Row],[NOME]],'MANHÃ (N) (6)'!$F$2:$G$127,2,FALSE),"")</f>
        <v/>
      </c>
      <c r="DE45" s="32" t="str">
        <f>IFERROR(VLOOKUP(Tabela227[[#This Row],[NOME]],'MANHÃ (N) (5)'!$F$2:$G$127,2,FALSE),"")</f>
        <v/>
      </c>
      <c r="DF45" s="32" t="str">
        <f>IFERROR(VLOOKUP(Tabela227[[#This Row],[NOME]],'MANHÃ (N) (3)'!$F$2:$G$127,2,FALSE),"")</f>
        <v/>
      </c>
      <c r="DG45" s="32" t="str">
        <f>IFERROR(VLOOKUP(Tabela227[[#This Row],[NOME]],'MANHÃ (N) (2)'!$F$2:$G$127,2,FALSE),"")</f>
        <v/>
      </c>
      <c r="DH45" s="32" t="str">
        <f>IFERROR(VLOOKUP(Tabela227[[#This Row],[NOME]],'MANHÃ (N) (1)'!$F$2:$G$127,2,FALSE),"")</f>
        <v/>
      </c>
      <c r="DI45" s="32" t="str">
        <f>IFERROR(VLOOKUP(Tabela227[[#This Row],[NOME]],'MANHÃ (N) (7)'!$H$2:$I$127,2,FALSE),"")</f>
        <v/>
      </c>
      <c r="DJ45" s="32" t="str">
        <f>IFERROR(VLOOKUP(Tabela227[[#This Row],[NOME]],'MANHÃ (N) (6)'!$H$2:$I$127,2,FALSE),"")</f>
        <v/>
      </c>
      <c r="DK45" s="32" t="str">
        <f>IFERROR(VLOOKUP(Tabela227[[#This Row],[NOME]],'MANHÃ (N) (5)'!$H$2:$I$127,2,FALSE),"")</f>
        <v/>
      </c>
      <c r="DL45" s="32" t="str">
        <f>IFERROR(VLOOKUP(Tabela227[[#This Row],[NOME]],'MANHÃ (N) (4)'!$H$2:$I$127,2,FALSE),"")</f>
        <v/>
      </c>
      <c r="DM45" s="32" t="str">
        <f>IFERROR(VLOOKUP(Tabela227[[#This Row],[NOME]],'MANHÃ (N) (3)'!$H$2:$I$127,2,FALSE),"")</f>
        <v/>
      </c>
      <c r="DN45" s="32" t="str">
        <f>IFERROR(VLOOKUP(Tabela227[[#This Row],[NOME]],'MANHÃ (N) (2)'!$H$2:$I$127,2,FALSE),"")</f>
        <v/>
      </c>
      <c r="DO45" s="32" t="str">
        <f>IFERROR(VLOOKUP(Tabela227[[#This Row],[NOME]],'MANHÃ (N) (1)'!$H$2:$I$127,2,FALSE),"")</f>
        <v/>
      </c>
      <c r="DP45" s="32" t="str">
        <f>IFERROR(VLOOKUP(Tabela227[[#This Row],[NOME]],'MANHÃ (N) (7)'!$J$2:$K$127,2,FALSE),"")</f>
        <v/>
      </c>
      <c r="DQ45" s="32" t="str">
        <f>IFERROR(VLOOKUP(Tabela227[[#This Row],[NOME]],'MANHÃ (N) (6)'!$J$2:$K$127,2,FALSE),"")</f>
        <v/>
      </c>
      <c r="DR45" s="32" t="str">
        <f>IFERROR(VLOOKUP(Tabela227[[#This Row],[NOME]],'MANHÃ (N) (5)'!$J$2:$K$127,2,FALSE),"")</f>
        <v/>
      </c>
      <c r="DS45" s="32" t="str">
        <f>IFERROR(VLOOKUP(Tabela227[[#This Row],[NOME]],'MANHÃ (N) (4)'!$J$2:$K$127,2,FALSE),"")</f>
        <v/>
      </c>
      <c r="DT45" s="32" t="str">
        <f>IFERROR(VLOOKUP(Tabela227[[#This Row],[NOME]],'MANHÃ (N) (3)'!$J$2:$K$127,2,FALSE),"")</f>
        <v/>
      </c>
      <c r="DU45" s="32" t="str">
        <f>IFERROR(VLOOKUP(Tabela227[[#This Row],[NOME]],'MANHÃ (N) (2)'!$J$2:$K$127,2,FALSE),"")</f>
        <v/>
      </c>
      <c r="DV45" s="32" t="str">
        <f>IFERROR(VLOOKUP(Tabela227[[#This Row],[NOME]],'MANHÃ (N) (1)'!$J$2:$K$127,2,FALSE),"")</f>
        <v/>
      </c>
      <c r="DW45" s="32" t="str">
        <f>IFERROR(VLOOKUP(Tabela227[[#This Row],[NOME]],'MANHÃ (N) (7)'!$L$2:$M$127,2,FALSE),"")</f>
        <v/>
      </c>
      <c r="DX45" s="32" t="str">
        <f>IFERROR(VLOOKUP(Tabela227[[#This Row],[NOME]],'MANHÃ (N) (6)'!$L$2:$M$127,2,FALSE),"")</f>
        <v/>
      </c>
      <c r="DY45" s="32" t="str">
        <f>IFERROR(VLOOKUP(Tabela227[[#This Row],[NOME]],'MANHÃ (N) (5)'!$L$2:$M$127,2,FALSE),"")</f>
        <v/>
      </c>
      <c r="DZ45" s="32" t="str">
        <f>IFERROR(VLOOKUP(Tabela227[[#This Row],[NOME]],'MANHÃ (N) (4)'!$L$2:$M$127,2,FALSE),"")</f>
        <v/>
      </c>
      <c r="EA45" s="32" t="str">
        <f>IFERROR(VLOOKUP(Tabela227[[#This Row],[NOME]],'MANHÃ (N) (3)'!$L$2:$M$127,2,FALSE),"")</f>
        <v/>
      </c>
      <c r="EB45" s="32" t="str">
        <f>IFERROR(VLOOKUP(Tabela227[[#This Row],[NOME]],'MANHÃ (N) (2)'!$L$2:$M$127,2,FALSE),"")</f>
        <v/>
      </c>
      <c r="EC45" s="32" t="str">
        <f>IFERROR(VLOOKUP(Tabela227[[#This Row],[NOME]],'MANHÃ (N) (1)'!$L$2:$M$127,2,FALSE),"")</f>
        <v/>
      </c>
      <c r="ED45" s="33">
        <v>45323</v>
      </c>
      <c r="EE45" s="31">
        <f>PROFESSORES!$D$3</f>
        <v>2024</v>
      </c>
      <c r="EF45" s="31" t="str">
        <f>PROFESSORES!$C$3</f>
        <v>MAIO</v>
      </c>
      <c r="EG45" s="35">
        <f>'MÊS (WORD)'!$C$4</f>
        <v>5</v>
      </c>
      <c r="EH45" s="42">
        <f>'MÊS (WORD)'!$I$5</f>
        <v>45413</v>
      </c>
      <c r="EI45" s="31" t="str">
        <f>'MÊS (WORD)'!$J$5</f>
        <v>*
***************************DIA DO TRABALHO**************************</v>
      </c>
      <c r="EJ45" s="42">
        <f>'MÊS (WORD)'!$I$6</f>
        <v>45414</v>
      </c>
      <c r="EK45" s="37" t="str">
        <f>'MÊS (WORD)'!$J$6</f>
        <v/>
      </c>
      <c r="EL45" s="42">
        <f>'MÊS (WORD)'!$I$7</f>
        <v>45415</v>
      </c>
      <c r="EM45" s="37" t="str">
        <f>'MÊS (WORD)'!$J$7</f>
        <v/>
      </c>
      <c r="EN45" s="42">
        <f>'MÊS (WORD)'!$I$8</f>
        <v>45416</v>
      </c>
      <c r="EO45" s="37" t="str">
        <f>'MÊS (WORD)'!$J$8</f>
        <v/>
      </c>
      <c r="EP45" s="42">
        <f>'MÊS (WORD)'!$I$9</f>
        <v>45417</v>
      </c>
      <c r="EQ45" s="37" t="str">
        <f>'MÊS (WORD)'!$J$9</f>
        <v>********************************************************************</v>
      </c>
      <c r="ER45" s="42">
        <f>'MÊS (WORD)'!$I$10</f>
        <v>45418</v>
      </c>
      <c r="ES45" s="37" t="str">
        <f>'MÊS (WORD)'!$J$10</f>
        <v/>
      </c>
      <c r="ET45" s="42">
        <f>'MÊS (WORD)'!$I$11</f>
        <v>45419</v>
      </c>
      <c r="EU45" s="37" t="str">
        <f>'MÊS (WORD)'!$J$11</f>
        <v/>
      </c>
      <c r="EV45" s="42">
        <f>'MÊS (WORD)'!$I$12</f>
        <v>45420</v>
      </c>
      <c r="EW45" s="37" t="str">
        <f>'MÊS (WORD)'!$J$12</f>
        <v/>
      </c>
      <c r="EX45" s="42">
        <f>'MÊS (WORD)'!$I$13</f>
        <v>45421</v>
      </c>
      <c r="EY45" s="37" t="str">
        <f>'MÊS (WORD)'!$J$13</f>
        <v/>
      </c>
      <c r="EZ45" s="37">
        <f>'MÊS (WORD)'!$I$14</f>
        <v>45422</v>
      </c>
      <c r="FA45" s="37" t="str">
        <f>'MÊS (WORD)'!$J$14</f>
        <v/>
      </c>
      <c r="FB45" s="37">
        <f>'MÊS (WORD)'!$I$15</f>
        <v>45423</v>
      </c>
      <c r="FC45" s="37" t="str">
        <f>'MÊS (WORD)'!$J$15</f>
        <v/>
      </c>
      <c r="FD45" s="37">
        <f>'MÊS (WORD)'!$I$16</f>
        <v>45424</v>
      </c>
      <c r="FE45" s="37" t="str">
        <f>'MÊS (WORD)'!$J$16</f>
        <v>********************************************************************</v>
      </c>
      <c r="FF45" s="37">
        <f>'MÊS (WORD)'!$I$17</f>
        <v>45425</v>
      </c>
      <c r="FG45" s="37" t="str">
        <f>'MÊS (WORD)'!$J$17</f>
        <v/>
      </c>
      <c r="FH45" s="37">
        <f>'MÊS (WORD)'!$I$18</f>
        <v>45426</v>
      </c>
      <c r="FI45" s="37" t="str">
        <f>'MÊS (WORD)'!$J$18</f>
        <v/>
      </c>
      <c r="FJ45" s="37">
        <f>'MÊS (WORD)'!$I$19</f>
        <v>45427</v>
      </c>
      <c r="FK45" s="37" t="str">
        <f>'MÊS (WORD)'!$J$19</f>
        <v/>
      </c>
      <c r="FL45" s="37">
        <f>'MÊS (WORD)'!$I$20</f>
        <v>45428</v>
      </c>
      <c r="FM45" s="37" t="str">
        <f>'MÊS (WORD)'!$J$20</f>
        <v/>
      </c>
      <c r="FN45" s="37">
        <f>'MÊS (WORD)'!$I$21</f>
        <v>45429</v>
      </c>
      <c r="FO45" s="37" t="str">
        <f>'MÊS (WORD)'!$J$21</f>
        <v/>
      </c>
      <c r="FP45" s="37">
        <f>'MÊS (WORD)'!$I$22</f>
        <v>45430</v>
      </c>
      <c r="FQ45" s="37" t="str">
        <f>'MÊS (WORD)'!$J$22</f>
        <v/>
      </c>
      <c r="FR45" s="37">
        <f>'MÊS (WORD)'!$I$23</f>
        <v>45431</v>
      </c>
      <c r="FS45" s="37" t="str">
        <f>'MÊS (WORD)'!$J$23</f>
        <v>********************************************************************</v>
      </c>
      <c r="FT45" s="37">
        <f>'MÊS (WORD)'!$I$24</f>
        <v>45432</v>
      </c>
      <c r="FU45" s="37" t="str">
        <f>'MÊS (WORD)'!$J$24</f>
        <v/>
      </c>
      <c r="FV45" s="37">
        <f>'MÊS (WORD)'!$I$25</f>
        <v>45433</v>
      </c>
      <c r="FW45" s="37" t="str">
        <f>'MÊS (WORD)'!$J$25</f>
        <v/>
      </c>
      <c r="FX45" s="37">
        <f>'MÊS (WORD)'!$I$26</f>
        <v>45434</v>
      </c>
      <c r="FY45" s="37" t="str">
        <f>'MÊS (WORD)'!$J$26</f>
        <v/>
      </c>
      <c r="FZ45" s="37">
        <f>'MÊS (WORD)'!$I$27</f>
        <v>45435</v>
      </c>
      <c r="GA45" s="37" t="str">
        <f>'MÊS (WORD)'!$J$27</f>
        <v/>
      </c>
      <c r="GB45" s="37">
        <f>'MÊS (WORD)'!$I$28</f>
        <v>45436</v>
      </c>
      <c r="GC45" s="37" t="str">
        <f>'MÊS (WORD)'!$J$28</f>
        <v/>
      </c>
      <c r="GD45" s="37">
        <f>'MÊS (WORD)'!$I$29</f>
        <v>45437</v>
      </c>
      <c r="GE45" s="37" t="str">
        <f>'MÊS (WORD)'!$J$29</f>
        <v/>
      </c>
      <c r="GF45" s="37">
        <f>'MÊS (WORD)'!$I$30</f>
        <v>45438</v>
      </c>
      <c r="GG45" s="37" t="str">
        <f>'MÊS (WORD)'!$J$30</f>
        <v>********************************************************************</v>
      </c>
      <c r="GH45" s="37">
        <f>'MÊS (WORD)'!$I$31</f>
        <v>45439</v>
      </c>
      <c r="GI45" s="37" t="str">
        <f>'MÊS (WORD)'!$J$31</f>
        <v/>
      </c>
      <c r="GJ45" s="37">
        <f>'MÊS (WORD)'!$I$32</f>
        <v>45440</v>
      </c>
      <c r="GK45" s="37" t="str">
        <f>'MÊS (WORD)'!$J$32</f>
        <v/>
      </c>
      <c r="GL45" s="37">
        <f>'MÊS (WORD)'!$I$33</f>
        <v>45441</v>
      </c>
      <c r="GM45" s="37" t="str">
        <f>'MÊS (WORD)'!$J$33</f>
        <v/>
      </c>
      <c r="GN45" s="37">
        <f>'MÊS (WORD)'!$I$34</f>
        <v>45442</v>
      </c>
      <c r="GO45" s="37" t="str">
        <f>'MÊS (WORD)'!$J$34</f>
        <v/>
      </c>
      <c r="GP45" s="37">
        <f>'MÊS (WORD)'!$I$35</f>
        <v>45443</v>
      </c>
      <c r="GQ45" s="31" t="str">
        <f>'MÊS (WORD)'!$J$35</f>
        <v/>
      </c>
    </row>
    <row r="46" spans="1:199" ht="17.100000000000001" customHeight="1" x14ac:dyDescent="0.25">
      <c r="A46" s="31">
        <v>45910</v>
      </c>
      <c r="B46" s="33">
        <v>40819</v>
      </c>
      <c r="C46" s="31">
        <v>216</v>
      </c>
      <c r="D46" s="39" t="s">
        <v>397</v>
      </c>
      <c r="E46" s="34" t="s">
        <v>37</v>
      </c>
      <c r="F46" s="39" t="s">
        <v>396</v>
      </c>
      <c r="G46" s="39" t="s">
        <v>398</v>
      </c>
      <c r="H46" s="31">
        <v>26</v>
      </c>
      <c r="I46" s="31">
        <f>IF(Tabela227[[#This Row],[HORA AULA]]&lt;&gt;0,Tabela227[[#This Row],[HORA AULA]]/2,"-")</f>
        <v>13</v>
      </c>
      <c r="J46" s="31">
        <v>2</v>
      </c>
      <c r="K46" s="31" t="s">
        <v>100</v>
      </c>
      <c r="L46" s="31" t="s">
        <v>100</v>
      </c>
      <c r="M46" s="31" t="s">
        <v>100</v>
      </c>
      <c r="N46" s="32" t="str">
        <f>IFERROR(VLOOKUP(Tabela227[[#This Row],[NOME]],'NOITE (N) (7)'!$B$3:$C$176,2,FALSE),"")</f>
        <v/>
      </c>
      <c r="O46" s="32" t="str">
        <f>IFERROR(VLOOKUP(Tabela227[[#This Row],[NOME]],'NOITE (N) (6)'!$B$3:$C$176,2,FALSE),"")</f>
        <v/>
      </c>
      <c r="P46" s="32" t="str">
        <f>IFERROR(VLOOKUP(Tabela227[[#This Row],[NOME]],'NOITE (N) (5)'!$B$3:$C$176,2,FALSE),"")</f>
        <v/>
      </c>
      <c r="Q46" s="32" t="str">
        <f>IFERROR(VLOOKUP(Tabela227[[#This Row],[NOME]],'NOITE (N) (4)'!$B$3:$C$176,2,FALSE),"")</f>
        <v/>
      </c>
      <c r="R46" s="32" t="str">
        <f>IFERROR(VLOOKUP(Tabela227[[#This Row],[NOME]],'NOITE (N) (3)'!$B$3:$C$176,2,FALSE),"")</f>
        <v/>
      </c>
      <c r="S46" s="32" t="str">
        <f>IFERROR(VLOOKUP(Tabela227[[#This Row],[NOME]],'NOITE (N) (2)'!$B$3:$C$176,2,FALSE),"")</f>
        <v/>
      </c>
      <c r="T46" s="32" t="str">
        <f>IFERROR(VLOOKUP(Tabela227[[#This Row],[NOME]],'NOITE (N) (1)'!$B$3:$C$176,2,FALSE),"")</f>
        <v/>
      </c>
      <c r="U46" s="32" t="str">
        <f>IFERROR(VLOOKUP(Tabela227[[#This Row],[NOME]],'NOITE (N) (7)'!$D$3:$E$176,2,FALSE),"")</f>
        <v/>
      </c>
      <c r="V46" s="32" t="str">
        <f>IFERROR(VLOOKUP(Tabela227[[#This Row],[NOME]],'NOITE (N) (6)'!$D$3:$E$176,2,FALSE),"")</f>
        <v/>
      </c>
      <c r="W46" s="32" t="str">
        <f>IFERROR(VLOOKUP(Tabela227[[#This Row],[NOME]],'NOITE (N) (5)'!$D$3:$E$176,2,FALSE),"")</f>
        <v/>
      </c>
      <c r="X46" s="32" t="str">
        <f>IFERROR(VLOOKUP(Tabela227[[#This Row],[NOME]],'NOITE (N) (4)'!$D$3:$E$176,2,FALSE),"")</f>
        <v/>
      </c>
      <c r="Y46" s="32" t="str">
        <f>IFERROR(VLOOKUP(Tabela227[[#This Row],[NOME]],'NOITE (N) (3)'!$D$3:$E$176,2,FALSE),"")</f>
        <v/>
      </c>
      <c r="Z46" s="32" t="str">
        <f>IFERROR(VLOOKUP(Tabela227[[#This Row],[NOME]],'NOITE (N) (2)'!$D$3:$E$176,2,FALSE),"")</f>
        <v/>
      </c>
      <c r="AA46" s="32" t="str">
        <f>IFERROR(VLOOKUP(Tabela227[[#This Row],[NOME]],'NOITE (N) (1)'!$D$3:$E$176,2,FALSE),"")</f>
        <v/>
      </c>
      <c r="AB46" s="32" t="str">
        <f>IFERROR(VLOOKUP(Tabela227[[#This Row],[NOME]],'NOITE (N) (7)'!$F$3:$G$176,2,FALSE),"")</f>
        <v/>
      </c>
      <c r="AC46" s="32" t="str">
        <f>IFERROR(VLOOKUP(Tabela227[[#This Row],[NOME]],'NOITE (N) (6)'!$F$3:$G$176,2,FALSE),"")</f>
        <v/>
      </c>
      <c r="AD46" s="32" t="str">
        <f>IFERROR(VLOOKUP(Tabela227[[#This Row],[NOME]],'NOITE (N) (5)'!$F$3:$G$176,2,FALSE),"")</f>
        <v/>
      </c>
      <c r="AE46" s="32" t="str">
        <f>IFERROR(VLOOKUP(Tabela227[[#This Row],[NOME]],'NOITE (N) (4)'!$F$3:$G$176,2,FALSE),"")</f>
        <v/>
      </c>
      <c r="AF46" s="32" t="str">
        <f>IFERROR(VLOOKUP(Tabela227[[#This Row],[NOME]],'NOITE (N) (3)'!$F$3:$G$176,2,FALSE),"")</f>
        <v/>
      </c>
      <c r="AG46" s="32" t="str">
        <f>IFERROR(VLOOKUP(Tabela227[[#This Row],[NOME]],'NOITE (N) (2)'!$F$3:$G$176,2,FALSE),"")</f>
        <v/>
      </c>
      <c r="AH46" s="32" t="str">
        <f>IFERROR(VLOOKUP(Tabela227[[#This Row],[NOME]],'NOITE (N) (1)'!$F$3:$G$176,2,FALSE),"")</f>
        <v/>
      </c>
      <c r="AI46" s="32" t="str">
        <f>IFERROR(VLOOKUP(Tabela227[[#This Row],[NOME]],'NOITE (N) (7)'!$H$3:$I$176,2,FALSE),"")</f>
        <v/>
      </c>
      <c r="AJ46" s="32" t="str">
        <f>IFERROR(VLOOKUP(Tabela227[[#This Row],[NOME]],'NOITE (N) (6)'!$H$3:$I$176,2,FALSE),"")</f>
        <v/>
      </c>
      <c r="AK46" s="32" t="str">
        <f>IFERROR(VLOOKUP(Tabela227[[#This Row],[NOME]],'NOITE (N) (5)'!$H$3:$I$176,2,FALSE),"")</f>
        <v/>
      </c>
      <c r="AL46" s="32" t="str">
        <f>IFERROR(VLOOKUP(Tabela227[[#This Row],[NOME]],'NOITE (N) (4)'!$H$3:$I$176,2,FALSE),"")</f>
        <v/>
      </c>
      <c r="AM46" s="32" t="str">
        <f>IFERROR(VLOOKUP(Tabela227[[#This Row],[NOME]],'NOITE (N) (3)'!$H$3:$I$176,2,FALSE),"")</f>
        <v/>
      </c>
      <c r="AN46" s="32" t="str">
        <f>IFERROR(VLOOKUP(Tabela227[[#This Row],[NOME]],'NOITE (N) (2)'!$H$3:$I$176,2,FALSE),"")</f>
        <v/>
      </c>
      <c r="AO46" s="32" t="str">
        <f>IFERROR(VLOOKUP(Tabela227[[#This Row],[NOME]],'NOITE (N) (1)'!$H$3:$I$176,2,FALSE),"")</f>
        <v/>
      </c>
      <c r="AP46" s="32" t="str">
        <f>IFERROR(VLOOKUP(Tabela227[[#This Row],[NOME]],'NOITE (N) (7)'!$J$3:$K$176,2,FALSE),"")</f>
        <v/>
      </c>
      <c r="AQ46" s="32" t="str">
        <f>IFERROR(VLOOKUP(Tabela227[[#This Row],[NOME]],'NOITE (N) (6)'!$J$3:$K$176,2,FALSE),"")</f>
        <v/>
      </c>
      <c r="AR46" s="32" t="str">
        <f>IFERROR(VLOOKUP(Tabela227[[#This Row],[NOME]],'NOITE (N) (5)'!$J$3:$K$176,2,FALSE),"")</f>
        <v/>
      </c>
      <c r="AS46" s="32" t="str">
        <f>IFERROR(VLOOKUP(Tabela227[[#This Row],[NOME]],'NOITE (N) (4)'!$J$3:$K$176,2,FALSE),"")</f>
        <v/>
      </c>
      <c r="AT46" s="32" t="str">
        <f>IFERROR(VLOOKUP(Tabela227[[#This Row],[NOME]],'NOITE (N) (3)'!$J$3:$K$176,2,FALSE),"")</f>
        <v/>
      </c>
      <c r="AU46" s="32" t="str">
        <f>IFERROR(VLOOKUP(Tabela227[[#This Row],[NOME]],'NOITE (N) (2)'!$J$3:$K$176,2,FALSE),"")</f>
        <v/>
      </c>
      <c r="AV46" s="32" t="str">
        <f>IFERROR(VLOOKUP(Tabela227[[#This Row],[NOME]],'NOITE (N) (1)'!$J$3:$K$176,2,FALSE),"")</f>
        <v/>
      </c>
      <c r="AW46" s="32" t="str">
        <f>IFERROR(VLOOKUP(Tabela227[[#This Row],[NOME]],'NOITE (N) (7)'!$L$3:$M$176,2,FALSE),"")</f>
        <v/>
      </c>
      <c r="AX46" s="32" t="str">
        <f>IFERROR(VLOOKUP(Tabela227[[#This Row],[NOME]],'NOITE (N) (6)'!$L$3:$M$176,2,FALSE),"")</f>
        <v/>
      </c>
      <c r="AY46" s="32" t="str">
        <f>IFERROR(VLOOKUP(Tabela227[[#This Row],[NOME]],'NOITE (N) (5)'!$L$3:$M$176,2,FALSE),"")</f>
        <v/>
      </c>
      <c r="AZ46" s="32" t="str">
        <f>IFERROR(VLOOKUP(Tabela227[[#This Row],[NOME]],'NOITE (N) (4)'!$L$3:$M$176,2,FALSE),"")</f>
        <v/>
      </c>
      <c r="BA46" s="32" t="str">
        <f>IFERROR(VLOOKUP(Tabela227[[#This Row],[NOME]],'NOITE (N) (3)'!$L$3:$M$176,2,FALSE),"")</f>
        <v/>
      </c>
      <c r="BB46" s="32" t="str">
        <f>IFERROR(VLOOKUP(Tabela227[[#This Row],[NOME]],'NOITE (N) (2)'!$L$3:$M$176,2,FALSE),"")</f>
        <v/>
      </c>
      <c r="BC46" s="32" t="str">
        <f>IFERROR(VLOOKUP(Tabela227[[#This Row],[NOME]],'NOITE (N) (1)'!$L$3:$M$176,2,FALSE),"")</f>
        <v/>
      </c>
      <c r="BD46" s="32" t="str">
        <f>IFERROR(VLOOKUP(Tabela227[[#This Row],[NOME]],'TARDE (N) (6)'!$B$2:$C$73,2,FALSE),"")</f>
        <v/>
      </c>
      <c r="BE46" s="32" t="str">
        <f>IFERROR(VLOOKUP(Tabela227[[#This Row],[NOME]],'TARDE (N) (5)'!$B$2:$C$73,2,FALSE),"")</f>
        <v/>
      </c>
      <c r="BF46" s="32" t="str">
        <f>IFERROR(VLOOKUP(Tabela227[[#This Row],[NOME]],'TARDE (N) (4)'!$B$2:$C$73,2,FALSE),"")</f>
        <v/>
      </c>
      <c r="BG46" s="32" t="str">
        <f>IFERROR(VLOOKUP(Tabela227[[#This Row],[NOME]],'TARDE (N) (3)'!$B$2:$C$73,2,FALSE),"")</f>
        <v/>
      </c>
      <c r="BH46" s="32" t="str">
        <f>IFERROR(VLOOKUP(Tabela227[[#This Row],[NOME]],'TARDE (N) (2)'!$B$2:$C$73,2,FALSE),"")</f>
        <v/>
      </c>
      <c r="BI46" s="32" t="str">
        <f>IFERROR(VLOOKUP(Tabela227[[#This Row],[NOME]],'TARDE (N) (1)'!$B$2:$C$73,2,FALSE),"")</f>
        <v/>
      </c>
      <c r="BJ46" s="32" t="str">
        <f>IFERROR(VLOOKUP(Tabela227[[#This Row],[NOME]],'TARDE (N) (6)'!$D$2:$E$73,2,FALSE),"")</f>
        <v/>
      </c>
      <c r="BK46" s="32" t="str">
        <f>IFERROR(VLOOKUP(Tabela227[[#This Row],[NOME]],'TARDE (N) (5)'!$D$2:$E$73,2,FALSE),"")</f>
        <v/>
      </c>
      <c r="BL46" s="32" t="str">
        <f>IFERROR(VLOOKUP(Tabela227[[#This Row],[NOME]],'TARDE (N) (4)'!$D$2:$E$73,2,FALSE),"")</f>
        <v/>
      </c>
      <c r="BM46" s="32" t="str">
        <f>IFERROR(VLOOKUP(Tabela227[[#This Row],[NOME]],'TARDE (N) (3)'!$D$2:$E$73,2,FALSE),"")</f>
        <v/>
      </c>
      <c r="BN46" s="32" t="str">
        <f>IFERROR(VLOOKUP(Tabela227[[#This Row],[NOME]],'TARDE (N) (2)'!$D$2:$E$73,2,FALSE),"")</f>
        <v/>
      </c>
      <c r="BO46" s="32" t="str">
        <f>IFERROR(VLOOKUP(Tabela227[[#This Row],[NOME]],'TARDE (N) (1)'!$D$2:$E$73,2,FALSE),"")</f>
        <v/>
      </c>
      <c r="BP46" s="32" t="str">
        <f>IFERROR(VLOOKUP(Tabela227[[#This Row],[NOME]],'TARDE (N) (6)'!$F$2:$G$73,2,FALSE),"")</f>
        <v/>
      </c>
      <c r="BQ46" s="32" t="str">
        <f>IFERROR(VLOOKUP(Tabela227[[#This Row],[NOME]],'TARDE (N) (5)'!$F$2:$G$73,2,FALSE),"")</f>
        <v/>
      </c>
      <c r="BR46" s="32" t="str">
        <f>IFERROR(VLOOKUP(Tabela227[[#This Row],[NOME]],'TARDE (N) (4)'!$F$2:$G$73,2,FALSE),"")</f>
        <v/>
      </c>
      <c r="BS46" s="32" t="str">
        <f>IFERROR(VLOOKUP(Tabela227[[#This Row],[NOME]],'TARDE (N) (3)'!$F$2:$G$73,2,FALSE),"")</f>
        <v/>
      </c>
      <c r="BT46" s="32" t="str">
        <f>IFERROR(VLOOKUP(Tabela227[[#This Row],[NOME]],'TARDE (N) (2)'!$F$2:$G$73,2,FALSE),"")</f>
        <v/>
      </c>
      <c r="BU46" s="32" t="str">
        <f>IFERROR(VLOOKUP(Tabela227[[#This Row],[NOME]],'TARDE (N) (1)'!$F$2:$G$73,2,FALSE),"")</f>
        <v/>
      </c>
      <c r="BV46" s="32" t="str">
        <f>IFERROR(VLOOKUP(Tabela227[[#This Row],[NOME]],'TARDE (N) (6)'!$H$2:$I$73,2,FALSE),"")</f>
        <v/>
      </c>
      <c r="BW46" s="32" t="str">
        <f>IFERROR(VLOOKUP(Tabela227[[#This Row],[NOME]],'TARDE (N) (5)'!$H$2:$I$73,2,FALSE),"")</f>
        <v/>
      </c>
      <c r="BX46" s="32" t="str">
        <f>IFERROR(VLOOKUP(Tabela227[[#This Row],[NOME]],'TARDE (N) (4)'!$H$2:$I$73,2,FALSE),"")</f>
        <v/>
      </c>
      <c r="BY46" s="32" t="str">
        <f>IFERROR(VLOOKUP(Tabela227[[#This Row],[NOME]],'TARDE (N) (3)'!$H$2:$I$73,2,FALSE),"")</f>
        <v/>
      </c>
      <c r="BZ46" s="32" t="str">
        <f>IFERROR(VLOOKUP(Tabela227[[#This Row],[NOME]],'TARDE (N) (2)'!$H$2:$I$73,2,FALSE),"")</f>
        <v/>
      </c>
      <c r="CA46" s="32" t="str">
        <f>IFERROR(VLOOKUP(Tabela227[[#This Row],[NOME]],'TARDE (N) (1)'!$H$2:$I$73,2,FALSE),"")</f>
        <v/>
      </c>
      <c r="CB46" s="32" t="str">
        <f>IFERROR(VLOOKUP(Tabela227[[#This Row],[NOME]],'TARDE (N) (6)'!$J$2:$K$73,2,FALSE),"")</f>
        <v/>
      </c>
      <c r="CC46" s="32" t="str">
        <f>IFERROR(VLOOKUP(Tabela227[[#This Row],[NOME]],'TARDE (N) (5)'!$J$2:$K$73,2,FALSE),"")</f>
        <v/>
      </c>
      <c r="CD46" s="32" t="str">
        <f>IFERROR(VLOOKUP(Tabela227[[#This Row],[NOME]],'TARDE (N) (4)'!$J$2:$K$73,2,FALSE),"")</f>
        <v/>
      </c>
      <c r="CE46" s="32" t="str">
        <f>IFERROR(VLOOKUP(Tabela227[[#This Row],[NOME]],'TARDE (N) (3)'!$J$2:$K$73,2,FALSE),"")</f>
        <v/>
      </c>
      <c r="CF46" s="32" t="str">
        <f>IFERROR(VLOOKUP(Tabela227[[#This Row],[NOME]],'TARDE (N) (2)'!$J$2:$K$73,2,FALSE),"")</f>
        <v/>
      </c>
      <c r="CG46" s="32" t="str">
        <f>IFERROR(VLOOKUP(Tabela227[[#This Row],[NOME]],'TARDE (N) (1)'!$J$2:$K$73,2,FALSE),"")</f>
        <v/>
      </c>
      <c r="CH46" s="32" t="str">
        <f>IFERROR(VLOOKUP(Tabela227[[#This Row],[NOME]],'TARDE (N) (6)'!$L$2:$M$73,2,FALSE),"")</f>
        <v/>
      </c>
      <c r="CI46" s="32" t="str">
        <f>IFERROR(VLOOKUP(Tabela227[[#This Row],[NOME]],'TARDE (N) (5)'!$L$2:$M$73,2,FALSE),"")</f>
        <v/>
      </c>
      <c r="CJ46" s="32" t="str">
        <f>IFERROR(VLOOKUP(Tabela227[[#This Row],[NOME]],'TARDE (N) (4)'!$L$2:$M$73,2,FALSE),"")</f>
        <v/>
      </c>
      <c r="CK46" s="32" t="str">
        <f>IFERROR(VLOOKUP(Tabela227[[#This Row],[NOME]],'TARDE (N) (3)'!$L$2:$M$73,2,FALSE),"")</f>
        <v/>
      </c>
      <c r="CL46" s="32" t="str">
        <f>IFERROR(VLOOKUP(Tabela227[[#This Row],[NOME]],'TARDE (N) (2)'!$L$2:$M$73,2,FALSE),"")</f>
        <v/>
      </c>
      <c r="CM46" s="32" t="str">
        <f>IFERROR(VLOOKUP(Tabela227[[#This Row],[NOME]],'TARDE (N) (1)'!$L$2:$M$73,2,FALSE),"")</f>
        <v/>
      </c>
      <c r="CN46" s="32" t="str">
        <f>IFERROR(VLOOKUP(Tabela227[[#This Row],[NOME]],'MANHÃ (N) (7)'!$B$2:$C$127,2,FALSE),"")</f>
        <v/>
      </c>
      <c r="CO46" s="32" t="str">
        <f>IFERROR(VLOOKUP(Tabela227[[#This Row],[NOME]],'MANHÃ (N) (6)'!$B$2:$C$127,2,FALSE),"")</f>
        <v/>
      </c>
      <c r="CP46" s="32" t="str">
        <f>IFERROR(VLOOKUP(Tabela227[[#This Row],[NOME]],'MANHÃ (N) (5)'!$B$2:$C$127,2,FALSE),"")</f>
        <v/>
      </c>
      <c r="CQ46" s="32" t="str">
        <f>IFERROR(VLOOKUP(Tabela227[[#This Row],[NOME]],'MANHÃ (N) (4)'!$B$2:$C$127,2,FALSE),"")</f>
        <v/>
      </c>
      <c r="CR46" s="32" t="str">
        <f>IFERROR(VLOOKUP(Tabela227[[#This Row],[NOME]],'MANHÃ (N) (3)'!$B$2:$C$127,2,FALSE),"")</f>
        <v/>
      </c>
      <c r="CS46" s="32" t="str">
        <f>IFERROR(VLOOKUP(Tabela227[[#This Row],[NOME]],'MANHÃ (N) (2)'!$B$2:$C$127,2,FALSE),"")</f>
        <v/>
      </c>
      <c r="CT46" s="32" t="str">
        <f>IFERROR(VLOOKUP(Tabela227[[#This Row],[NOME]],'MANHÃ (N) (1)'!$B$2:$C$127,2,FALSE),"")</f>
        <v/>
      </c>
      <c r="CU46" s="32" t="str">
        <f>IFERROR(VLOOKUP(Tabela227[[#This Row],[NOME]],'MANHÃ (N) (7)'!$D$2:$E$127,2,FALSE),"")</f>
        <v/>
      </c>
      <c r="CV46" s="32" t="str">
        <f>IFERROR(VLOOKUP(Tabela227[[#This Row],[NOME]],'MANHÃ (N) (6)'!$D$2:$E$127,2,FALSE),"")</f>
        <v/>
      </c>
      <c r="CW46" s="32" t="str">
        <f>IFERROR(VLOOKUP(Tabela227[[#This Row],[NOME]],'MANHÃ (N) (5)'!$D$2:$E$127,2,FALSE),"")</f>
        <v/>
      </c>
      <c r="CX46" s="32" t="str">
        <f>IFERROR(VLOOKUP(Tabela227[[#This Row],[NOME]],'MANHÃ (N) (4)'!$D$2:$E$127,2,FALSE),"")</f>
        <v/>
      </c>
      <c r="CY46" s="32" t="str">
        <f>IFERROR(VLOOKUP(Tabela227[[#This Row],[NOME]],'MANHÃ (N) (3)'!$D$2:$E$127,2,FALSE),"")</f>
        <v/>
      </c>
      <c r="CZ46" s="32" t="str">
        <f>IFERROR(VLOOKUP(Tabela227[[#This Row],[NOME]],'MANHÃ (N) (2)'!$D$2:$E$127,2,FALSE),"")</f>
        <v/>
      </c>
      <c r="DA46" s="32" t="str">
        <f>IFERROR(VLOOKUP(Tabela227[[#This Row],[NOME]],'MANHÃ (N) (1)'!$D$2:$E$127,2,FALSE),"")</f>
        <v/>
      </c>
      <c r="DB46" s="32" t="str">
        <f>IFERROR(VLOOKUP(Tabela227[[#This Row],[NOME]],'MANHÃ (N) (7)'!$F$2:$G$127,2,FALSE),"")</f>
        <v/>
      </c>
      <c r="DC46" s="32" t="str">
        <f>IFERROR(VLOOKUP(Tabela227[[#This Row],[NOME]],'MANHÃ (N) (7)'!$F$2:$G$127,2,FALSE),"")</f>
        <v/>
      </c>
      <c r="DD46" s="32" t="str">
        <f>IFERROR(VLOOKUP(Tabela227[[#This Row],[NOME]],'MANHÃ (N) (6)'!$F$2:$G$127,2,FALSE),"")</f>
        <v/>
      </c>
      <c r="DE46" s="32" t="str">
        <f>IFERROR(VLOOKUP(Tabela227[[#This Row],[NOME]],'MANHÃ (N) (5)'!$F$2:$G$127,2,FALSE),"")</f>
        <v/>
      </c>
      <c r="DF46" s="32" t="str">
        <f>IFERROR(VLOOKUP(Tabela227[[#This Row],[NOME]],'MANHÃ (N) (3)'!$F$2:$G$127,2,FALSE),"")</f>
        <v/>
      </c>
      <c r="DG46" s="32" t="str">
        <f>IFERROR(VLOOKUP(Tabela227[[#This Row],[NOME]],'MANHÃ (N) (2)'!$F$2:$G$127,2,FALSE),"")</f>
        <v/>
      </c>
      <c r="DH46" s="32" t="str">
        <f>IFERROR(VLOOKUP(Tabela227[[#This Row],[NOME]],'MANHÃ (N) (1)'!$F$2:$G$127,2,FALSE),"")</f>
        <v/>
      </c>
      <c r="DI46" s="32" t="str">
        <f>IFERROR(VLOOKUP(Tabela227[[#This Row],[NOME]],'MANHÃ (N) (7)'!$H$2:$I$127,2,FALSE),"")</f>
        <v/>
      </c>
      <c r="DJ46" s="32" t="str">
        <f>IFERROR(VLOOKUP(Tabela227[[#This Row],[NOME]],'MANHÃ (N) (6)'!$H$2:$I$127,2,FALSE),"")</f>
        <v/>
      </c>
      <c r="DK46" s="32" t="str">
        <f>IFERROR(VLOOKUP(Tabela227[[#This Row],[NOME]],'MANHÃ (N) (5)'!$H$2:$I$127,2,FALSE),"")</f>
        <v/>
      </c>
      <c r="DL46" s="32" t="str">
        <f>IFERROR(VLOOKUP(Tabela227[[#This Row],[NOME]],'MANHÃ (N) (4)'!$H$2:$I$127,2,FALSE),"")</f>
        <v/>
      </c>
      <c r="DM46" s="32" t="str">
        <f>IFERROR(VLOOKUP(Tabela227[[#This Row],[NOME]],'MANHÃ (N) (3)'!$H$2:$I$127,2,FALSE),"")</f>
        <v/>
      </c>
      <c r="DN46" s="32" t="str">
        <f>IFERROR(VLOOKUP(Tabela227[[#This Row],[NOME]],'MANHÃ (N) (2)'!$H$2:$I$127,2,FALSE),"")</f>
        <v/>
      </c>
      <c r="DO46" s="32" t="str">
        <f>IFERROR(VLOOKUP(Tabela227[[#This Row],[NOME]],'MANHÃ (N) (1)'!$H$2:$I$127,2,FALSE),"")</f>
        <v/>
      </c>
      <c r="DP46" s="32" t="str">
        <f>IFERROR(VLOOKUP(Tabela227[[#This Row],[NOME]],'MANHÃ (N) (7)'!$J$2:$K$127,2,FALSE),"")</f>
        <v/>
      </c>
      <c r="DQ46" s="32" t="str">
        <f>IFERROR(VLOOKUP(Tabela227[[#This Row],[NOME]],'MANHÃ (N) (6)'!$J$2:$K$127,2,FALSE),"")</f>
        <v/>
      </c>
      <c r="DR46" s="32" t="str">
        <f>IFERROR(VLOOKUP(Tabela227[[#This Row],[NOME]],'MANHÃ (N) (5)'!$J$2:$K$127,2,FALSE),"")</f>
        <v/>
      </c>
      <c r="DS46" s="32" t="str">
        <f>IFERROR(VLOOKUP(Tabela227[[#This Row],[NOME]],'MANHÃ (N) (4)'!$J$2:$K$127,2,FALSE),"")</f>
        <v/>
      </c>
      <c r="DT46" s="32" t="str">
        <f>IFERROR(VLOOKUP(Tabela227[[#This Row],[NOME]],'MANHÃ (N) (3)'!$J$2:$K$127,2,FALSE),"")</f>
        <v/>
      </c>
      <c r="DU46" s="32" t="str">
        <f>IFERROR(VLOOKUP(Tabela227[[#This Row],[NOME]],'MANHÃ (N) (2)'!$J$2:$K$127,2,FALSE),"")</f>
        <v/>
      </c>
      <c r="DV46" s="32" t="str">
        <f>IFERROR(VLOOKUP(Tabela227[[#This Row],[NOME]],'MANHÃ (N) (1)'!$J$2:$K$127,2,FALSE),"")</f>
        <v/>
      </c>
      <c r="DW46" s="32" t="str">
        <f>IFERROR(VLOOKUP(Tabela227[[#This Row],[NOME]],'MANHÃ (N) (7)'!$L$2:$M$127,2,FALSE),"")</f>
        <v/>
      </c>
      <c r="DX46" s="32" t="str">
        <f>IFERROR(VLOOKUP(Tabela227[[#This Row],[NOME]],'MANHÃ (N) (6)'!$L$2:$M$127,2,FALSE),"")</f>
        <v/>
      </c>
      <c r="DY46" s="32" t="str">
        <f>IFERROR(VLOOKUP(Tabela227[[#This Row],[NOME]],'MANHÃ (N) (5)'!$L$2:$M$127,2,FALSE),"")</f>
        <v/>
      </c>
      <c r="DZ46" s="32" t="str">
        <f>IFERROR(VLOOKUP(Tabela227[[#This Row],[NOME]],'MANHÃ (N) (4)'!$L$2:$M$127,2,FALSE),"")</f>
        <v/>
      </c>
      <c r="EA46" s="32" t="str">
        <f>IFERROR(VLOOKUP(Tabela227[[#This Row],[NOME]],'MANHÃ (N) (3)'!$L$2:$M$127,2,FALSE),"")</f>
        <v/>
      </c>
      <c r="EB46" s="32" t="str">
        <f>IFERROR(VLOOKUP(Tabela227[[#This Row],[NOME]],'MANHÃ (N) (2)'!$L$2:$M$127,2,FALSE),"")</f>
        <v/>
      </c>
      <c r="EC46" s="32" t="str">
        <f>IFERROR(VLOOKUP(Tabela227[[#This Row],[NOME]],'MANHÃ (N) (1)'!$L$2:$M$127,2,FALSE),"")</f>
        <v/>
      </c>
      <c r="ED46" s="33">
        <v>45323</v>
      </c>
      <c r="EE46" s="31">
        <f>PROFESSORES!$D$3</f>
        <v>2024</v>
      </c>
      <c r="EF46" s="31" t="str">
        <f>PROFESSORES!$C$3</f>
        <v>MAIO</v>
      </c>
      <c r="EG46" s="35">
        <f>'MÊS (WORD)'!$C$4</f>
        <v>5</v>
      </c>
      <c r="EH46" s="42">
        <f>'MÊS (WORD)'!$I$5</f>
        <v>45413</v>
      </c>
      <c r="EI46" s="31" t="str">
        <f>'MÊS (WORD)'!$J$5</f>
        <v>*
***************************DIA DO TRABALHO**************************</v>
      </c>
      <c r="EJ46" s="42">
        <f>'MÊS (WORD)'!$I$6</f>
        <v>45414</v>
      </c>
      <c r="EK46" s="37" t="str">
        <f>'MÊS (WORD)'!$J$6</f>
        <v/>
      </c>
      <c r="EL46" s="42">
        <f>'MÊS (WORD)'!$I$7</f>
        <v>45415</v>
      </c>
      <c r="EM46" s="37" t="str">
        <f>'MÊS (WORD)'!$J$7</f>
        <v/>
      </c>
      <c r="EN46" s="42">
        <f>'MÊS (WORD)'!$I$8</f>
        <v>45416</v>
      </c>
      <c r="EO46" s="37" t="str">
        <f>'MÊS (WORD)'!$J$8</f>
        <v/>
      </c>
      <c r="EP46" s="42">
        <f>'MÊS (WORD)'!$I$9</f>
        <v>45417</v>
      </c>
      <c r="EQ46" s="37" t="str">
        <f>'MÊS (WORD)'!$J$9</f>
        <v>********************************************************************</v>
      </c>
      <c r="ER46" s="42">
        <f>'MÊS (WORD)'!$I$10</f>
        <v>45418</v>
      </c>
      <c r="ES46" s="37" t="str">
        <f>'MÊS (WORD)'!$J$10</f>
        <v/>
      </c>
      <c r="ET46" s="42">
        <f>'MÊS (WORD)'!$I$11</f>
        <v>45419</v>
      </c>
      <c r="EU46" s="37" t="str">
        <f>'MÊS (WORD)'!$J$11</f>
        <v/>
      </c>
      <c r="EV46" s="42">
        <f>'MÊS (WORD)'!$I$12</f>
        <v>45420</v>
      </c>
      <c r="EW46" s="37" t="str">
        <f>'MÊS (WORD)'!$J$12</f>
        <v/>
      </c>
      <c r="EX46" s="42">
        <f>'MÊS (WORD)'!$I$13</f>
        <v>45421</v>
      </c>
      <c r="EY46" s="37" t="str">
        <f>'MÊS (WORD)'!$J$13</f>
        <v/>
      </c>
      <c r="EZ46" s="37">
        <f>'MÊS (WORD)'!$I$14</f>
        <v>45422</v>
      </c>
      <c r="FA46" s="37" t="str">
        <f>'MÊS (WORD)'!$J$14</f>
        <v/>
      </c>
      <c r="FB46" s="37">
        <f>'MÊS (WORD)'!$I$15</f>
        <v>45423</v>
      </c>
      <c r="FC46" s="37" t="str">
        <f>'MÊS (WORD)'!$J$15</f>
        <v/>
      </c>
      <c r="FD46" s="37">
        <f>'MÊS (WORD)'!$I$16</f>
        <v>45424</v>
      </c>
      <c r="FE46" s="37" t="str">
        <f>'MÊS (WORD)'!$J$16</f>
        <v>********************************************************************</v>
      </c>
      <c r="FF46" s="37">
        <f>'MÊS (WORD)'!$I$17</f>
        <v>45425</v>
      </c>
      <c r="FG46" s="37" t="str">
        <f>'MÊS (WORD)'!$J$17</f>
        <v/>
      </c>
      <c r="FH46" s="37">
        <f>'MÊS (WORD)'!$I$18</f>
        <v>45426</v>
      </c>
      <c r="FI46" s="37" t="str">
        <f>'MÊS (WORD)'!$J$18</f>
        <v/>
      </c>
      <c r="FJ46" s="37">
        <f>'MÊS (WORD)'!$I$19</f>
        <v>45427</v>
      </c>
      <c r="FK46" s="37" t="str">
        <f>'MÊS (WORD)'!$J$19</f>
        <v/>
      </c>
      <c r="FL46" s="37">
        <f>'MÊS (WORD)'!$I$20</f>
        <v>45428</v>
      </c>
      <c r="FM46" s="37" t="str">
        <f>'MÊS (WORD)'!$J$20</f>
        <v/>
      </c>
      <c r="FN46" s="37">
        <f>'MÊS (WORD)'!$I$21</f>
        <v>45429</v>
      </c>
      <c r="FO46" s="37" t="str">
        <f>'MÊS (WORD)'!$J$21</f>
        <v/>
      </c>
      <c r="FP46" s="37">
        <f>'MÊS (WORD)'!$I$22</f>
        <v>45430</v>
      </c>
      <c r="FQ46" s="37" t="str">
        <f>'MÊS (WORD)'!$J$22</f>
        <v/>
      </c>
      <c r="FR46" s="37">
        <f>'MÊS (WORD)'!$I$23</f>
        <v>45431</v>
      </c>
      <c r="FS46" s="37" t="str">
        <f>'MÊS (WORD)'!$J$23</f>
        <v>********************************************************************</v>
      </c>
      <c r="FT46" s="37">
        <f>'MÊS (WORD)'!$I$24</f>
        <v>45432</v>
      </c>
      <c r="FU46" s="37" t="str">
        <f>'MÊS (WORD)'!$J$24</f>
        <v/>
      </c>
      <c r="FV46" s="37">
        <f>'MÊS (WORD)'!$I$25</f>
        <v>45433</v>
      </c>
      <c r="FW46" s="37" t="str">
        <f>'MÊS (WORD)'!$J$25</f>
        <v/>
      </c>
      <c r="FX46" s="37">
        <f>'MÊS (WORD)'!$I$26</f>
        <v>45434</v>
      </c>
      <c r="FY46" s="37" t="str">
        <f>'MÊS (WORD)'!$J$26</f>
        <v/>
      </c>
      <c r="FZ46" s="37">
        <f>'MÊS (WORD)'!$I$27</f>
        <v>45435</v>
      </c>
      <c r="GA46" s="37" t="str">
        <f>'MÊS (WORD)'!$J$27</f>
        <v/>
      </c>
      <c r="GB46" s="37">
        <f>'MÊS (WORD)'!$I$28</f>
        <v>45436</v>
      </c>
      <c r="GC46" s="37" t="str">
        <f>'MÊS (WORD)'!$J$28</f>
        <v/>
      </c>
      <c r="GD46" s="37">
        <f>'MÊS (WORD)'!$I$29</f>
        <v>45437</v>
      </c>
      <c r="GE46" s="37" t="str">
        <f>'MÊS (WORD)'!$J$29</f>
        <v/>
      </c>
      <c r="GF46" s="37">
        <f>'MÊS (WORD)'!$I$30</f>
        <v>45438</v>
      </c>
      <c r="GG46" s="37" t="str">
        <f>'MÊS (WORD)'!$J$30</f>
        <v>********************************************************************</v>
      </c>
      <c r="GH46" s="37">
        <f>'MÊS (WORD)'!$I$31</f>
        <v>45439</v>
      </c>
      <c r="GI46" s="37" t="str">
        <f>'MÊS (WORD)'!$J$31</f>
        <v/>
      </c>
      <c r="GJ46" s="37">
        <f>'MÊS (WORD)'!$I$32</f>
        <v>45440</v>
      </c>
      <c r="GK46" s="37" t="str">
        <f>'MÊS (WORD)'!$J$32</f>
        <v/>
      </c>
      <c r="GL46" s="37">
        <f>'MÊS (WORD)'!$I$33</f>
        <v>45441</v>
      </c>
      <c r="GM46" s="37" t="str">
        <f>'MÊS (WORD)'!$J$33</f>
        <v/>
      </c>
      <c r="GN46" s="37">
        <f>'MÊS (WORD)'!$I$34</f>
        <v>45442</v>
      </c>
      <c r="GO46" s="37" t="str">
        <f>'MÊS (WORD)'!$J$34</f>
        <v/>
      </c>
      <c r="GP46" s="37">
        <f>'MÊS (WORD)'!$I$35</f>
        <v>45443</v>
      </c>
      <c r="GQ46" s="31" t="str">
        <f>'MÊS (WORD)'!$J$35</f>
        <v/>
      </c>
    </row>
    <row r="47" spans="1:199" ht="17.100000000000001" customHeight="1" x14ac:dyDescent="0.25">
      <c r="A47" s="31">
        <v>48219</v>
      </c>
      <c r="B47" s="33">
        <v>40969</v>
      </c>
      <c r="C47" s="31">
        <v>216</v>
      </c>
      <c r="D47" s="39" t="s">
        <v>397</v>
      </c>
      <c r="E47" s="34" t="s">
        <v>291</v>
      </c>
      <c r="F47" s="39" t="s">
        <v>396</v>
      </c>
      <c r="G47" s="39" t="s">
        <v>398</v>
      </c>
      <c r="H47" s="31">
        <v>12</v>
      </c>
      <c r="I47" s="31">
        <f>IF(Tabela227[[#This Row],[HORA AULA]]&lt;&gt;0,Tabela227[[#This Row],[HORA AULA]]/2,"-")</f>
        <v>6</v>
      </c>
      <c r="J47" s="31">
        <v>26</v>
      </c>
      <c r="K47" s="31">
        <v>8</v>
      </c>
      <c r="L47" s="31" t="s">
        <v>100</v>
      </c>
      <c r="M47" s="31" t="s">
        <v>100</v>
      </c>
      <c r="N47" s="32" t="str">
        <f>IFERROR(VLOOKUP(Tabela227[[#This Row],[NOME]],'NOITE (N) (7)'!$B$3:$C$176,2,FALSE),"")</f>
        <v/>
      </c>
      <c r="O47" s="32" t="str">
        <f>IFERROR(VLOOKUP(Tabela227[[#This Row],[NOME]],'NOITE (N) (6)'!$B$3:$C$176,2,FALSE),"")</f>
        <v/>
      </c>
      <c r="P47" s="32" t="str">
        <f>IFERROR(VLOOKUP(Tabela227[[#This Row],[NOME]],'NOITE (N) (5)'!$B$3:$C$176,2,FALSE),"")</f>
        <v/>
      </c>
      <c r="Q47" s="32" t="str">
        <f>IFERROR(VLOOKUP(Tabela227[[#This Row],[NOME]],'NOITE (N) (4)'!$B$3:$C$176,2,FALSE),"")</f>
        <v/>
      </c>
      <c r="R47" s="32" t="str">
        <f>IFERROR(VLOOKUP(Tabela227[[#This Row],[NOME]],'NOITE (N) (3)'!$B$3:$C$176,2,FALSE),"")</f>
        <v/>
      </c>
      <c r="S47" s="32" t="str">
        <f>IFERROR(VLOOKUP(Tabela227[[#This Row],[NOME]],'NOITE (N) (2)'!$B$3:$C$176,2,FALSE),"")</f>
        <v/>
      </c>
      <c r="T47" s="32" t="str">
        <f>IFERROR(VLOOKUP(Tabela227[[#This Row],[NOME]],'NOITE (N) (1)'!$B$3:$C$176,2,FALSE),"")</f>
        <v/>
      </c>
      <c r="U47" s="32" t="str">
        <f>IFERROR(VLOOKUP(Tabela227[[#This Row],[NOME]],'NOITE (N) (7)'!$D$3:$E$176,2,FALSE),"")</f>
        <v/>
      </c>
      <c r="V47" s="32" t="str">
        <f>IFERROR(VLOOKUP(Tabela227[[#This Row],[NOME]],'NOITE (N) (6)'!$D$3:$E$176,2,FALSE),"")</f>
        <v/>
      </c>
      <c r="W47" s="32" t="str">
        <f>IFERROR(VLOOKUP(Tabela227[[#This Row],[NOME]],'NOITE (N) (5)'!$D$3:$E$176,2,FALSE),"")</f>
        <v/>
      </c>
      <c r="X47" s="32" t="str">
        <f>IFERROR(VLOOKUP(Tabela227[[#This Row],[NOME]],'NOITE (N) (4)'!$D$3:$E$176,2,FALSE),"")</f>
        <v/>
      </c>
      <c r="Y47" s="32" t="str">
        <f>IFERROR(VLOOKUP(Tabela227[[#This Row],[NOME]],'NOITE (N) (3)'!$D$3:$E$176,2,FALSE),"")</f>
        <v/>
      </c>
      <c r="Z47" s="32" t="str">
        <f>IFERROR(VLOOKUP(Tabela227[[#This Row],[NOME]],'NOITE (N) (2)'!$D$3:$E$176,2,FALSE),"")</f>
        <v/>
      </c>
      <c r="AA47" s="32" t="str">
        <f>IFERROR(VLOOKUP(Tabela227[[#This Row],[NOME]],'NOITE (N) (1)'!$D$3:$E$176,2,FALSE),"")</f>
        <v/>
      </c>
      <c r="AB47" s="32" t="str">
        <f>IFERROR(VLOOKUP(Tabela227[[#This Row],[NOME]],'NOITE (N) (7)'!$F$3:$G$176,2,FALSE),"")</f>
        <v/>
      </c>
      <c r="AC47" s="32" t="str">
        <f>IFERROR(VLOOKUP(Tabela227[[#This Row],[NOME]],'NOITE (N) (6)'!$F$3:$G$176,2,FALSE),"")</f>
        <v/>
      </c>
      <c r="AD47" s="32" t="str">
        <f>IFERROR(VLOOKUP(Tabela227[[#This Row],[NOME]],'NOITE (N) (5)'!$F$3:$G$176,2,FALSE),"")</f>
        <v/>
      </c>
      <c r="AE47" s="32" t="str">
        <f>IFERROR(VLOOKUP(Tabela227[[#This Row],[NOME]],'NOITE (N) (4)'!$F$3:$G$176,2,FALSE),"")</f>
        <v/>
      </c>
      <c r="AF47" s="32" t="str">
        <f>IFERROR(VLOOKUP(Tabela227[[#This Row],[NOME]],'NOITE (N) (3)'!$F$3:$G$176,2,FALSE),"")</f>
        <v/>
      </c>
      <c r="AG47" s="32" t="str">
        <f>IFERROR(VLOOKUP(Tabela227[[#This Row],[NOME]],'NOITE (N) (2)'!$F$3:$G$176,2,FALSE),"")</f>
        <v/>
      </c>
      <c r="AH47" s="32" t="str">
        <f>IFERROR(VLOOKUP(Tabela227[[#This Row],[NOME]],'NOITE (N) (1)'!$F$3:$G$176,2,FALSE),"")</f>
        <v>LINGUAGEM DE PROGRAMAÇÃO I</v>
      </c>
      <c r="AI47" s="32" t="str">
        <f>IFERROR(VLOOKUP(Tabela227[[#This Row],[NOME]],'NOITE (N) (7)'!$H$3:$I$176,2,FALSE),"")</f>
        <v/>
      </c>
      <c r="AJ47" s="32" t="str">
        <f>IFERROR(VLOOKUP(Tabela227[[#This Row],[NOME]],'NOITE (N) (6)'!$H$3:$I$176,2,FALSE),"")</f>
        <v/>
      </c>
      <c r="AK47" s="32" t="str">
        <f>IFERROR(VLOOKUP(Tabela227[[#This Row],[NOME]],'NOITE (N) (5)'!$H$3:$I$176,2,FALSE),"")</f>
        <v/>
      </c>
      <c r="AL47" s="32" t="str">
        <f>IFERROR(VLOOKUP(Tabela227[[#This Row],[NOME]],'NOITE (N) (4)'!$H$3:$I$176,2,FALSE),"")</f>
        <v/>
      </c>
      <c r="AM47" s="32" t="str">
        <f>IFERROR(VLOOKUP(Tabela227[[#This Row],[NOME]],'NOITE (N) (3)'!$H$3:$I$176,2,FALSE),"")</f>
        <v/>
      </c>
      <c r="AN47" s="32" t="str">
        <f>IFERROR(VLOOKUP(Tabela227[[#This Row],[NOME]],'NOITE (N) (2)'!$H$3:$I$176,2,FALSE),"")</f>
        <v/>
      </c>
      <c r="AO47" s="32" t="str">
        <f>IFERROR(VLOOKUP(Tabela227[[#This Row],[NOME]],'NOITE (N) (1)'!$H$3:$I$176,2,FALSE),"")</f>
        <v/>
      </c>
      <c r="AP47" s="32" t="str">
        <f>IFERROR(VLOOKUP(Tabela227[[#This Row],[NOME]],'NOITE (N) (7)'!$J$3:$K$176,2,FALSE),"")</f>
        <v/>
      </c>
      <c r="AQ47" s="32" t="str">
        <f>IFERROR(VLOOKUP(Tabela227[[#This Row],[NOME]],'NOITE (N) (6)'!$J$3:$K$176,2,FALSE),"")</f>
        <v/>
      </c>
      <c r="AR47" s="32" t="str">
        <f>IFERROR(VLOOKUP(Tabela227[[#This Row],[NOME]],'NOITE (N) (5)'!$J$3:$K$176,2,FALSE),"")</f>
        <v/>
      </c>
      <c r="AS47" s="32" t="str">
        <f>IFERROR(VLOOKUP(Tabela227[[#This Row],[NOME]],'NOITE (N) (4)'!$J$3:$K$176,2,FALSE),"")</f>
        <v/>
      </c>
      <c r="AT47" s="32" t="str">
        <f>IFERROR(VLOOKUP(Tabela227[[#This Row],[NOME]],'NOITE (N) (3)'!$J$3:$K$176,2,FALSE),"")</f>
        <v/>
      </c>
      <c r="AU47" s="32" t="str">
        <f>IFERROR(VLOOKUP(Tabela227[[#This Row],[NOME]],'NOITE (N) (2)'!$J$3:$K$176,2,FALSE),"")</f>
        <v/>
      </c>
      <c r="AV47" s="32" t="str">
        <f>IFERROR(VLOOKUP(Tabela227[[#This Row],[NOME]],'NOITE (N) (1)'!$J$3:$K$176,2,FALSE),"")</f>
        <v/>
      </c>
      <c r="AW47" s="32" t="str">
        <f>IFERROR(VLOOKUP(Tabela227[[#This Row],[NOME]],'NOITE (N) (7)'!$L$3:$M$176,2,FALSE),"")</f>
        <v/>
      </c>
      <c r="AX47" s="32" t="str">
        <f>IFERROR(VLOOKUP(Tabela227[[#This Row],[NOME]],'NOITE (N) (6)'!$L$3:$M$176,2,FALSE),"")</f>
        <v/>
      </c>
      <c r="AY47" s="32" t="str">
        <f>IFERROR(VLOOKUP(Tabela227[[#This Row],[NOME]],'NOITE (N) (5)'!$L$3:$M$176,2,FALSE),"")</f>
        <v/>
      </c>
      <c r="AZ47" s="32" t="str">
        <f>IFERROR(VLOOKUP(Tabela227[[#This Row],[NOME]],'NOITE (N) (4)'!$L$3:$M$176,2,FALSE),"")</f>
        <v/>
      </c>
      <c r="BA47" s="32" t="str">
        <f>IFERROR(VLOOKUP(Tabela227[[#This Row],[NOME]],'NOITE (N) (3)'!$L$3:$M$176,2,FALSE),"")</f>
        <v/>
      </c>
      <c r="BB47" s="32" t="str">
        <f>IFERROR(VLOOKUP(Tabela227[[#This Row],[NOME]],'NOITE (N) (2)'!$L$3:$M$176,2,FALSE),"")</f>
        <v/>
      </c>
      <c r="BC47" s="32" t="str">
        <f>IFERROR(VLOOKUP(Tabela227[[#This Row],[NOME]],'NOITE (N) (1)'!$L$3:$M$176,2,FALSE),"")</f>
        <v/>
      </c>
      <c r="BD47" s="32" t="str">
        <f>IFERROR(VLOOKUP(Tabela227[[#This Row],[NOME]],'TARDE (N) (6)'!$B$2:$C$73,2,FALSE),"")</f>
        <v/>
      </c>
      <c r="BE47" s="32" t="str">
        <f>IFERROR(VLOOKUP(Tabela227[[#This Row],[NOME]],'TARDE (N) (5)'!$B$2:$C$73,2,FALSE),"")</f>
        <v/>
      </c>
      <c r="BF47" s="32" t="str">
        <f>IFERROR(VLOOKUP(Tabela227[[#This Row],[NOME]],'TARDE (N) (4)'!$B$2:$C$73,2,FALSE),"")</f>
        <v/>
      </c>
      <c r="BG47" s="32" t="str">
        <f>IFERROR(VLOOKUP(Tabela227[[#This Row],[NOME]],'TARDE (N) (3)'!$B$2:$C$73,2,FALSE),"")</f>
        <v/>
      </c>
      <c r="BH47" s="32" t="str">
        <f>IFERROR(VLOOKUP(Tabela227[[#This Row],[NOME]],'TARDE (N) (2)'!$B$2:$C$73,2,FALSE),"")</f>
        <v/>
      </c>
      <c r="BI47" s="32" t="str">
        <f>IFERROR(VLOOKUP(Tabela227[[#This Row],[NOME]],'TARDE (N) (1)'!$B$2:$C$73,2,FALSE),"")</f>
        <v/>
      </c>
      <c r="BJ47" s="32" t="str">
        <f>IFERROR(VLOOKUP(Tabela227[[#This Row],[NOME]],'TARDE (N) (6)'!$D$2:$E$73,2,FALSE),"")</f>
        <v/>
      </c>
      <c r="BK47" s="32" t="str">
        <f>IFERROR(VLOOKUP(Tabela227[[#This Row],[NOME]],'TARDE (N) (5)'!$D$2:$E$73,2,FALSE),"")</f>
        <v/>
      </c>
      <c r="BL47" s="32" t="str">
        <f>IFERROR(VLOOKUP(Tabela227[[#This Row],[NOME]],'TARDE (N) (4)'!$D$2:$E$73,2,FALSE),"")</f>
        <v/>
      </c>
      <c r="BM47" s="32" t="str">
        <f>IFERROR(VLOOKUP(Tabela227[[#This Row],[NOME]],'TARDE (N) (3)'!$D$2:$E$73,2,FALSE),"")</f>
        <v/>
      </c>
      <c r="BN47" s="32" t="str">
        <f>IFERROR(VLOOKUP(Tabela227[[#This Row],[NOME]],'TARDE (N) (2)'!$D$2:$E$73,2,FALSE),"")</f>
        <v/>
      </c>
      <c r="BO47" s="32" t="str">
        <f>IFERROR(VLOOKUP(Tabela227[[#This Row],[NOME]],'TARDE (N) (1)'!$D$2:$E$73,2,FALSE),"")</f>
        <v/>
      </c>
      <c r="BP47" s="32" t="str">
        <f>IFERROR(VLOOKUP(Tabela227[[#This Row],[NOME]],'TARDE (N) (6)'!$F$2:$G$73,2,FALSE),"")</f>
        <v/>
      </c>
      <c r="BQ47" s="32" t="str">
        <f>IFERROR(VLOOKUP(Tabela227[[#This Row],[NOME]],'TARDE (N) (5)'!$F$2:$G$73,2,FALSE),"")</f>
        <v/>
      </c>
      <c r="BR47" s="32" t="str">
        <f>IFERROR(VLOOKUP(Tabela227[[#This Row],[NOME]],'TARDE (N) (4)'!$F$2:$G$73,2,FALSE),"")</f>
        <v/>
      </c>
      <c r="BS47" s="32" t="str">
        <f>IFERROR(VLOOKUP(Tabela227[[#This Row],[NOME]],'TARDE (N) (3)'!$F$2:$G$73,2,FALSE),"")</f>
        <v/>
      </c>
      <c r="BT47" s="32" t="str">
        <f>IFERROR(VLOOKUP(Tabela227[[#This Row],[NOME]],'TARDE (N) (2)'!$F$2:$G$73,2,FALSE),"")</f>
        <v>GESTÃO DE PROJETOS</v>
      </c>
      <c r="BU47" s="32" t="str">
        <f>IFERROR(VLOOKUP(Tabela227[[#This Row],[NOME]],'TARDE (N) (1)'!$F$2:$G$73,2,FALSE),"")</f>
        <v/>
      </c>
      <c r="BV47" s="32" t="str">
        <f>IFERROR(VLOOKUP(Tabela227[[#This Row],[NOME]],'TARDE (N) (6)'!$H$2:$I$73,2,FALSE),"")</f>
        <v/>
      </c>
      <c r="BW47" s="32" t="str">
        <f>IFERROR(VLOOKUP(Tabela227[[#This Row],[NOME]],'TARDE (N) (5)'!$H$2:$I$73,2,FALSE),"")</f>
        <v/>
      </c>
      <c r="BX47" s="32" t="str">
        <f>IFERROR(VLOOKUP(Tabela227[[#This Row],[NOME]],'TARDE (N) (4)'!$H$2:$I$73,2,FALSE),"")</f>
        <v/>
      </c>
      <c r="BY47" s="32" t="str">
        <f>IFERROR(VLOOKUP(Tabela227[[#This Row],[NOME]],'TARDE (N) (3)'!$H$2:$I$73,2,FALSE),"")</f>
        <v/>
      </c>
      <c r="BZ47" s="32" t="str">
        <f>IFERROR(VLOOKUP(Tabela227[[#This Row],[NOME]],'TARDE (N) (2)'!$H$2:$I$73,2,FALSE),"")</f>
        <v/>
      </c>
      <c r="CA47" s="32" t="str">
        <f>IFERROR(VLOOKUP(Tabela227[[#This Row],[NOME]],'TARDE (N) (1)'!$H$2:$I$73,2,FALSE),"")</f>
        <v/>
      </c>
      <c r="CB47" s="32" t="str">
        <f>IFERROR(VLOOKUP(Tabela227[[#This Row],[NOME]],'TARDE (N) (6)'!$J$2:$K$73,2,FALSE),"")</f>
        <v/>
      </c>
      <c r="CC47" s="32" t="str">
        <f>IFERROR(VLOOKUP(Tabela227[[#This Row],[NOME]],'TARDE (N) (5)'!$J$2:$K$73,2,FALSE),"")</f>
        <v/>
      </c>
      <c r="CD47" s="32" t="str">
        <f>IFERROR(VLOOKUP(Tabela227[[#This Row],[NOME]],'TARDE (N) (4)'!$J$2:$K$73,2,FALSE),"")</f>
        <v/>
      </c>
      <c r="CE47" s="32" t="str">
        <f>IFERROR(VLOOKUP(Tabela227[[#This Row],[NOME]],'TARDE (N) (3)'!$J$2:$K$73,2,FALSE),"")</f>
        <v/>
      </c>
      <c r="CF47" s="32" t="str">
        <f>IFERROR(VLOOKUP(Tabela227[[#This Row],[NOME]],'TARDE (N) (2)'!$J$2:$K$73,2,FALSE),"")</f>
        <v/>
      </c>
      <c r="CG47" s="32" t="str">
        <f>IFERROR(VLOOKUP(Tabela227[[#This Row],[NOME]],'TARDE (N) (1)'!$J$2:$K$73,2,FALSE),"")</f>
        <v/>
      </c>
      <c r="CH47" s="32" t="str">
        <f>IFERROR(VLOOKUP(Tabela227[[#This Row],[NOME]],'TARDE (N) (6)'!$L$2:$M$73,2,FALSE),"")</f>
        <v/>
      </c>
      <c r="CI47" s="32" t="str">
        <f>IFERROR(VLOOKUP(Tabela227[[#This Row],[NOME]],'TARDE (N) (5)'!$L$2:$M$73,2,FALSE),"")</f>
        <v/>
      </c>
      <c r="CJ47" s="32" t="str">
        <f>IFERROR(VLOOKUP(Tabela227[[#This Row],[NOME]],'TARDE (N) (4)'!$L$2:$M$73,2,FALSE),"")</f>
        <v/>
      </c>
      <c r="CK47" s="32" t="str">
        <f>IFERROR(VLOOKUP(Tabela227[[#This Row],[NOME]],'TARDE (N) (3)'!$L$2:$M$73,2,FALSE),"")</f>
        <v/>
      </c>
      <c r="CL47" s="32" t="str">
        <f>IFERROR(VLOOKUP(Tabela227[[#This Row],[NOME]],'TARDE (N) (2)'!$L$2:$M$73,2,FALSE),"")</f>
        <v/>
      </c>
      <c r="CM47" s="32" t="str">
        <f>IFERROR(VLOOKUP(Tabela227[[#This Row],[NOME]],'TARDE (N) (1)'!$L$2:$M$73,2,FALSE),"")</f>
        <v/>
      </c>
      <c r="CN47" s="32" t="str">
        <f>IFERROR(VLOOKUP(Tabela227[[#This Row],[NOME]],'MANHÃ (N) (7)'!$B$2:$C$127,2,FALSE),"")</f>
        <v/>
      </c>
      <c r="CO47" s="32" t="str">
        <f>IFERROR(VLOOKUP(Tabela227[[#This Row],[NOME]],'MANHÃ (N) (6)'!$B$2:$C$127,2,FALSE),"")</f>
        <v/>
      </c>
      <c r="CP47" s="32" t="str">
        <f>IFERROR(VLOOKUP(Tabela227[[#This Row],[NOME]],'MANHÃ (N) (5)'!$B$2:$C$127,2,FALSE),"")</f>
        <v/>
      </c>
      <c r="CQ47" s="32" t="str">
        <f>IFERROR(VLOOKUP(Tabela227[[#This Row],[NOME]],'MANHÃ (N) (4)'!$B$2:$C$127,2,FALSE),"")</f>
        <v/>
      </c>
      <c r="CR47" s="32" t="str">
        <f>IFERROR(VLOOKUP(Tabela227[[#This Row],[NOME]],'MANHÃ (N) (3)'!$B$2:$C$127,2,FALSE),"")</f>
        <v/>
      </c>
      <c r="CS47" s="32" t="str">
        <f>IFERROR(VLOOKUP(Tabela227[[#This Row],[NOME]],'MANHÃ (N) (2)'!$B$2:$C$127,2,FALSE),"")</f>
        <v/>
      </c>
      <c r="CT47" s="32" t="str">
        <f>IFERROR(VLOOKUP(Tabela227[[#This Row],[NOME]],'MANHÃ (N) (1)'!$B$2:$C$127,2,FALSE),"")</f>
        <v/>
      </c>
      <c r="CU47" s="32" t="str">
        <f>IFERROR(VLOOKUP(Tabela227[[#This Row],[NOME]],'MANHÃ (N) (7)'!$D$2:$E$127,2,FALSE),"")</f>
        <v/>
      </c>
      <c r="CV47" s="32" t="str">
        <f>IFERROR(VLOOKUP(Tabela227[[#This Row],[NOME]],'MANHÃ (N) (6)'!$D$2:$E$127,2,FALSE),"")</f>
        <v/>
      </c>
      <c r="CW47" s="32" t="str">
        <f>IFERROR(VLOOKUP(Tabela227[[#This Row],[NOME]],'MANHÃ (N) (5)'!$D$2:$E$127,2,FALSE),"")</f>
        <v/>
      </c>
      <c r="CX47" s="32" t="str">
        <f>IFERROR(VLOOKUP(Tabela227[[#This Row],[NOME]],'MANHÃ (N) (4)'!$D$2:$E$127,2,FALSE),"")</f>
        <v/>
      </c>
      <c r="CY47" s="32" t="str">
        <f>IFERROR(VLOOKUP(Tabela227[[#This Row],[NOME]],'MANHÃ (N) (3)'!$D$2:$E$127,2,FALSE),"")</f>
        <v/>
      </c>
      <c r="CZ47" s="32" t="str">
        <f>IFERROR(VLOOKUP(Tabela227[[#This Row],[NOME]],'MANHÃ (N) (2)'!$D$2:$E$127,2,FALSE),"")</f>
        <v/>
      </c>
      <c r="DA47" s="32" t="str">
        <f>IFERROR(VLOOKUP(Tabela227[[#This Row],[NOME]],'MANHÃ (N) (1)'!$D$2:$E$127,2,FALSE),"")</f>
        <v/>
      </c>
      <c r="DB47" s="32" t="str">
        <f>IFERROR(VLOOKUP(Tabela227[[#This Row],[NOME]],'MANHÃ (N) (7)'!$F$2:$G$127,2,FALSE),"")</f>
        <v/>
      </c>
      <c r="DC47" s="32" t="str">
        <f>IFERROR(VLOOKUP(Tabela227[[#This Row],[NOME]],'MANHÃ (N) (7)'!$F$2:$G$127,2,FALSE),"")</f>
        <v/>
      </c>
      <c r="DD47" s="32" t="str">
        <f>IFERROR(VLOOKUP(Tabela227[[#This Row],[NOME]],'MANHÃ (N) (6)'!$F$2:$G$127,2,FALSE),"")</f>
        <v/>
      </c>
      <c r="DE47" s="32" t="str">
        <f>IFERROR(VLOOKUP(Tabela227[[#This Row],[NOME]],'MANHÃ (N) (5)'!$F$2:$G$127,2,FALSE),"")</f>
        <v/>
      </c>
      <c r="DF47" s="32" t="str">
        <f>IFERROR(VLOOKUP(Tabela227[[#This Row],[NOME]],'MANHÃ (N) (3)'!$F$2:$G$127,2,FALSE),"")</f>
        <v/>
      </c>
      <c r="DG47" s="32" t="str">
        <f>IFERROR(VLOOKUP(Tabela227[[#This Row],[NOME]],'MANHÃ (N) (2)'!$F$2:$G$127,2,FALSE),"")</f>
        <v/>
      </c>
      <c r="DH47" s="32" t="str">
        <f>IFERROR(VLOOKUP(Tabela227[[#This Row],[NOME]],'MANHÃ (N) (1)'!$F$2:$G$127,2,FALSE),"")</f>
        <v/>
      </c>
      <c r="DI47" s="32" t="str">
        <f>IFERROR(VLOOKUP(Tabela227[[#This Row],[NOME]],'MANHÃ (N) (7)'!$H$2:$I$127,2,FALSE),"")</f>
        <v/>
      </c>
      <c r="DJ47" s="32" t="str">
        <f>IFERROR(VLOOKUP(Tabela227[[#This Row],[NOME]],'MANHÃ (N) (6)'!$H$2:$I$127,2,FALSE),"")</f>
        <v/>
      </c>
      <c r="DK47" s="32" t="str">
        <f>IFERROR(VLOOKUP(Tabela227[[#This Row],[NOME]],'MANHÃ (N) (5)'!$H$2:$I$127,2,FALSE),"")</f>
        <v/>
      </c>
      <c r="DL47" s="32" t="str">
        <f>IFERROR(VLOOKUP(Tabela227[[#This Row],[NOME]],'MANHÃ (N) (4)'!$H$2:$I$127,2,FALSE),"")</f>
        <v/>
      </c>
      <c r="DM47" s="32" t="str">
        <f>IFERROR(VLOOKUP(Tabela227[[#This Row],[NOME]],'MANHÃ (N) (3)'!$H$2:$I$127,2,FALSE),"")</f>
        <v/>
      </c>
      <c r="DN47" s="32" t="str">
        <f>IFERROR(VLOOKUP(Tabela227[[#This Row],[NOME]],'MANHÃ (N) (2)'!$H$2:$I$127,2,FALSE),"")</f>
        <v/>
      </c>
      <c r="DO47" s="32" t="str">
        <f>IFERROR(VLOOKUP(Tabela227[[#This Row],[NOME]],'MANHÃ (N) (1)'!$H$2:$I$127,2,FALSE),"")</f>
        <v/>
      </c>
      <c r="DP47" s="32" t="str">
        <f>IFERROR(VLOOKUP(Tabela227[[#This Row],[NOME]],'MANHÃ (N) (7)'!$J$2:$K$127,2,FALSE),"")</f>
        <v/>
      </c>
      <c r="DQ47" s="32" t="str">
        <f>IFERROR(VLOOKUP(Tabela227[[#This Row],[NOME]],'MANHÃ (N) (6)'!$J$2:$K$127,2,FALSE),"")</f>
        <v/>
      </c>
      <c r="DR47" s="32" t="str">
        <f>IFERROR(VLOOKUP(Tabela227[[#This Row],[NOME]],'MANHÃ (N) (5)'!$J$2:$K$127,2,FALSE),"")</f>
        <v/>
      </c>
      <c r="DS47" s="32" t="str">
        <f>IFERROR(VLOOKUP(Tabela227[[#This Row],[NOME]],'MANHÃ (N) (4)'!$J$2:$K$127,2,FALSE),"")</f>
        <v/>
      </c>
      <c r="DT47" s="32" t="str">
        <f>IFERROR(VLOOKUP(Tabela227[[#This Row],[NOME]],'MANHÃ (N) (3)'!$J$2:$K$127,2,FALSE),"")</f>
        <v/>
      </c>
      <c r="DU47" s="32" t="str">
        <f>IFERROR(VLOOKUP(Tabela227[[#This Row],[NOME]],'MANHÃ (N) (2)'!$J$2:$K$127,2,FALSE),"")</f>
        <v/>
      </c>
      <c r="DV47" s="32" t="str">
        <f>IFERROR(VLOOKUP(Tabela227[[#This Row],[NOME]],'MANHÃ (N) (1)'!$J$2:$K$127,2,FALSE),"")</f>
        <v/>
      </c>
      <c r="DW47" s="32" t="str">
        <f>IFERROR(VLOOKUP(Tabela227[[#This Row],[NOME]],'MANHÃ (N) (7)'!$L$2:$M$127,2,FALSE),"")</f>
        <v/>
      </c>
      <c r="DX47" s="32" t="str">
        <f>IFERROR(VLOOKUP(Tabela227[[#This Row],[NOME]],'MANHÃ (N) (6)'!$L$2:$M$127,2,FALSE),"")</f>
        <v/>
      </c>
      <c r="DY47" s="32" t="str">
        <f>IFERROR(VLOOKUP(Tabela227[[#This Row],[NOME]],'MANHÃ (N) (5)'!$L$2:$M$127,2,FALSE),"")</f>
        <v/>
      </c>
      <c r="DZ47" s="32" t="str">
        <f>IFERROR(VLOOKUP(Tabela227[[#This Row],[NOME]],'MANHÃ (N) (4)'!$L$2:$M$127,2,FALSE),"")</f>
        <v/>
      </c>
      <c r="EA47" s="32" t="str">
        <f>IFERROR(VLOOKUP(Tabela227[[#This Row],[NOME]],'MANHÃ (N) (3)'!$L$2:$M$127,2,FALSE),"")</f>
        <v/>
      </c>
      <c r="EB47" s="32" t="str">
        <f>IFERROR(VLOOKUP(Tabela227[[#This Row],[NOME]],'MANHÃ (N) (2)'!$L$2:$M$127,2,FALSE),"")</f>
        <v/>
      </c>
      <c r="EC47" s="32" t="str">
        <f>IFERROR(VLOOKUP(Tabela227[[#This Row],[NOME]],'MANHÃ (N) (1)'!$L$2:$M$127,2,FALSE),"")</f>
        <v/>
      </c>
      <c r="ED47" s="33">
        <v>45323</v>
      </c>
      <c r="EE47" s="31">
        <f>PROFESSORES!$D$3</f>
        <v>2024</v>
      </c>
      <c r="EF47" s="31" t="str">
        <f>PROFESSORES!$C$3</f>
        <v>MAIO</v>
      </c>
      <c r="EG47" s="35">
        <f>'MÊS (WORD)'!$C$4</f>
        <v>5</v>
      </c>
      <c r="EH47" s="42">
        <f>'MÊS (WORD)'!$I$5</f>
        <v>45413</v>
      </c>
      <c r="EI47" s="31" t="str">
        <f>'MÊS (WORD)'!$J$5</f>
        <v>*
***************************DIA DO TRABALHO**************************</v>
      </c>
      <c r="EJ47" s="42">
        <f>'MÊS (WORD)'!$I$6</f>
        <v>45414</v>
      </c>
      <c r="EK47" s="37" t="str">
        <f>'MÊS (WORD)'!$J$6</f>
        <v/>
      </c>
      <c r="EL47" s="42">
        <f>'MÊS (WORD)'!$I$7</f>
        <v>45415</v>
      </c>
      <c r="EM47" s="37" t="str">
        <f>'MÊS (WORD)'!$J$7</f>
        <v/>
      </c>
      <c r="EN47" s="42">
        <f>'MÊS (WORD)'!$I$8</f>
        <v>45416</v>
      </c>
      <c r="EO47" s="37" t="str">
        <f>'MÊS (WORD)'!$J$8</f>
        <v/>
      </c>
      <c r="EP47" s="42">
        <f>'MÊS (WORD)'!$I$9</f>
        <v>45417</v>
      </c>
      <c r="EQ47" s="37" t="str">
        <f>'MÊS (WORD)'!$J$9</f>
        <v>********************************************************************</v>
      </c>
      <c r="ER47" s="42">
        <f>'MÊS (WORD)'!$I$10</f>
        <v>45418</v>
      </c>
      <c r="ES47" s="37" t="str">
        <f>'MÊS (WORD)'!$J$10</f>
        <v/>
      </c>
      <c r="ET47" s="42">
        <f>'MÊS (WORD)'!$I$11</f>
        <v>45419</v>
      </c>
      <c r="EU47" s="37" t="str">
        <f>'MÊS (WORD)'!$J$11</f>
        <v/>
      </c>
      <c r="EV47" s="42">
        <f>'MÊS (WORD)'!$I$12</f>
        <v>45420</v>
      </c>
      <c r="EW47" s="37" t="str">
        <f>'MÊS (WORD)'!$J$12</f>
        <v/>
      </c>
      <c r="EX47" s="42">
        <f>'MÊS (WORD)'!$I$13</f>
        <v>45421</v>
      </c>
      <c r="EY47" s="37" t="str">
        <f>'MÊS (WORD)'!$J$13</f>
        <v/>
      </c>
      <c r="EZ47" s="37">
        <f>'MÊS (WORD)'!$I$14</f>
        <v>45422</v>
      </c>
      <c r="FA47" s="37" t="str">
        <f>'MÊS (WORD)'!$J$14</f>
        <v/>
      </c>
      <c r="FB47" s="37">
        <f>'MÊS (WORD)'!$I$15</f>
        <v>45423</v>
      </c>
      <c r="FC47" s="37" t="str">
        <f>'MÊS (WORD)'!$J$15</f>
        <v/>
      </c>
      <c r="FD47" s="37">
        <f>'MÊS (WORD)'!$I$16</f>
        <v>45424</v>
      </c>
      <c r="FE47" s="37" t="str">
        <f>'MÊS (WORD)'!$J$16</f>
        <v>********************************************************************</v>
      </c>
      <c r="FF47" s="37">
        <f>'MÊS (WORD)'!$I$17</f>
        <v>45425</v>
      </c>
      <c r="FG47" s="37" t="str">
        <f>'MÊS (WORD)'!$J$17</f>
        <v/>
      </c>
      <c r="FH47" s="37">
        <f>'MÊS (WORD)'!$I$18</f>
        <v>45426</v>
      </c>
      <c r="FI47" s="37" t="str">
        <f>'MÊS (WORD)'!$J$18</f>
        <v/>
      </c>
      <c r="FJ47" s="37">
        <f>'MÊS (WORD)'!$I$19</f>
        <v>45427</v>
      </c>
      <c r="FK47" s="37" t="str">
        <f>'MÊS (WORD)'!$J$19</f>
        <v/>
      </c>
      <c r="FL47" s="37">
        <f>'MÊS (WORD)'!$I$20</f>
        <v>45428</v>
      </c>
      <c r="FM47" s="37" t="str">
        <f>'MÊS (WORD)'!$J$20</f>
        <v/>
      </c>
      <c r="FN47" s="37">
        <f>'MÊS (WORD)'!$I$21</f>
        <v>45429</v>
      </c>
      <c r="FO47" s="37" t="str">
        <f>'MÊS (WORD)'!$J$21</f>
        <v/>
      </c>
      <c r="FP47" s="37">
        <f>'MÊS (WORD)'!$I$22</f>
        <v>45430</v>
      </c>
      <c r="FQ47" s="37" t="str">
        <f>'MÊS (WORD)'!$J$22</f>
        <v/>
      </c>
      <c r="FR47" s="37">
        <f>'MÊS (WORD)'!$I$23</f>
        <v>45431</v>
      </c>
      <c r="FS47" s="37" t="str">
        <f>'MÊS (WORD)'!$J$23</f>
        <v>********************************************************************</v>
      </c>
      <c r="FT47" s="37">
        <f>'MÊS (WORD)'!$I$24</f>
        <v>45432</v>
      </c>
      <c r="FU47" s="37" t="str">
        <f>'MÊS (WORD)'!$J$24</f>
        <v/>
      </c>
      <c r="FV47" s="37">
        <f>'MÊS (WORD)'!$I$25</f>
        <v>45433</v>
      </c>
      <c r="FW47" s="37" t="str">
        <f>'MÊS (WORD)'!$J$25</f>
        <v/>
      </c>
      <c r="FX47" s="37">
        <f>'MÊS (WORD)'!$I$26</f>
        <v>45434</v>
      </c>
      <c r="FY47" s="37" t="str">
        <f>'MÊS (WORD)'!$J$26</f>
        <v/>
      </c>
      <c r="FZ47" s="37">
        <f>'MÊS (WORD)'!$I$27</f>
        <v>45435</v>
      </c>
      <c r="GA47" s="37" t="str">
        <f>'MÊS (WORD)'!$J$27</f>
        <v/>
      </c>
      <c r="GB47" s="37">
        <f>'MÊS (WORD)'!$I$28</f>
        <v>45436</v>
      </c>
      <c r="GC47" s="37" t="str">
        <f>'MÊS (WORD)'!$J$28</f>
        <v/>
      </c>
      <c r="GD47" s="37">
        <f>'MÊS (WORD)'!$I$29</f>
        <v>45437</v>
      </c>
      <c r="GE47" s="37" t="str">
        <f>'MÊS (WORD)'!$J$29</f>
        <v/>
      </c>
      <c r="GF47" s="37">
        <f>'MÊS (WORD)'!$I$30</f>
        <v>45438</v>
      </c>
      <c r="GG47" s="37" t="str">
        <f>'MÊS (WORD)'!$J$30</f>
        <v>********************************************************************</v>
      </c>
      <c r="GH47" s="37">
        <f>'MÊS (WORD)'!$I$31</f>
        <v>45439</v>
      </c>
      <c r="GI47" s="37" t="str">
        <f>'MÊS (WORD)'!$J$31</f>
        <v/>
      </c>
      <c r="GJ47" s="37">
        <f>'MÊS (WORD)'!$I$32</f>
        <v>45440</v>
      </c>
      <c r="GK47" s="37" t="str">
        <f>'MÊS (WORD)'!$J$32</f>
        <v/>
      </c>
      <c r="GL47" s="37">
        <f>'MÊS (WORD)'!$I$33</f>
        <v>45441</v>
      </c>
      <c r="GM47" s="37" t="str">
        <f>'MÊS (WORD)'!$J$33</f>
        <v/>
      </c>
      <c r="GN47" s="37">
        <f>'MÊS (WORD)'!$I$34</f>
        <v>45442</v>
      </c>
      <c r="GO47" s="37" t="str">
        <f>'MÊS (WORD)'!$J$34</f>
        <v/>
      </c>
      <c r="GP47" s="37">
        <f>'MÊS (WORD)'!$I$35</f>
        <v>45443</v>
      </c>
      <c r="GQ47" s="31" t="str">
        <f>'MÊS (WORD)'!$J$35</f>
        <v/>
      </c>
    </row>
    <row r="48" spans="1:199" ht="17.100000000000001" customHeight="1" x14ac:dyDescent="0.25">
      <c r="A48" s="31">
        <v>58534</v>
      </c>
      <c r="B48" s="33">
        <v>41820</v>
      </c>
      <c r="C48" s="31">
        <v>216</v>
      </c>
      <c r="D48" s="39" t="s">
        <v>397</v>
      </c>
      <c r="E48" s="34" t="s">
        <v>66</v>
      </c>
      <c r="F48" s="39" t="s">
        <v>396</v>
      </c>
      <c r="G48" s="39" t="s">
        <v>398</v>
      </c>
      <c r="H48" s="31">
        <v>20</v>
      </c>
      <c r="I48" s="31">
        <f>IF(Tabela227[[#This Row],[HORA AULA]]&lt;&gt;0,Tabela227[[#This Row],[HORA AULA]]/2,"-")</f>
        <v>10</v>
      </c>
      <c r="J48" s="31">
        <v>2</v>
      </c>
      <c r="K48" s="31" t="s">
        <v>100</v>
      </c>
      <c r="L48" s="31" t="s">
        <v>100</v>
      </c>
      <c r="M48" s="31" t="s">
        <v>100</v>
      </c>
      <c r="N48" s="32" t="str">
        <f>IFERROR(VLOOKUP(Tabela227[[#This Row],[NOME]],'NOITE (N) (7)'!$B$3:$C$176,2,FALSE),"")</f>
        <v/>
      </c>
      <c r="O48" s="32" t="str">
        <f>IFERROR(VLOOKUP(Tabela227[[#This Row],[NOME]],'NOITE (N) (6)'!$B$3:$C$176,2,FALSE),"")</f>
        <v/>
      </c>
      <c r="P48" s="32" t="str">
        <f>IFERROR(VLOOKUP(Tabela227[[#This Row],[NOME]],'NOITE (N) (5)'!$B$3:$C$176,2,FALSE),"")</f>
        <v/>
      </c>
      <c r="Q48" s="32" t="str">
        <f>IFERROR(VLOOKUP(Tabela227[[#This Row],[NOME]],'NOITE (N) (4)'!$B$3:$C$176,2,FALSE),"")</f>
        <v/>
      </c>
      <c r="R48" s="32" t="str">
        <f>IFERROR(VLOOKUP(Tabela227[[#This Row],[NOME]],'NOITE (N) (3)'!$B$3:$C$176,2,FALSE),"")</f>
        <v/>
      </c>
      <c r="S48" s="32" t="str">
        <f>IFERROR(VLOOKUP(Tabela227[[#This Row],[NOME]],'NOITE (N) (2)'!$B$3:$C$176,2,FALSE),"")</f>
        <v/>
      </c>
      <c r="T48" s="32" t="str">
        <f>IFERROR(VLOOKUP(Tabela227[[#This Row],[NOME]],'NOITE (N) (1)'!$B$3:$C$176,2,FALSE),"")</f>
        <v/>
      </c>
      <c r="U48" s="32" t="str">
        <f>IFERROR(VLOOKUP(Tabela227[[#This Row],[NOME]],'NOITE (N) (7)'!$D$3:$E$176,2,FALSE),"")</f>
        <v/>
      </c>
      <c r="V48" s="32" t="str">
        <f>IFERROR(VLOOKUP(Tabela227[[#This Row],[NOME]],'NOITE (N) (6)'!$D$3:$E$176,2,FALSE),"")</f>
        <v/>
      </c>
      <c r="W48" s="32" t="str">
        <f>IFERROR(VLOOKUP(Tabela227[[#This Row],[NOME]],'NOITE (N) (5)'!$D$3:$E$176,2,FALSE),"")</f>
        <v/>
      </c>
      <c r="X48" s="32" t="str">
        <f>IFERROR(VLOOKUP(Tabela227[[#This Row],[NOME]],'NOITE (N) (4)'!$D$3:$E$176,2,FALSE),"")</f>
        <v/>
      </c>
      <c r="Y48" s="32" t="str">
        <f>IFERROR(VLOOKUP(Tabela227[[#This Row],[NOME]],'NOITE (N) (3)'!$D$3:$E$176,2,FALSE),"")</f>
        <v/>
      </c>
      <c r="Z48" s="32" t="str">
        <f>IFERROR(VLOOKUP(Tabela227[[#This Row],[NOME]],'NOITE (N) (2)'!$D$3:$E$176,2,FALSE),"")</f>
        <v/>
      </c>
      <c r="AA48" s="32" t="str">
        <f>IFERROR(VLOOKUP(Tabela227[[#This Row],[NOME]],'NOITE (N) (1)'!$D$3:$E$176,2,FALSE),"")</f>
        <v>TÓPICOS AVANÇADOS EM REDES DE COMPUTADORES</v>
      </c>
      <c r="AB48" s="32" t="str">
        <f>IFERROR(VLOOKUP(Tabela227[[#This Row],[NOME]],'NOITE (N) (7)'!$F$3:$G$176,2,FALSE),"")</f>
        <v/>
      </c>
      <c r="AC48" s="32" t="str">
        <f>IFERROR(VLOOKUP(Tabela227[[#This Row],[NOME]],'NOITE (N) (6)'!$F$3:$G$176,2,FALSE),"")</f>
        <v/>
      </c>
      <c r="AD48" s="32" t="str">
        <f>IFERROR(VLOOKUP(Tabela227[[#This Row],[NOME]],'NOITE (N) (5)'!$F$3:$G$176,2,FALSE),"")</f>
        <v/>
      </c>
      <c r="AE48" s="32" t="str">
        <f>IFERROR(VLOOKUP(Tabela227[[#This Row],[NOME]],'NOITE (N) (4)'!$F$3:$G$176,2,FALSE),"")</f>
        <v/>
      </c>
      <c r="AF48" s="32" t="str">
        <f>IFERROR(VLOOKUP(Tabela227[[#This Row],[NOME]],'NOITE (N) (3)'!$F$3:$G$176,2,FALSE),"")</f>
        <v/>
      </c>
      <c r="AG48" s="32" t="str">
        <f>IFERROR(VLOOKUP(Tabela227[[#This Row],[NOME]],'NOITE (N) (2)'!$F$3:$G$176,2,FALSE),"")</f>
        <v/>
      </c>
      <c r="AH48" s="32" t="str">
        <f>IFERROR(VLOOKUP(Tabela227[[#This Row],[NOME]],'NOITE (N) (1)'!$F$3:$G$176,2,FALSE),"")</f>
        <v>TECNOLOGIAS DE INTERLIGAÇÃO DE REDES REMOTAS</v>
      </c>
      <c r="AI48" s="32" t="str">
        <f>IFERROR(VLOOKUP(Tabela227[[#This Row],[NOME]],'NOITE (N) (7)'!$H$3:$I$176,2,FALSE),"")</f>
        <v/>
      </c>
      <c r="AJ48" s="32" t="str">
        <f>IFERROR(VLOOKUP(Tabela227[[#This Row],[NOME]],'NOITE (N) (6)'!$H$3:$I$176,2,FALSE),"")</f>
        <v/>
      </c>
      <c r="AK48" s="32" t="str">
        <f>IFERROR(VLOOKUP(Tabela227[[#This Row],[NOME]],'NOITE (N) (5)'!$H$3:$I$176,2,FALSE),"")</f>
        <v/>
      </c>
      <c r="AL48" s="32" t="str">
        <f>IFERROR(VLOOKUP(Tabela227[[#This Row],[NOME]],'NOITE (N) (4)'!$H$3:$I$176,2,FALSE),"")</f>
        <v/>
      </c>
      <c r="AM48" s="32" t="str">
        <f>IFERROR(VLOOKUP(Tabela227[[#This Row],[NOME]],'NOITE (N) (3)'!$H$3:$I$176,2,FALSE),"")</f>
        <v/>
      </c>
      <c r="AN48" s="32" t="str">
        <f>IFERROR(VLOOKUP(Tabela227[[#This Row],[NOME]],'NOITE (N) (2)'!$H$3:$I$176,2,FALSE),"")</f>
        <v/>
      </c>
      <c r="AO48" s="32" t="str">
        <f>IFERROR(VLOOKUP(Tabela227[[#This Row],[NOME]],'NOITE (N) (1)'!$H$3:$I$176,2,FALSE),"")</f>
        <v/>
      </c>
      <c r="AP48" s="32" t="str">
        <f>IFERROR(VLOOKUP(Tabela227[[#This Row],[NOME]],'NOITE (N) (7)'!$J$3:$K$176,2,FALSE),"")</f>
        <v/>
      </c>
      <c r="AQ48" s="32" t="str">
        <f>IFERROR(VLOOKUP(Tabela227[[#This Row],[NOME]],'NOITE (N) (6)'!$J$3:$K$176,2,FALSE),"")</f>
        <v/>
      </c>
      <c r="AR48" s="32" t="str">
        <f>IFERROR(VLOOKUP(Tabela227[[#This Row],[NOME]],'NOITE (N) (5)'!$J$3:$K$176,2,FALSE),"")</f>
        <v/>
      </c>
      <c r="AS48" s="32" t="str">
        <f>IFERROR(VLOOKUP(Tabela227[[#This Row],[NOME]],'NOITE (N) (4)'!$J$3:$K$176,2,FALSE),"")</f>
        <v/>
      </c>
      <c r="AT48" s="32" t="str">
        <f>IFERROR(VLOOKUP(Tabela227[[#This Row],[NOME]],'NOITE (N) (3)'!$J$3:$K$176,2,FALSE),"")</f>
        <v/>
      </c>
      <c r="AU48" s="32" t="str">
        <f>IFERROR(VLOOKUP(Tabela227[[#This Row],[NOME]],'NOITE (N) (2)'!$J$3:$K$176,2,FALSE),"")</f>
        <v/>
      </c>
      <c r="AV48" s="32" t="str">
        <f>IFERROR(VLOOKUP(Tabela227[[#This Row],[NOME]],'NOITE (N) (1)'!$J$3:$K$176,2,FALSE),"")</f>
        <v/>
      </c>
      <c r="AW48" s="32" t="str">
        <f>IFERROR(VLOOKUP(Tabela227[[#This Row],[NOME]],'NOITE (N) (7)'!$L$3:$M$176,2,FALSE),"")</f>
        <v/>
      </c>
      <c r="AX48" s="32" t="str">
        <f>IFERROR(VLOOKUP(Tabela227[[#This Row],[NOME]],'NOITE (N) (6)'!$L$3:$M$176,2,FALSE),"")</f>
        <v/>
      </c>
      <c r="AY48" s="32" t="str">
        <f>IFERROR(VLOOKUP(Tabela227[[#This Row],[NOME]],'NOITE (N) (5)'!$L$3:$M$176,2,FALSE),"")</f>
        <v/>
      </c>
      <c r="AZ48" s="32" t="str">
        <f>IFERROR(VLOOKUP(Tabela227[[#This Row],[NOME]],'NOITE (N) (4)'!$L$3:$M$176,2,FALSE),"")</f>
        <v/>
      </c>
      <c r="BA48" s="32" t="str">
        <f>IFERROR(VLOOKUP(Tabela227[[#This Row],[NOME]],'NOITE (N) (3)'!$L$3:$M$176,2,FALSE),"")</f>
        <v/>
      </c>
      <c r="BB48" s="32" t="str">
        <f>IFERROR(VLOOKUP(Tabela227[[#This Row],[NOME]],'NOITE (N) (2)'!$L$3:$M$176,2,FALSE),"")</f>
        <v/>
      </c>
      <c r="BC48" s="32" t="str">
        <f>IFERROR(VLOOKUP(Tabela227[[#This Row],[NOME]],'NOITE (N) (1)'!$L$3:$M$176,2,FALSE),"")</f>
        <v/>
      </c>
      <c r="BD48" s="32" t="str">
        <f>IFERROR(VLOOKUP(Tabela227[[#This Row],[NOME]],'TARDE (N) (6)'!$B$2:$C$73,2,FALSE),"")</f>
        <v/>
      </c>
      <c r="BE48" s="32" t="str">
        <f>IFERROR(VLOOKUP(Tabela227[[#This Row],[NOME]],'TARDE (N) (5)'!$B$2:$C$73,2,FALSE),"")</f>
        <v/>
      </c>
      <c r="BF48" s="32" t="str">
        <f>IFERROR(VLOOKUP(Tabela227[[#This Row],[NOME]],'TARDE (N) (4)'!$B$2:$C$73,2,FALSE),"")</f>
        <v/>
      </c>
      <c r="BG48" s="32" t="str">
        <f>IFERROR(VLOOKUP(Tabela227[[#This Row],[NOME]],'TARDE (N) (3)'!$B$2:$C$73,2,FALSE),"")</f>
        <v/>
      </c>
      <c r="BH48" s="32" t="str">
        <f>IFERROR(VLOOKUP(Tabela227[[#This Row],[NOME]],'TARDE (N) (2)'!$B$2:$C$73,2,FALSE),"")</f>
        <v>SEGURANÇA EM REDES DE COMPUTADORES</v>
      </c>
      <c r="BI48" s="32" t="str">
        <f>IFERROR(VLOOKUP(Tabela227[[#This Row],[NOME]],'TARDE (N) (1)'!$B$2:$C$73,2,FALSE),"")</f>
        <v/>
      </c>
      <c r="BJ48" s="32" t="str">
        <f>IFERROR(VLOOKUP(Tabela227[[#This Row],[NOME]],'TARDE (N) (6)'!$D$2:$E$73,2,FALSE),"")</f>
        <v/>
      </c>
      <c r="BK48" s="32" t="str">
        <f>IFERROR(VLOOKUP(Tabela227[[#This Row],[NOME]],'TARDE (N) (5)'!$D$2:$E$73,2,FALSE),"")</f>
        <v/>
      </c>
      <c r="BL48" s="32" t="str">
        <f>IFERROR(VLOOKUP(Tabela227[[#This Row],[NOME]],'TARDE (N) (4)'!$D$2:$E$73,2,FALSE),"")</f>
        <v/>
      </c>
      <c r="BM48" s="32" t="str">
        <f>IFERROR(VLOOKUP(Tabela227[[#This Row],[NOME]],'TARDE (N) (3)'!$D$2:$E$73,2,FALSE),"")</f>
        <v/>
      </c>
      <c r="BN48" s="32" t="str">
        <f>IFERROR(VLOOKUP(Tabela227[[#This Row],[NOME]],'TARDE (N) (2)'!$D$2:$E$73,2,FALSE),"")</f>
        <v/>
      </c>
      <c r="BO48" s="32" t="str">
        <f>IFERROR(VLOOKUP(Tabela227[[#This Row],[NOME]],'TARDE (N) (1)'!$D$2:$E$73,2,FALSE),"")</f>
        <v/>
      </c>
      <c r="BP48" s="32" t="str">
        <f>IFERROR(VLOOKUP(Tabela227[[#This Row],[NOME]],'TARDE (N) (6)'!$F$2:$G$73,2,FALSE),"")</f>
        <v/>
      </c>
      <c r="BQ48" s="32" t="str">
        <f>IFERROR(VLOOKUP(Tabela227[[#This Row],[NOME]],'TARDE (N) (5)'!$F$2:$G$73,2,FALSE),"")</f>
        <v/>
      </c>
      <c r="BR48" s="32" t="str">
        <f>IFERROR(VLOOKUP(Tabela227[[#This Row],[NOME]],'TARDE (N) (4)'!$F$2:$G$73,2,FALSE),"")</f>
        <v>TECNOLOGIAS DE INTERLIGAÇÃO DE REDES REMOTAS</v>
      </c>
      <c r="BS48" s="32" t="str">
        <f>IFERROR(VLOOKUP(Tabela227[[#This Row],[NOME]],'TARDE (N) (3)'!$F$2:$G$73,2,FALSE),"")</f>
        <v/>
      </c>
      <c r="BT48" s="32" t="str">
        <f>IFERROR(VLOOKUP(Tabela227[[#This Row],[NOME]],'TARDE (N) (2)'!$F$2:$G$73,2,FALSE),"")</f>
        <v/>
      </c>
      <c r="BU48" s="32" t="str">
        <f>IFERROR(VLOOKUP(Tabela227[[#This Row],[NOME]],'TARDE (N) (1)'!$F$2:$G$73,2,FALSE),"")</f>
        <v/>
      </c>
      <c r="BV48" s="32" t="str">
        <f>IFERROR(VLOOKUP(Tabela227[[#This Row],[NOME]],'TARDE (N) (6)'!$H$2:$I$73,2,FALSE),"")</f>
        <v/>
      </c>
      <c r="BW48" s="32" t="str">
        <f>IFERROR(VLOOKUP(Tabela227[[#This Row],[NOME]],'TARDE (N) (5)'!$H$2:$I$73,2,FALSE),"")</f>
        <v/>
      </c>
      <c r="BX48" s="32" t="str">
        <f>IFERROR(VLOOKUP(Tabela227[[#This Row],[NOME]],'TARDE (N) (4)'!$H$2:$I$73,2,FALSE),"")</f>
        <v/>
      </c>
      <c r="BY48" s="32" t="str">
        <f>IFERROR(VLOOKUP(Tabela227[[#This Row],[NOME]],'TARDE (N) (3)'!$H$2:$I$73,2,FALSE),"")</f>
        <v/>
      </c>
      <c r="BZ48" s="32" t="str">
        <f>IFERROR(VLOOKUP(Tabela227[[#This Row],[NOME]],'TARDE (N) (2)'!$H$2:$I$73,2,FALSE),"")</f>
        <v>TÓPICOS AVANÇADOS EM REDES DE COMPUTADORES</v>
      </c>
      <c r="CA48" s="32" t="str">
        <f>IFERROR(VLOOKUP(Tabela227[[#This Row],[NOME]],'TARDE (N) (1)'!$H$2:$I$73,2,FALSE),"")</f>
        <v/>
      </c>
      <c r="CB48" s="32" t="str">
        <f>IFERROR(VLOOKUP(Tabela227[[#This Row],[NOME]],'TARDE (N) (6)'!$J$2:$K$73,2,FALSE),"")</f>
        <v/>
      </c>
      <c r="CC48" s="32" t="str">
        <f>IFERROR(VLOOKUP(Tabela227[[#This Row],[NOME]],'TARDE (N) (5)'!$J$2:$K$73,2,FALSE),"")</f>
        <v/>
      </c>
      <c r="CD48" s="32" t="str">
        <f>IFERROR(VLOOKUP(Tabela227[[#This Row],[NOME]],'TARDE (N) (4)'!$J$2:$K$73,2,FALSE),"")</f>
        <v/>
      </c>
      <c r="CE48" s="32" t="str">
        <f>IFERROR(VLOOKUP(Tabela227[[#This Row],[NOME]],'TARDE (N) (3)'!$J$2:$K$73,2,FALSE),"")</f>
        <v/>
      </c>
      <c r="CF48" s="32" t="str">
        <f>IFERROR(VLOOKUP(Tabela227[[#This Row],[NOME]],'TARDE (N) (2)'!$J$2:$K$73,2,FALSE),"")</f>
        <v/>
      </c>
      <c r="CG48" s="32" t="str">
        <f>IFERROR(VLOOKUP(Tabela227[[#This Row],[NOME]],'TARDE (N) (1)'!$J$2:$K$73,2,FALSE),"")</f>
        <v/>
      </c>
      <c r="CH48" s="32" t="str">
        <f>IFERROR(VLOOKUP(Tabela227[[#This Row],[NOME]],'TARDE (N) (6)'!$L$2:$M$73,2,FALSE),"")</f>
        <v/>
      </c>
      <c r="CI48" s="32" t="str">
        <f>IFERROR(VLOOKUP(Tabela227[[#This Row],[NOME]],'TARDE (N) (5)'!$L$2:$M$73,2,FALSE),"")</f>
        <v/>
      </c>
      <c r="CJ48" s="32" t="str">
        <f>IFERROR(VLOOKUP(Tabela227[[#This Row],[NOME]],'TARDE (N) (4)'!$L$2:$M$73,2,FALSE),"")</f>
        <v/>
      </c>
      <c r="CK48" s="32" t="str">
        <f>IFERROR(VLOOKUP(Tabela227[[#This Row],[NOME]],'TARDE (N) (3)'!$L$2:$M$73,2,FALSE),"")</f>
        <v/>
      </c>
      <c r="CL48" s="32" t="str">
        <f>IFERROR(VLOOKUP(Tabela227[[#This Row],[NOME]],'TARDE (N) (2)'!$L$2:$M$73,2,FALSE),"")</f>
        <v/>
      </c>
      <c r="CM48" s="32" t="str">
        <f>IFERROR(VLOOKUP(Tabela227[[#This Row],[NOME]],'TARDE (N) (1)'!$L$2:$M$73,2,FALSE),"")</f>
        <v/>
      </c>
      <c r="CN48" s="32" t="str">
        <f>IFERROR(VLOOKUP(Tabela227[[#This Row],[NOME]],'MANHÃ (N) (7)'!$B$2:$C$127,2,FALSE),"")</f>
        <v/>
      </c>
      <c r="CO48" s="32" t="str">
        <f>IFERROR(VLOOKUP(Tabela227[[#This Row],[NOME]],'MANHÃ (N) (6)'!$B$2:$C$127,2,FALSE),"")</f>
        <v/>
      </c>
      <c r="CP48" s="32" t="str">
        <f>IFERROR(VLOOKUP(Tabela227[[#This Row],[NOME]],'MANHÃ (N) (5)'!$B$2:$C$127,2,FALSE),"")</f>
        <v/>
      </c>
      <c r="CQ48" s="32" t="str">
        <f>IFERROR(VLOOKUP(Tabela227[[#This Row],[NOME]],'MANHÃ (N) (4)'!$B$2:$C$127,2,FALSE),"")</f>
        <v/>
      </c>
      <c r="CR48" s="32" t="str">
        <f>IFERROR(VLOOKUP(Tabela227[[#This Row],[NOME]],'MANHÃ (N) (3)'!$B$2:$C$127,2,FALSE),"")</f>
        <v/>
      </c>
      <c r="CS48" s="32" t="str">
        <f>IFERROR(VLOOKUP(Tabela227[[#This Row],[NOME]],'MANHÃ (N) (2)'!$B$2:$C$127,2,FALSE),"")</f>
        <v/>
      </c>
      <c r="CT48" s="32" t="str">
        <f>IFERROR(VLOOKUP(Tabela227[[#This Row],[NOME]],'MANHÃ (N) (1)'!$B$2:$C$127,2,FALSE),"")</f>
        <v/>
      </c>
      <c r="CU48" s="32" t="str">
        <f>IFERROR(VLOOKUP(Tabela227[[#This Row],[NOME]],'MANHÃ (N) (7)'!$D$2:$E$127,2,FALSE),"")</f>
        <v/>
      </c>
      <c r="CV48" s="32" t="str">
        <f>IFERROR(VLOOKUP(Tabela227[[#This Row],[NOME]],'MANHÃ (N) (6)'!$D$2:$E$127,2,FALSE),"")</f>
        <v/>
      </c>
      <c r="CW48" s="32" t="str">
        <f>IFERROR(VLOOKUP(Tabela227[[#This Row],[NOME]],'MANHÃ (N) (5)'!$D$2:$E$127,2,FALSE),"")</f>
        <v/>
      </c>
      <c r="CX48" s="32" t="str">
        <f>IFERROR(VLOOKUP(Tabela227[[#This Row],[NOME]],'MANHÃ (N) (4)'!$D$2:$E$127,2,FALSE),"")</f>
        <v/>
      </c>
      <c r="CY48" s="32" t="str">
        <f>IFERROR(VLOOKUP(Tabela227[[#This Row],[NOME]],'MANHÃ (N) (3)'!$D$2:$E$127,2,FALSE),"")</f>
        <v/>
      </c>
      <c r="CZ48" s="32" t="str">
        <f>IFERROR(VLOOKUP(Tabela227[[#This Row],[NOME]],'MANHÃ (N) (2)'!$D$2:$E$127,2,FALSE),"")</f>
        <v/>
      </c>
      <c r="DA48" s="32" t="str">
        <f>IFERROR(VLOOKUP(Tabela227[[#This Row],[NOME]],'MANHÃ (N) (1)'!$D$2:$E$127,2,FALSE),"")</f>
        <v/>
      </c>
      <c r="DB48" s="32" t="str">
        <f>IFERROR(VLOOKUP(Tabela227[[#This Row],[NOME]],'MANHÃ (N) (7)'!$F$2:$G$127,2,FALSE),"")</f>
        <v/>
      </c>
      <c r="DC48" s="32" t="str">
        <f>IFERROR(VLOOKUP(Tabela227[[#This Row],[NOME]],'MANHÃ (N) (7)'!$F$2:$G$127,2,FALSE),"")</f>
        <v/>
      </c>
      <c r="DD48" s="32" t="str">
        <f>IFERROR(VLOOKUP(Tabela227[[#This Row],[NOME]],'MANHÃ (N) (6)'!$F$2:$G$127,2,FALSE),"")</f>
        <v/>
      </c>
      <c r="DE48" s="32" t="str">
        <f>IFERROR(VLOOKUP(Tabela227[[#This Row],[NOME]],'MANHÃ (N) (5)'!$F$2:$G$127,2,FALSE),"")</f>
        <v/>
      </c>
      <c r="DF48" s="32" t="str">
        <f>IFERROR(VLOOKUP(Tabela227[[#This Row],[NOME]],'MANHÃ (N) (3)'!$F$2:$G$127,2,FALSE),"")</f>
        <v/>
      </c>
      <c r="DG48" s="32" t="str">
        <f>IFERROR(VLOOKUP(Tabela227[[#This Row],[NOME]],'MANHÃ (N) (2)'!$F$2:$G$127,2,FALSE),"")</f>
        <v/>
      </c>
      <c r="DH48" s="32" t="str">
        <f>IFERROR(VLOOKUP(Tabela227[[#This Row],[NOME]],'MANHÃ (N) (1)'!$F$2:$G$127,2,FALSE),"")</f>
        <v/>
      </c>
      <c r="DI48" s="32" t="str">
        <f>IFERROR(VLOOKUP(Tabela227[[#This Row],[NOME]],'MANHÃ (N) (7)'!$H$2:$I$127,2,FALSE),"")</f>
        <v/>
      </c>
      <c r="DJ48" s="32" t="str">
        <f>IFERROR(VLOOKUP(Tabela227[[#This Row],[NOME]],'MANHÃ (N) (6)'!$H$2:$I$127,2,FALSE),"")</f>
        <v/>
      </c>
      <c r="DK48" s="32" t="str">
        <f>IFERROR(VLOOKUP(Tabela227[[#This Row],[NOME]],'MANHÃ (N) (5)'!$H$2:$I$127,2,FALSE),"")</f>
        <v/>
      </c>
      <c r="DL48" s="32" t="str">
        <f>IFERROR(VLOOKUP(Tabela227[[#This Row],[NOME]],'MANHÃ (N) (4)'!$H$2:$I$127,2,FALSE),"")</f>
        <v/>
      </c>
      <c r="DM48" s="32" t="str">
        <f>IFERROR(VLOOKUP(Tabela227[[#This Row],[NOME]],'MANHÃ (N) (3)'!$H$2:$I$127,2,FALSE),"")</f>
        <v/>
      </c>
      <c r="DN48" s="32" t="str">
        <f>IFERROR(VLOOKUP(Tabela227[[#This Row],[NOME]],'MANHÃ (N) (2)'!$H$2:$I$127,2,FALSE),"")</f>
        <v/>
      </c>
      <c r="DO48" s="32" t="str">
        <f>IFERROR(VLOOKUP(Tabela227[[#This Row],[NOME]],'MANHÃ (N) (1)'!$H$2:$I$127,2,FALSE),"")</f>
        <v/>
      </c>
      <c r="DP48" s="32" t="str">
        <f>IFERROR(VLOOKUP(Tabela227[[#This Row],[NOME]],'MANHÃ (N) (7)'!$J$2:$K$127,2,FALSE),"")</f>
        <v/>
      </c>
      <c r="DQ48" s="32" t="str">
        <f>IFERROR(VLOOKUP(Tabela227[[#This Row],[NOME]],'MANHÃ (N) (6)'!$J$2:$K$127,2,FALSE),"")</f>
        <v/>
      </c>
      <c r="DR48" s="32" t="str">
        <f>IFERROR(VLOOKUP(Tabela227[[#This Row],[NOME]],'MANHÃ (N) (5)'!$J$2:$K$127,2,FALSE),"")</f>
        <v/>
      </c>
      <c r="DS48" s="32" t="str">
        <f>IFERROR(VLOOKUP(Tabela227[[#This Row],[NOME]],'MANHÃ (N) (4)'!$J$2:$K$127,2,FALSE),"")</f>
        <v/>
      </c>
      <c r="DT48" s="32" t="str">
        <f>IFERROR(VLOOKUP(Tabela227[[#This Row],[NOME]],'MANHÃ (N) (3)'!$J$2:$K$127,2,FALSE),"")</f>
        <v/>
      </c>
      <c r="DU48" s="32" t="str">
        <f>IFERROR(VLOOKUP(Tabela227[[#This Row],[NOME]],'MANHÃ (N) (2)'!$J$2:$K$127,2,FALSE),"")</f>
        <v/>
      </c>
      <c r="DV48" s="32" t="str">
        <f>IFERROR(VLOOKUP(Tabela227[[#This Row],[NOME]],'MANHÃ (N) (1)'!$J$2:$K$127,2,FALSE),"")</f>
        <v/>
      </c>
      <c r="DW48" s="32" t="str">
        <f>IFERROR(VLOOKUP(Tabela227[[#This Row],[NOME]],'MANHÃ (N) (7)'!$L$2:$M$127,2,FALSE),"")</f>
        <v/>
      </c>
      <c r="DX48" s="32" t="str">
        <f>IFERROR(VLOOKUP(Tabela227[[#This Row],[NOME]],'MANHÃ (N) (6)'!$L$2:$M$127,2,FALSE),"")</f>
        <v/>
      </c>
      <c r="DY48" s="32" t="str">
        <f>IFERROR(VLOOKUP(Tabela227[[#This Row],[NOME]],'MANHÃ (N) (5)'!$L$2:$M$127,2,FALSE),"")</f>
        <v/>
      </c>
      <c r="DZ48" s="32" t="str">
        <f>IFERROR(VLOOKUP(Tabela227[[#This Row],[NOME]],'MANHÃ (N) (4)'!$L$2:$M$127,2,FALSE),"")</f>
        <v/>
      </c>
      <c r="EA48" s="32" t="str">
        <f>IFERROR(VLOOKUP(Tabela227[[#This Row],[NOME]],'MANHÃ (N) (3)'!$L$2:$M$127,2,FALSE),"")</f>
        <v/>
      </c>
      <c r="EB48" s="32" t="str">
        <f>IFERROR(VLOOKUP(Tabela227[[#This Row],[NOME]],'MANHÃ (N) (2)'!$L$2:$M$127,2,FALSE),"")</f>
        <v/>
      </c>
      <c r="EC48" s="32" t="str">
        <f>IFERROR(VLOOKUP(Tabela227[[#This Row],[NOME]],'MANHÃ (N) (1)'!$L$2:$M$127,2,FALSE),"")</f>
        <v/>
      </c>
      <c r="ED48" s="33">
        <v>45323</v>
      </c>
      <c r="EE48" s="31">
        <f>PROFESSORES!$D$3</f>
        <v>2024</v>
      </c>
      <c r="EF48" s="31" t="str">
        <f>PROFESSORES!$C$3</f>
        <v>MAIO</v>
      </c>
      <c r="EG48" s="35">
        <f>'MÊS (WORD)'!$C$4</f>
        <v>5</v>
      </c>
      <c r="EH48" s="42">
        <f>'MÊS (WORD)'!$I$5</f>
        <v>45413</v>
      </c>
      <c r="EI48" s="31" t="str">
        <f>'MÊS (WORD)'!$J$5</f>
        <v>*
***************************DIA DO TRABALHO**************************</v>
      </c>
      <c r="EJ48" s="42">
        <f>'MÊS (WORD)'!$I$6</f>
        <v>45414</v>
      </c>
      <c r="EK48" s="37" t="str">
        <f>'MÊS (WORD)'!$J$6</f>
        <v/>
      </c>
      <c r="EL48" s="42">
        <f>'MÊS (WORD)'!$I$7</f>
        <v>45415</v>
      </c>
      <c r="EM48" s="37" t="str">
        <f>'MÊS (WORD)'!$J$7</f>
        <v/>
      </c>
      <c r="EN48" s="42">
        <f>'MÊS (WORD)'!$I$8</f>
        <v>45416</v>
      </c>
      <c r="EO48" s="37" t="str">
        <f>'MÊS (WORD)'!$J$8</f>
        <v/>
      </c>
      <c r="EP48" s="42">
        <f>'MÊS (WORD)'!$I$9</f>
        <v>45417</v>
      </c>
      <c r="EQ48" s="37" t="str">
        <f>'MÊS (WORD)'!$J$9</f>
        <v>********************************************************************</v>
      </c>
      <c r="ER48" s="42">
        <f>'MÊS (WORD)'!$I$10</f>
        <v>45418</v>
      </c>
      <c r="ES48" s="37" t="str">
        <f>'MÊS (WORD)'!$J$10</f>
        <v/>
      </c>
      <c r="ET48" s="42">
        <f>'MÊS (WORD)'!$I$11</f>
        <v>45419</v>
      </c>
      <c r="EU48" s="37" t="str">
        <f>'MÊS (WORD)'!$J$11</f>
        <v/>
      </c>
      <c r="EV48" s="42">
        <f>'MÊS (WORD)'!$I$12</f>
        <v>45420</v>
      </c>
      <c r="EW48" s="37" t="str">
        <f>'MÊS (WORD)'!$J$12</f>
        <v/>
      </c>
      <c r="EX48" s="42">
        <f>'MÊS (WORD)'!$I$13</f>
        <v>45421</v>
      </c>
      <c r="EY48" s="37" t="str">
        <f>'MÊS (WORD)'!$J$13</f>
        <v/>
      </c>
      <c r="EZ48" s="37">
        <f>'MÊS (WORD)'!$I$14</f>
        <v>45422</v>
      </c>
      <c r="FA48" s="37" t="str">
        <f>'MÊS (WORD)'!$J$14</f>
        <v/>
      </c>
      <c r="FB48" s="37">
        <f>'MÊS (WORD)'!$I$15</f>
        <v>45423</v>
      </c>
      <c r="FC48" s="37" t="str">
        <f>'MÊS (WORD)'!$J$15</f>
        <v/>
      </c>
      <c r="FD48" s="37">
        <f>'MÊS (WORD)'!$I$16</f>
        <v>45424</v>
      </c>
      <c r="FE48" s="37" t="str">
        <f>'MÊS (WORD)'!$J$16</f>
        <v>********************************************************************</v>
      </c>
      <c r="FF48" s="37">
        <f>'MÊS (WORD)'!$I$17</f>
        <v>45425</v>
      </c>
      <c r="FG48" s="37" t="str">
        <f>'MÊS (WORD)'!$J$17</f>
        <v/>
      </c>
      <c r="FH48" s="37">
        <f>'MÊS (WORD)'!$I$18</f>
        <v>45426</v>
      </c>
      <c r="FI48" s="37" t="str">
        <f>'MÊS (WORD)'!$J$18</f>
        <v/>
      </c>
      <c r="FJ48" s="37">
        <f>'MÊS (WORD)'!$I$19</f>
        <v>45427</v>
      </c>
      <c r="FK48" s="37" t="str">
        <f>'MÊS (WORD)'!$J$19</f>
        <v/>
      </c>
      <c r="FL48" s="37">
        <f>'MÊS (WORD)'!$I$20</f>
        <v>45428</v>
      </c>
      <c r="FM48" s="37" t="str">
        <f>'MÊS (WORD)'!$J$20</f>
        <v/>
      </c>
      <c r="FN48" s="37">
        <f>'MÊS (WORD)'!$I$21</f>
        <v>45429</v>
      </c>
      <c r="FO48" s="37" t="str">
        <f>'MÊS (WORD)'!$J$21</f>
        <v/>
      </c>
      <c r="FP48" s="37">
        <f>'MÊS (WORD)'!$I$22</f>
        <v>45430</v>
      </c>
      <c r="FQ48" s="37" t="str">
        <f>'MÊS (WORD)'!$J$22</f>
        <v/>
      </c>
      <c r="FR48" s="37">
        <f>'MÊS (WORD)'!$I$23</f>
        <v>45431</v>
      </c>
      <c r="FS48" s="37" t="str">
        <f>'MÊS (WORD)'!$J$23</f>
        <v>********************************************************************</v>
      </c>
      <c r="FT48" s="37">
        <f>'MÊS (WORD)'!$I$24</f>
        <v>45432</v>
      </c>
      <c r="FU48" s="37" t="str">
        <f>'MÊS (WORD)'!$J$24</f>
        <v/>
      </c>
      <c r="FV48" s="37">
        <f>'MÊS (WORD)'!$I$25</f>
        <v>45433</v>
      </c>
      <c r="FW48" s="37" t="str">
        <f>'MÊS (WORD)'!$J$25</f>
        <v/>
      </c>
      <c r="FX48" s="37">
        <f>'MÊS (WORD)'!$I$26</f>
        <v>45434</v>
      </c>
      <c r="FY48" s="37" t="str">
        <f>'MÊS (WORD)'!$J$26</f>
        <v/>
      </c>
      <c r="FZ48" s="37">
        <f>'MÊS (WORD)'!$I$27</f>
        <v>45435</v>
      </c>
      <c r="GA48" s="37" t="str">
        <f>'MÊS (WORD)'!$J$27</f>
        <v/>
      </c>
      <c r="GB48" s="37">
        <f>'MÊS (WORD)'!$I$28</f>
        <v>45436</v>
      </c>
      <c r="GC48" s="37" t="str">
        <f>'MÊS (WORD)'!$J$28</f>
        <v/>
      </c>
      <c r="GD48" s="37">
        <f>'MÊS (WORD)'!$I$29</f>
        <v>45437</v>
      </c>
      <c r="GE48" s="37" t="str">
        <f>'MÊS (WORD)'!$J$29</f>
        <v/>
      </c>
      <c r="GF48" s="37">
        <f>'MÊS (WORD)'!$I$30</f>
        <v>45438</v>
      </c>
      <c r="GG48" s="37" t="str">
        <f>'MÊS (WORD)'!$J$30</f>
        <v>********************************************************************</v>
      </c>
      <c r="GH48" s="37">
        <f>'MÊS (WORD)'!$I$31</f>
        <v>45439</v>
      </c>
      <c r="GI48" s="37" t="str">
        <f>'MÊS (WORD)'!$J$31</f>
        <v/>
      </c>
      <c r="GJ48" s="37">
        <f>'MÊS (WORD)'!$I$32</f>
        <v>45440</v>
      </c>
      <c r="GK48" s="37" t="str">
        <f>'MÊS (WORD)'!$J$32</f>
        <v/>
      </c>
      <c r="GL48" s="37">
        <f>'MÊS (WORD)'!$I$33</f>
        <v>45441</v>
      </c>
      <c r="GM48" s="37" t="str">
        <f>'MÊS (WORD)'!$J$33</f>
        <v/>
      </c>
      <c r="GN48" s="37">
        <f>'MÊS (WORD)'!$I$34</f>
        <v>45442</v>
      </c>
      <c r="GO48" s="37" t="str">
        <f>'MÊS (WORD)'!$J$34</f>
        <v/>
      </c>
      <c r="GP48" s="37">
        <f>'MÊS (WORD)'!$I$35</f>
        <v>45443</v>
      </c>
      <c r="GQ48" s="31" t="str">
        <f>'MÊS (WORD)'!$J$35</f>
        <v/>
      </c>
    </row>
    <row r="49" spans="1:199" ht="17.100000000000001" customHeight="1" x14ac:dyDescent="0.25">
      <c r="A49" s="31">
        <v>45915</v>
      </c>
      <c r="B49" s="33">
        <v>40941</v>
      </c>
      <c r="C49" s="31">
        <v>216</v>
      </c>
      <c r="D49" s="39" t="s">
        <v>397</v>
      </c>
      <c r="E49" s="34" t="s">
        <v>333</v>
      </c>
      <c r="F49" s="39" t="s">
        <v>396</v>
      </c>
      <c r="G49" s="39" t="s">
        <v>398</v>
      </c>
      <c r="H49" s="31">
        <v>8</v>
      </c>
      <c r="I49" s="31">
        <f>IF(Tabela227[[#This Row],[HORA AULA]]&lt;&gt;0,Tabela227[[#This Row],[HORA AULA]]/2,"-")</f>
        <v>4</v>
      </c>
      <c r="J49" s="31">
        <v>32</v>
      </c>
      <c r="K49" s="31">
        <v>24</v>
      </c>
      <c r="L49" s="31" t="s">
        <v>100</v>
      </c>
      <c r="M49" s="31" t="s">
        <v>100</v>
      </c>
      <c r="N49" s="32" t="str">
        <f>IFERROR(VLOOKUP(Tabela227[[#This Row],[NOME]],'NOITE (N) (7)'!$B$3:$C$176,2,FALSE),"")</f>
        <v/>
      </c>
      <c r="O49" s="32" t="str">
        <f>IFERROR(VLOOKUP(Tabela227[[#This Row],[NOME]],'NOITE (N) (6)'!$B$3:$C$176,2,FALSE),"")</f>
        <v/>
      </c>
      <c r="P49" s="32" t="str">
        <f>IFERROR(VLOOKUP(Tabela227[[#This Row],[NOME]],'NOITE (N) (5)'!$B$3:$C$176,2,FALSE),"")</f>
        <v/>
      </c>
      <c r="Q49" s="32" t="str">
        <f>IFERROR(VLOOKUP(Tabela227[[#This Row],[NOME]],'NOITE (N) (4)'!$B$3:$C$176,2,FALSE),"")</f>
        <v/>
      </c>
      <c r="R49" s="32" t="str">
        <f>IFERROR(VLOOKUP(Tabela227[[#This Row],[NOME]],'NOITE (N) (3)'!$B$3:$C$176,2,FALSE),"")</f>
        <v/>
      </c>
      <c r="S49" s="32" t="str">
        <f>IFERROR(VLOOKUP(Tabela227[[#This Row],[NOME]],'NOITE (N) (2)'!$B$3:$C$176,2,FALSE),"")</f>
        <v/>
      </c>
      <c r="T49" s="32" t="str">
        <f>IFERROR(VLOOKUP(Tabela227[[#This Row],[NOME]],'NOITE (N) (1)'!$B$3:$C$176,2,FALSE),"")</f>
        <v/>
      </c>
      <c r="U49" s="32" t="str">
        <f>IFERROR(VLOOKUP(Tabela227[[#This Row],[NOME]],'NOITE (N) (7)'!$D$3:$E$176,2,FALSE),"")</f>
        <v/>
      </c>
      <c r="V49" s="32" t="str">
        <f>IFERROR(VLOOKUP(Tabela227[[#This Row],[NOME]],'NOITE (N) (6)'!$D$3:$E$176,2,FALSE),"")</f>
        <v/>
      </c>
      <c r="W49" s="32" t="str">
        <f>IFERROR(VLOOKUP(Tabela227[[#This Row],[NOME]],'NOITE (N) (5)'!$D$3:$E$176,2,FALSE),"")</f>
        <v/>
      </c>
      <c r="X49" s="32" t="str">
        <f>IFERROR(VLOOKUP(Tabela227[[#This Row],[NOME]],'NOITE (N) (4)'!$D$3:$E$176,2,FALSE),"")</f>
        <v/>
      </c>
      <c r="Y49" s="32" t="str">
        <f>IFERROR(VLOOKUP(Tabela227[[#This Row],[NOME]],'NOITE (N) (3)'!$D$3:$E$176,2,FALSE),"")</f>
        <v/>
      </c>
      <c r="Z49" s="32" t="str">
        <f>IFERROR(VLOOKUP(Tabela227[[#This Row],[NOME]],'NOITE (N) (2)'!$D$3:$E$176,2,FALSE),"")</f>
        <v/>
      </c>
      <c r="AA49" s="32" t="str">
        <f>IFERROR(VLOOKUP(Tabela227[[#This Row],[NOME]],'NOITE (N) (1)'!$D$3:$E$176,2,FALSE),"")</f>
        <v/>
      </c>
      <c r="AB49" s="32" t="str">
        <f>IFERROR(VLOOKUP(Tabela227[[#This Row],[NOME]],'NOITE (N) (7)'!$F$3:$G$176,2,FALSE),"")</f>
        <v/>
      </c>
      <c r="AC49" s="32" t="str">
        <f>IFERROR(VLOOKUP(Tabela227[[#This Row],[NOME]],'NOITE (N) (6)'!$F$3:$G$176,2,FALSE),"")</f>
        <v/>
      </c>
      <c r="AD49" s="32" t="str">
        <f>IFERROR(VLOOKUP(Tabela227[[#This Row],[NOME]],'NOITE (N) (5)'!$F$3:$G$176,2,FALSE),"")</f>
        <v/>
      </c>
      <c r="AE49" s="32" t="str">
        <f>IFERROR(VLOOKUP(Tabela227[[#This Row],[NOME]],'NOITE (N) (4)'!$F$3:$G$176,2,FALSE),"")</f>
        <v/>
      </c>
      <c r="AF49" s="32" t="str">
        <f>IFERROR(VLOOKUP(Tabela227[[#This Row],[NOME]],'NOITE (N) (3)'!$F$3:$G$176,2,FALSE),"")</f>
        <v/>
      </c>
      <c r="AG49" s="32" t="str">
        <f>IFERROR(VLOOKUP(Tabela227[[#This Row],[NOME]],'NOITE (N) (2)'!$F$3:$G$176,2,FALSE),"")</f>
        <v/>
      </c>
      <c r="AH49" s="32" t="str">
        <f>IFERROR(VLOOKUP(Tabela227[[#This Row],[NOME]],'NOITE (N) (1)'!$F$3:$G$176,2,FALSE),"")</f>
        <v/>
      </c>
      <c r="AI49" s="32" t="str">
        <f>IFERROR(VLOOKUP(Tabela227[[#This Row],[NOME]],'NOITE (N) (7)'!$H$3:$I$176,2,FALSE),"")</f>
        <v/>
      </c>
      <c r="AJ49" s="32" t="str">
        <f>IFERROR(VLOOKUP(Tabela227[[#This Row],[NOME]],'NOITE (N) (6)'!$H$3:$I$176,2,FALSE),"")</f>
        <v/>
      </c>
      <c r="AK49" s="32" t="str">
        <f>IFERROR(VLOOKUP(Tabela227[[#This Row],[NOME]],'NOITE (N) (5)'!$H$3:$I$176,2,FALSE),"")</f>
        <v/>
      </c>
      <c r="AL49" s="32" t="str">
        <f>IFERROR(VLOOKUP(Tabela227[[#This Row],[NOME]],'NOITE (N) (4)'!$H$3:$I$176,2,FALSE),"")</f>
        <v/>
      </c>
      <c r="AM49" s="32" t="str">
        <f>IFERROR(VLOOKUP(Tabela227[[#This Row],[NOME]],'NOITE (N) (3)'!$H$3:$I$176,2,FALSE),"")</f>
        <v/>
      </c>
      <c r="AN49" s="32" t="str">
        <f>IFERROR(VLOOKUP(Tabela227[[#This Row],[NOME]],'NOITE (N) (2)'!$H$3:$I$176,2,FALSE),"")</f>
        <v/>
      </c>
      <c r="AO49" s="32" t="str">
        <f>IFERROR(VLOOKUP(Tabela227[[#This Row],[NOME]],'NOITE (N) (1)'!$H$3:$I$176,2,FALSE),"")</f>
        <v/>
      </c>
      <c r="AP49" s="32" t="str">
        <f>IFERROR(VLOOKUP(Tabela227[[#This Row],[NOME]],'NOITE (N) (7)'!$J$3:$K$176,2,FALSE),"")</f>
        <v/>
      </c>
      <c r="AQ49" s="32" t="str">
        <f>IFERROR(VLOOKUP(Tabela227[[#This Row],[NOME]],'NOITE (N) (6)'!$J$3:$K$176,2,FALSE),"")</f>
        <v/>
      </c>
      <c r="AR49" s="32" t="str">
        <f>IFERROR(VLOOKUP(Tabela227[[#This Row],[NOME]],'NOITE (N) (5)'!$J$3:$K$176,2,FALSE),"")</f>
        <v/>
      </c>
      <c r="AS49" s="32" t="str">
        <f>IFERROR(VLOOKUP(Tabela227[[#This Row],[NOME]],'NOITE (N) (4)'!$J$3:$K$176,2,FALSE),"")</f>
        <v/>
      </c>
      <c r="AT49" s="32" t="str">
        <f>IFERROR(VLOOKUP(Tabela227[[#This Row],[NOME]],'NOITE (N) (3)'!$J$3:$K$176,2,FALSE),"")</f>
        <v/>
      </c>
      <c r="AU49" s="32" t="str">
        <f>IFERROR(VLOOKUP(Tabela227[[#This Row],[NOME]],'NOITE (N) (2)'!$J$3:$K$176,2,FALSE),"")</f>
        <v/>
      </c>
      <c r="AV49" s="32" t="str">
        <f>IFERROR(VLOOKUP(Tabela227[[#This Row],[NOME]],'NOITE (N) (1)'!$J$3:$K$176,2,FALSE),"")</f>
        <v/>
      </c>
      <c r="AW49" s="32" t="str">
        <f>IFERROR(VLOOKUP(Tabela227[[#This Row],[NOME]],'NOITE (N) (7)'!$L$3:$M$176,2,FALSE),"")</f>
        <v/>
      </c>
      <c r="AX49" s="32" t="str">
        <f>IFERROR(VLOOKUP(Tabela227[[#This Row],[NOME]],'NOITE (N) (6)'!$L$3:$M$176,2,FALSE),"")</f>
        <v/>
      </c>
      <c r="AY49" s="32" t="str">
        <f>IFERROR(VLOOKUP(Tabela227[[#This Row],[NOME]],'NOITE (N) (5)'!$L$3:$M$176,2,FALSE),"")</f>
        <v/>
      </c>
      <c r="AZ49" s="32" t="str">
        <f>IFERROR(VLOOKUP(Tabela227[[#This Row],[NOME]],'NOITE (N) (4)'!$L$3:$M$176,2,FALSE),"")</f>
        <v/>
      </c>
      <c r="BA49" s="32" t="str">
        <f>IFERROR(VLOOKUP(Tabela227[[#This Row],[NOME]],'NOITE (N) (3)'!$L$3:$M$176,2,FALSE),"")</f>
        <v/>
      </c>
      <c r="BB49" s="32" t="str">
        <f>IFERROR(VLOOKUP(Tabela227[[#This Row],[NOME]],'NOITE (N) (2)'!$L$3:$M$176,2,FALSE),"")</f>
        <v/>
      </c>
      <c r="BC49" s="32" t="str">
        <f>IFERROR(VLOOKUP(Tabela227[[#This Row],[NOME]],'NOITE (N) (1)'!$L$3:$M$176,2,FALSE),"")</f>
        <v/>
      </c>
      <c r="BD49" s="32" t="str">
        <f>IFERROR(VLOOKUP(Tabela227[[#This Row],[NOME]],'TARDE (N) (6)'!$B$2:$C$73,2,FALSE),"")</f>
        <v/>
      </c>
      <c r="BE49" s="32" t="str">
        <f>IFERROR(VLOOKUP(Tabela227[[#This Row],[NOME]],'TARDE (N) (5)'!$B$2:$C$73,2,FALSE),"")</f>
        <v/>
      </c>
      <c r="BF49" s="32" t="str">
        <f>IFERROR(VLOOKUP(Tabela227[[#This Row],[NOME]],'TARDE (N) (4)'!$B$2:$C$73,2,FALSE),"")</f>
        <v/>
      </c>
      <c r="BG49" s="32" t="str">
        <f>IFERROR(VLOOKUP(Tabela227[[#This Row],[NOME]],'TARDE (N) (3)'!$B$2:$C$73,2,FALSE),"")</f>
        <v/>
      </c>
      <c r="BH49" s="32" t="str">
        <f>IFERROR(VLOOKUP(Tabela227[[#This Row],[NOME]],'TARDE (N) (2)'!$B$2:$C$73,2,FALSE),"")</f>
        <v/>
      </c>
      <c r="BI49" s="32" t="str">
        <f>IFERROR(VLOOKUP(Tabela227[[#This Row],[NOME]],'TARDE (N) (1)'!$B$2:$C$73,2,FALSE),"")</f>
        <v/>
      </c>
      <c r="BJ49" s="32" t="str">
        <f>IFERROR(VLOOKUP(Tabela227[[#This Row],[NOME]],'TARDE (N) (6)'!$D$2:$E$73,2,FALSE),"")</f>
        <v/>
      </c>
      <c r="BK49" s="32" t="str">
        <f>IFERROR(VLOOKUP(Tabela227[[#This Row],[NOME]],'TARDE (N) (5)'!$D$2:$E$73,2,FALSE),"")</f>
        <v/>
      </c>
      <c r="BL49" s="32" t="str">
        <f>IFERROR(VLOOKUP(Tabela227[[#This Row],[NOME]],'TARDE (N) (4)'!$D$2:$E$73,2,FALSE),"")</f>
        <v/>
      </c>
      <c r="BM49" s="32" t="str">
        <f>IFERROR(VLOOKUP(Tabela227[[#This Row],[NOME]],'TARDE (N) (3)'!$D$2:$E$73,2,FALSE),"")</f>
        <v/>
      </c>
      <c r="BN49" s="32" t="str">
        <f>IFERROR(VLOOKUP(Tabela227[[#This Row],[NOME]],'TARDE (N) (2)'!$D$2:$E$73,2,FALSE),"")</f>
        <v/>
      </c>
      <c r="BO49" s="32" t="str">
        <f>IFERROR(VLOOKUP(Tabela227[[#This Row],[NOME]],'TARDE (N) (1)'!$D$2:$E$73,2,FALSE),"")</f>
        <v/>
      </c>
      <c r="BP49" s="32" t="str">
        <f>IFERROR(VLOOKUP(Tabela227[[#This Row],[NOME]],'TARDE (N) (6)'!$F$2:$G$73,2,FALSE),"")</f>
        <v/>
      </c>
      <c r="BQ49" s="32" t="str">
        <f>IFERROR(VLOOKUP(Tabela227[[#This Row],[NOME]],'TARDE (N) (5)'!$F$2:$G$73,2,FALSE),"")</f>
        <v/>
      </c>
      <c r="BR49" s="32" t="str">
        <f>IFERROR(VLOOKUP(Tabela227[[#This Row],[NOME]],'TARDE (N) (4)'!$F$2:$G$73,2,FALSE),"")</f>
        <v/>
      </c>
      <c r="BS49" s="32" t="str">
        <f>IFERROR(VLOOKUP(Tabela227[[#This Row],[NOME]],'TARDE (N) (3)'!$F$2:$G$73,2,FALSE),"")</f>
        <v/>
      </c>
      <c r="BT49" s="32" t="str">
        <f>IFERROR(VLOOKUP(Tabela227[[#This Row],[NOME]],'TARDE (N) (2)'!$F$2:$G$73,2,FALSE),"")</f>
        <v/>
      </c>
      <c r="BU49" s="32" t="str">
        <f>IFERROR(VLOOKUP(Tabela227[[#This Row],[NOME]],'TARDE (N) (1)'!$F$2:$G$73,2,FALSE),"")</f>
        <v/>
      </c>
      <c r="BV49" s="32" t="str">
        <f>IFERROR(VLOOKUP(Tabela227[[#This Row],[NOME]],'TARDE (N) (6)'!$H$2:$I$73,2,FALSE),"")</f>
        <v/>
      </c>
      <c r="BW49" s="32" t="str">
        <f>IFERROR(VLOOKUP(Tabela227[[#This Row],[NOME]],'TARDE (N) (5)'!$H$2:$I$73,2,FALSE),"")</f>
        <v/>
      </c>
      <c r="BX49" s="32" t="str">
        <f>IFERROR(VLOOKUP(Tabela227[[#This Row],[NOME]],'TARDE (N) (4)'!$H$2:$I$73,2,FALSE),"")</f>
        <v/>
      </c>
      <c r="BY49" s="32" t="str">
        <f>IFERROR(VLOOKUP(Tabela227[[#This Row],[NOME]],'TARDE (N) (3)'!$H$2:$I$73,2,FALSE),"")</f>
        <v/>
      </c>
      <c r="BZ49" s="32" t="str">
        <f>IFERROR(VLOOKUP(Tabela227[[#This Row],[NOME]],'TARDE (N) (2)'!$H$2:$I$73,2,FALSE),"")</f>
        <v/>
      </c>
      <c r="CA49" s="32" t="str">
        <f>IFERROR(VLOOKUP(Tabela227[[#This Row],[NOME]],'TARDE (N) (1)'!$H$2:$I$73,2,FALSE),"")</f>
        <v/>
      </c>
      <c r="CB49" s="32" t="str">
        <f>IFERROR(VLOOKUP(Tabela227[[#This Row],[NOME]],'TARDE (N) (6)'!$J$2:$K$73,2,FALSE),"")</f>
        <v/>
      </c>
      <c r="CC49" s="32" t="str">
        <f>IFERROR(VLOOKUP(Tabela227[[#This Row],[NOME]],'TARDE (N) (5)'!$J$2:$K$73,2,FALSE),"")</f>
        <v/>
      </c>
      <c r="CD49" s="32" t="str">
        <f>IFERROR(VLOOKUP(Tabela227[[#This Row],[NOME]],'TARDE (N) (4)'!$J$2:$K$73,2,FALSE),"")</f>
        <v/>
      </c>
      <c r="CE49" s="32" t="str">
        <f>IFERROR(VLOOKUP(Tabela227[[#This Row],[NOME]],'TARDE (N) (3)'!$J$2:$K$73,2,FALSE),"")</f>
        <v/>
      </c>
      <c r="CF49" s="32" t="str">
        <f>IFERROR(VLOOKUP(Tabela227[[#This Row],[NOME]],'TARDE (N) (2)'!$J$2:$K$73,2,FALSE),"")</f>
        <v/>
      </c>
      <c r="CG49" s="32" t="str">
        <f>IFERROR(VLOOKUP(Tabela227[[#This Row],[NOME]],'TARDE (N) (1)'!$J$2:$K$73,2,FALSE),"")</f>
        <v/>
      </c>
      <c r="CH49" s="32" t="str">
        <f>IFERROR(VLOOKUP(Tabela227[[#This Row],[NOME]],'TARDE (N) (6)'!$L$2:$M$73,2,FALSE),"")</f>
        <v/>
      </c>
      <c r="CI49" s="32" t="str">
        <f>IFERROR(VLOOKUP(Tabela227[[#This Row],[NOME]],'TARDE (N) (5)'!$L$2:$M$73,2,FALSE),"")</f>
        <v/>
      </c>
      <c r="CJ49" s="32" t="str">
        <f>IFERROR(VLOOKUP(Tabela227[[#This Row],[NOME]],'TARDE (N) (4)'!$L$2:$M$73,2,FALSE),"")</f>
        <v/>
      </c>
      <c r="CK49" s="32" t="str">
        <f>IFERROR(VLOOKUP(Tabela227[[#This Row],[NOME]],'TARDE (N) (3)'!$L$2:$M$73,2,FALSE),"")</f>
        <v/>
      </c>
      <c r="CL49" s="32" t="str">
        <f>IFERROR(VLOOKUP(Tabela227[[#This Row],[NOME]],'TARDE (N) (2)'!$L$2:$M$73,2,FALSE),"")</f>
        <v/>
      </c>
      <c r="CM49" s="32" t="str">
        <f>IFERROR(VLOOKUP(Tabela227[[#This Row],[NOME]],'TARDE (N) (1)'!$L$2:$M$73,2,FALSE),"")</f>
        <v/>
      </c>
      <c r="CN49" s="32" t="str">
        <f>IFERROR(VLOOKUP(Tabela227[[#This Row],[NOME]],'MANHÃ (N) (7)'!$B$2:$C$127,2,FALSE),"")</f>
        <v/>
      </c>
      <c r="CO49" s="32" t="str">
        <f>IFERROR(VLOOKUP(Tabela227[[#This Row],[NOME]],'MANHÃ (N) (6)'!$B$2:$C$127,2,FALSE),"")</f>
        <v/>
      </c>
      <c r="CP49" s="32" t="str">
        <f>IFERROR(VLOOKUP(Tabela227[[#This Row],[NOME]],'MANHÃ (N) (5)'!$B$2:$C$127,2,FALSE),"")</f>
        <v/>
      </c>
      <c r="CQ49" s="32" t="str">
        <f>IFERROR(VLOOKUP(Tabela227[[#This Row],[NOME]],'MANHÃ (N) (4)'!$B$2:$C$127,2,FALSE),"")</f>
        <v/>
      </c>
      <c r="CR49" s="32" t="str">
        <f>IFERROR(VLOOKUP(Tabela227[[#This Row],[NOME]],'MANHÃ (N) (3)'!$B$2:$C$127,2,FALSE),"")</f>
        <v/>
      </c>
      <c r="CS49" s="32" t="str">
        <f>IFERROR(VLOOKUP(Tabela227[[#This Row],[NOME]],'MANHÃ (N) (2)'!$B$2:$C$127,2,FALSE),"")</f>
        <v/>
      </c>
      <c r="CT49" s="32" t="str">
        <f>IFERROR(VLOOKUP(Tabela227[[#This Row],[NOME]],'MANHÃ (N) (1)'!$B$2:$C$127,2,FALSE),"")</f>
        <v/>
      </c>
      <c r="CU49" s="32" t="str">
        <f>IFERROR(VLOOKUP(Tabela227[[#This Row],[NOME]],'MANHÃ (N) (7)'!$D$2:$E$127,2,FALSE),"")</f>
        <v/>
      </c>
      <c r="CV49" s="32" t="str">
        <f>IFERROR(VLOOKUP(Tabela227[[#This Row],[NOME]],'MANHÃ (N) (6)'!$D$2:$E$127,2,FALSE),"")</f>
        <v/>
      </c>
      <c r="CW49" s="32" t="str">
        <f>IFERROR(VLOOKUP(Tabela227[[#This Row],[NOME]],'MANHÃ (N) (5)'!$D$2:$E$127,2,FALSE),"")</f>
        <v/>
      </c>
      <c r="CX49" s="32" t="str">
        <f>IFERROR(VLOOKUP(Tabela227[[#This Row],[NOME]],'MANHÃ (N) (4)'!$D$2:$E$127,2,FALSE),"")</f>
        <v/>
      </c>
      <c r="CY49" s="32" t="str">
        <f>IFERROR(VLOOKUP(Tabela227[[#This Row],[NOME]],'MANHÃ (N) (3)'!$D$2:$E$127,2,FALSE),"")</f>
        <v/>
      </c>
      <c r="CZ49" s="32" t="str">
        <f>IFERROR(VLOOKUP(Tabela227[[#This Row],[NOME]],'MANHÃ (N) (2)'!$D$2:$E$127,2,FALSE),"")</f>
        <v/>
      </c>
      <c r="DA49" s="32" t="str">
        <f>IFERROR(VLOOKUP(Tabela227[[#This Row],[NOME]],'MANHÃ (N) (1)'!$D$2:$E$127,2,FALSE),"")</f>
        <v/>
      </c>
      <c r="DB49" s="32" t="str">
        <f>IFERROR(VLOOKUP(Tabela227[[#This Row],[NOME]],'MANHÃ (N) (7)'!$F$2:$G$127,2,FALSE),"")</f>
        <v/>
      </c>
      <c r="DC49" s="32" t="str">
        <f>IFERROR(VLOOKUP(Tabela227[[#This Row],[NOME]],'MANHÃ (N) (7)'!$F$2:$G$127,2,FALSE),"")</f>
        <v/>
      </c>
      <c r="DD49" s="32" t="str">
        <f>IFERROR(VLOOKUP(Tabela227[[#This Row],[NOME]],'MANHÃ (N) (6)'!$F$2:$G$127,2,FALSE),"")</f>
        <v/>
      </c>
      <c r="DE49" s="32" t="str">
        <f>IFERROR(VLOOKUP(Tabela227[[#This Row],[NOME]],'MANHÃ (N) (5)'!$F$2:$G$127,2,FALSE),"")</f>
        <v/>
      </c>
      <c r="DF49" s="32" t="str">
        <f>IFERROR(VLOOKUP(Tabela227[[#This Row],[NOME]],'MANHÃ (N) (3)'!$F$2:$G$127,2,FALSE),"")</f>
        <v/>
      </c>
      <c r="DG49" s="32" t="str">
        <f>IFERROR(VLOOKUP(Tabela227[[#This Row],[NOME]],'MANHÃ (N) (2)'!$F$2:$G$127,2,FALSE),"")</f>
        <v/>
      </c>
      <c r="DH49" s="32" t="str">
        <f>IFERROR(VLOOKUP(Tabela227[[#This Row],[NOME]],'MANHÃ (N) (1)'!$F$2:$G$127,2,FALSE),"")</f>
        <v/>
      </c>
      <c r="DI49" s="32" t="str">
        <f>IFERROR(VLOOKUP(Tabela227[[#This Row],[NOME]],'MANHÃ (N) (7)'!$H$2:$I$127,2,FALSE),"")</f>
        <v/>
      </c>
      <c r="DJ49" s="32" t="str">
        <f>IFERROR(VLOOKUP(Tabela227[[#This Row],[NOME]],'MANHÃ (N) (6)'!$H$2:$I$127,2,FALSE),"")</f>
        <v/>
      </c>
      <c r="DK49" s="32" t="str">
        <f>IFERROR(VLOOKUP(Tabela227[[#This Row],[NOME]],'MANHÃ (N) (5)'!$H$2:$I$127,2,FALSE),"")</f>
        <v/>
      </c>
      <c r="DL49" s="32" t="str">
        <f>IFERROR(VLOOKUP(Tabela227[[#This Row],[NOME]],'MANHÃ (N) (4)'!$H$2:$I$127,2,FALSE),"")</f>
        <v/>
      </c>
      <c r="DM49" s="32" t="str">
        <f>IFERROR(VLOOKUP(Tabela227[[#This Row],[NOME]],'MANHÃ (N) (3)'!$H$2:$I$127,2,FALSE),"")</f>
        <v/>
      </c>
      <c r="DN49" s="32" t="str">
        <f>IFERROR(VLOOKUP(Tabela227[[#This Row],[NOME]],'MANHÃ (N) (2)'!$H$2:$I$127,2,FALSE),"")</f>
        <v/>
      </c>
      <c r="DO49" s="32" t="str">
        <f>IFERROR(VLOOKUP(Tabela227[[#This Row],[NOME]],'MANHÃ (N) (1)'!$H$2:$I$127,2,FALSE),"")</f>
        <v/>
      </c>
      <c r="DP49" s="32" t="str">
        <f>IFERROR(VLOOKUP(Tabela227[[#This Row],[NOME]],'MANHÃ (N) (7)'!$J$2:$K$127,2,FALSE),"")</f>
        <v/>
      </c>
      <c r="DQ49" s="32" t="str">
        <f>IFERROR(VLOOKUP(Tabela227[[#This Row],[NOME]],'MANHÃ (N) (6)'!$J$2:$K$127,2,FALSE),"")</f>
        <v/>
      </c>
      <c r="DR49" s="32" t="str">
        <f>IFERROR(VLOOKUP(Tabela227[[#This Row],[NOME]],'MANHÃ (N) (5)'!$J$2:$K$127,2,FALSE),"")</f>
        <v/>
      </c>
      <c r="DS49" s="32" t="str">
        <f>IFERROR(VLOOKUP(Tabela227[[#This Row],[NOME]],'MANHÃ (N) (4)'!$J$2:$K$127,2,FALSE),"")</f>
        <v/>
      </c>
      <c r="DT49" s="32" t="str">
        <f>IFERROR(VLOOKUP(Tabela227[[#This Row],[NOME]],'MANHÃ (N) (3)'!$J$2:$K$127,2,FALSE),"")</f>
        <v/>
      </c>
      <c r="DU49" s="32" t="str">
        <f>IFERROR(VLOOKUP(Tabela227[[#This Row],[NOME]],'MANHÃ (N) (2)'!$J$2:$K$127,2,FALSE),"")</f>
        <v/>
      </c>
      <c r="DV49" s="32" t="str">
        <f>IFERROR(VLOOKUP(Tabela227[[#This Row],[NOME]],'MANHÃ (N) (1)'!$J$2:$K$127,2,FALSE),"")</f>
        <v/>
      </c>
      <c r="DW49" s="32" t="str">
        <f>IFERROR(VLOOKUP(Tabela227[[#This Row],[NOME]],'MANHÃ (N) (7)'!$L$2:$M$127,2,FALSE),"")</f>
        <v/>
      </c>
      <c r="DX49" s="32" t="str">
        <f>IFERROR(VLOOKUP(Tabela227[[#This Row],[NOME]],'MANHÃ (N) (6)'!$L$2:$M$127,2,FALSE),"")</f>
        <v/>
      </c>
      <c r="DY49" s="32" t="str">
        <f>IFERROR(VLOOKUP(Tabela227[[#This Row],[NOME]],'MANHÃ (N) (5)'!$L$2:$M$127,2,FALSE),"")</f>
        <v/>
      </c>
      <c r="DZ49" s="32" t="str">
        <f>IFERROR(VLOOKUP(Tabela227[[#This Row],[NOME]],'MANHÃ (N) (4)'!$L$2:$M$127,2,FALSE),"")</f>
        <v/>
      </c>
      <c r="EA49" s="32" t="str">
        <f>IFERROR(VLOOKUP(Tabela227[[#This Row],[NOME]],'MANHÃ (N) (3)'!$L$2:$M$127,2,FALSE),"")</f>
        <v/>
      </c>
      <c r="EB49" s="32" t="str">
        <f>IFERROR(VLOOKUP(Tabela227[[#This Row],[NOME]],'MANHÃ (N) (2)'!$L$2:$M$127,2,FALSE),"")</f>
        <v/>
      </c>
      <c r="EC49" s="32" t="str">
        <f>IFERROR(VLOOKUP(Tabela227[[#This Row],[NOME]],'MANHÃ (N) (1)'!$L$2:$M$127,2,FALSE),"")</f>
        <v/>
      </c>
      <c r="ED49" s="33">
        <v>45323</v>
      </c>
      <c r="EE49" s="31">
        <f>PROFESSORES!$D$3</f>
        <v>2024</v>
      </c>
      <c r="EF49" s="31" t="str">
        <f>PROFESSORES!$C$3</f>
        <v>MAIO</v>
      </c>
      <c r="EG49" s="35">
        <f>'MÊS (WORD)'!$C$4</f>
        <v>5</v>
      </c>
      <c r="EH49" s="42">
        <f>'MÊS (WORD)'!$I$5</f>
        <v>45413</v>
      </c>
      <c r="EI49" s="31" t="str">
        <f>'MÊS (WORD)'!$J$5</f>
        <v>*
***************************DIA DO TRABALHO**************************</v>
      </c>
      <c r="EJ49" s="42">
        <f>'MÊS (WORD)'!$I$6</f>
        <v>45414</v>
      </c>
      <c r="EK49" s="37" t="str">
        <f>'MÊS (WORD)'!$J$6</f>
        <v/>
      </c>
      <c r="EL49" s="42">
        <f>'MÊS (WORD)'!$I$7</f>
        <v>45415</v>
      </c>
      <c r="EM49" s="37" t="str">
        <f>'MÊS (WORD)'!$J$7</f>
        <v/>
      </c>
      <c r="EN49" s="42">
        <f>'MÊS (WORD)'!$I$8</f>
        <v>45416</v>
      </c>
      <c r="EO49" s="37" t="str">
        <f>'MÊS (WORD)'!$J$8</f>
        <v/>
      </c>
      <c r="EP49" s="42">
        <f>'MÊS (WORD)'!$I$9</f>
        <v>45417</v>
      </c>
      <c r="EQ49" s="37" t="str">
        <f>'MÊS (WORD)'!$J$9</f>
        <v>********************************************************************</v>
      </c>
      <c r="ER49" s="42">
        <f>'MÊS (WORD)'!$I$10</f>
        <v>45418</v>
      </c>
      <c r="ES49" s="37" t="str">
        <f>'MÊS (WORD)'!$J$10</f>
        <v/>
      </c>
      <c r="ET49" s="42">
        <f>'MÊS (WORD)'!$I$11</f>
        <v>45419</v>
      </c>
      <c r="EU49" s="37" t="str">
        <f>'MÊS (WORD)'!$J$11</f>
        <v/>
      </c>
      <c r="EV49" s="42">
        <f>'MÊS (WORD)'!$I$12</f>
        <v>45420</v>
      </c>
      <c r="EW49" s="37" t="str">
        <f>'MÊS (WORD)'!$J$12</f>
        <v/>
      </c>
      <c r="EX49" s="42">
        <f>'MÊS (WORD)'!$I$13</f>
        <v>45421</v>
      </c>
      <c r="EY49" s="37" t="str">
        <f>'MÊS (WORD)'!$J$13</f>
        <v/>
      </c>
      <c r="EZ49" s="37">
        <f>'MÊS (WORD)'!$I$14</f>
        <v>45422</v>
      </c>
      <c r="FA49" s="37" t="str">
        <f>'MÊS (WORD)'!$J$14</f>
        <v/>
      </c>
      <c r="FB49" s="37">
        <f>'MÊS (WORD)'!$I$15</f>
        <v>45423</v>
      </c>
      <c r="FC49" s="37" t="str">
        <f>'MÊS (WORD)'!$J$15</f>
        <v/>
      </c>
      <c r="FD49" s="37">
        <f>'MÊS (WORD)'!$I$16</f>
        <v>45424</v>
      </c>
      <c r="FE49" s="37" t="str">
        <f>'MÊS (WORD)'!$J$16</f>
        <v>********************************************************************</v>
      </c>
      <c r="FF49" s="37">
        <f>'MÊS (WORD)'!$I$17</f>
        <v>45425</v>
      </c>
      <c r="FG49" s="37" t="str">
        <f>'MÊS (WORD)'!$J$17</f>
        <v/>
      </c>
      <c r="FH49" s="37">
        <f>'MÊS (WORD)'!$I$18</f>
        <v>45426</v>
      </c>
      <c r="FI49" s="37" t="str">
        <f>'MÊS (WORD)'!$J$18</f>
        <v/>
      </c>
      <c r="FJ49" s="37">
        <f>'MÊS (WORD)'!$I$19</f>
        <v>45427</v>
      </c>
      <c r="FK49" s="37" t="str">
        <f>'MÊS (WORD)'!$J$19</f>
        <v/>
      </c>
      <c r="FL49" s="37">
        <f>'MÊS (WORD)'!$I$20</f>
        <v>45428</v>
      </c>
      <c r="FM49" s="37" t="str">
        <f>'MÊS (WORD)'!$J$20</f>
        <v/>
      </c>
      <c r="FN49" s="37">
        <f>'MÊS (WORD)'!$I$21</f>
        <v>45429</v>
      </c>
      <c r="FO49" s="37" t="str">
        <f>'MÊS (WORD)'!$J$21</f>
        <v/>
      </c>
      <c r="FP49" s="37">
        <f>'MÊS (WORD)'!$I$22</f>
        <v>45430</v>
      </c>
      <c r="FQ49" s="37" t="str">
        <f>'MÊS (WORD)'!$J$22</f>
        <v/>
      </c>
      <c r="FR49" s="37">
        <f>'MÊS (WORD)'!$I$23</f>
        <v>45431</v>
      </c>
      <c r="FS49" s="37" t="str">
        <f>'MÊS (WORD)'!$J$23</f>
        <v>********************************************************************</v>
      </c>
      <c r="FT49" s="37">
        <f>'MÊS (WORD)'!$I$24</f>
        <v>45432</v>
      </c>
      <c r="FU49" s="37" t="str">
        <f>'MÊS (WORD)'!$J$24</f>
        <v/>
      </c>
      <c r="FV49" s="37">
        <f>'MÊS (WORD)'!$I$25</f>
        <v>45433</v>
      </c>
      <c r="FW49" s="37" t="str">
        <f>'MÊS (WORD)'!$J$25</f>
        <v/>
      </c>
      <c r="FX49" s="37">
        <f>'MÊS (WORD)'!$I$26</f>
        <v>45434</v>
      </c>
      <c r="FY49" s="37" t="str">
        <f>'MÊS (WORD)'!$J$26</f>
        <v/>
      </c>
      <c r="FZ49" s="37">
        <f>'MÊS (WORD)'!$I$27</f>
        <v>45435</v>
      </c>
      <c r="GA49" s="37" t="str">
        <f>'MÊS (WORD)'!$J$27</f>
        <v/>
      </c>
      <c r="GB49" s="37">
        <f>'MÊS (WORD)'!$I$28</f>
        <v>45436</v>
      </c>
      <c r="GC49" s="37" t="str">
        <f>'MÊS (WORD)'!$J$28</f>
        <v/>
      </c>
      <c r="GD49" s="37">
        <f>'MÊS (WORD)'!$I$29</f>
        <v>45437</v>
      </c>
      <c r="GE49" s="37" t="str">
        <f>'MÊS (WORD)'!$J$29</f>
        <v/>
      </c>
      <c r="GF49" s="37">
        <f>'MÊS (WORD)'!$I$30</f>
        <v>45438</v>
      </c>
      <c r="GG49" s="37" t="str">
        <f>'MÊS (WORD)'!$J$30</f>
        <v>********************************************************************</v>
      </c>
      <c r="GH49" s="37">
        <f>'MÊS (WORD)'!$I$31</f>
        <v>45439</v>
      </c>
      <c r="GI49" s="37" t="str">
        <f>'MÊS (WORD)'!$J$31</f>
        <v/>
      </c>
      <c r="GJ49" s="37">
        <f>'MÊS (WORD)'!$I$32</f>
        <v>45440</v>
      </c>
      <c r="GK49" s="37" t="str">
        <f>'MÊS (WORD)'!$J$32</f>
        <v/>
      </c>
      <c r="GL49" s="37">
        <f>'MÊS (WORD)'!$I$33</f>
        <v>45441</v>
      </c>
      <c r="GM49" s="37" t="str">
        <f>'MÊS (WORD)'!$J$33</f>
        <v/>
      </c>
      <c r="GN49" s="37">
        <f>'MÊS (WORD)'!$I$34</f>
        <v>45442</v>
      </c>
      <c r="GO49" s="37" t="str">
        <f>'MÊS (WORD)'!$J$34</f>
        <v/>
      </c>
      <c r="GP49" s="37">
        <f>'MÊS (WORD)'!$I$35</f>
        <v>45443</v>
      </c>
      <c r="GQ49" s="31" t="str">
        <f>'MÊS (WORD)'!$J$35</f>
        <v/>
      </c>
    </row>
    <row r="50" spans="1:199" ht="17.100000000000001" customHeight="1" x14ac:dyDescent="0.25">
      <c r="A50" s="31">
        <v>37959</v>
      </c>
      <c r="B50" s="33">
        <v>40578</v>
      </c>
      <c r="C50" s="31">
        <v>184</v>
      </c>
      <c r="D50" s="39" t="s">
        <v>475</v>
      </c>
      <c r="E50" s="34" t="s">
        <v>356</v>
      </c>
      <c r="F50" s="39" t="s">
        <v>396</v>
      </c>
      <c r="G50" s="39" t="s">
        <v>398</v>
      </c>
      <c r="H50" s="31">
        <v>4</v>
      </c>
      <c r="I50" s="31">
        <f>IF(Tabela227[[#This Row],[HORA AULA]]&lt;&gt;0,Tabela227[[#This Row],[HORA AULA]]/2,"-")</f>
        <v>2</v>
      </c>
      <c r="J50" s="31" t="s">
        <v>100</v>
      </c>
      <c r="K50" s="31" t="s">
        <v>100</v>
      </c>
      <c r="L50" s="31" t="s">
        <v>100</v>
      </c>
      <c r="M50" s="31" t="s">
        <v>100</v>
      </c>
      <c r="N50" s="32" t="str">
        <f>IFERROR(VLOOKUP(Tabela227[[#This Row],[NOME]],'NOITE (N) (7)'!$B$3:$C$176,2,FALSE),"")</f>
        <v/>
      </c>
      <c r="O50" s="32" t="str">
        <f>IFERROR(VLOOKUP(Tabela227[[#This Row],[NOME]],'NOITE (N) (6)'!$B$3:$C$176,2,FALSE),"")</f>
        <v/>
      </c>
      <c r="P50" s="32" t="str">
        <f>IFERROR(VLOOKUP(Tabela227[[#This Row],[NOME]],'NOITE (N) (5)'!$B$3:$C$176,2,FALSE),"")</f>
        <v/>
      </c>
      <c r="Q50" s="32" t="str">
        <f>IFERROR(VLOOKUP(Tabela227[[#This Row],[NOME]],'NOITE (N) (4)'!$B$3:$C$176,2,FALSE),"")</f>
        <v/>
      </c>
      <c r="R50" s="32" t="str">
        <f>IFERROR(VLOOKUP(Tabela227[[#This Row],[NOME]],'NOITE (N) (3)'!$B$3:$C$176,2,FALSE),"")</f>
        <v/>
      </c>
      <c r="S50" s="32" t="str">
        <f>IFERROR(VLOOKUP(Tabela227[[#This Row],[NOME]],'NOITE (N) (2)'!$B$3:$C$176,2,FALSE),"")</f>
        <v/>
      </c>
      <c r="T50" s="32" t="str">
        <f>IFERROR(VLOOKUP(Tabela227[[#This Row],[NOME]],'NOITE (N) (1)'!$B$3:$C$176,2,FALSE),"")</f>
        <v/>
      </c>
      <c r="U50" s="32" t="str">
        <f>IFERROR(VLOOKUP(Tabela227[[#This Row],[NOME]],'NOITE (N) (7)'!$D$3:$E$176,2,FALSE),"")</f>
        <v/>
      </c>
      <c r="V50" s="32" t="str">
        <f>IFERROR(VLOOKUP(Tabela227[[#This Row],[NOME]],'NOITE (N) (6)'!$D$3:$E$176,2,FALSE),"")</f>
        <v/>
      </c>
      <c r="W50" s="32" t="str">
        <f>IFERROR(VLOOKUP(Tabela227[[#This Row],[NOME]],'NOITE (N) (5)'!$D$3:$E$176,2,FALSE),"")</f>
        <v/>
      </c>
      <c r="X50" s="32" t="str">
        <f>IFERROR(VLOOKUP(Tabela227[[#This Row],[NOME]],'NOITE (N) (4)'!$D$3:$E$176,2,FALSE),"")</f>
        <v/>
      </c>
      <c r="Y50" s="32" t="str">
        <f>IFERROR(VLOOKUP(Tabela227[[#This Row],[NOME]],'NOITE (N) (3)'!$D$3:$E$176,2,FALSE),"")</f>
        <v/>
      </c>
      <c r="Z50" s="32" t="str">
        <f>IFERROR(VLOOKUP(Tabela227[[#This Row],[NOME]],'NOITE (N) (2)'!$D$3:$E$176,2,FALSE),"")</f>
        <v/>
      </c>
      <c r="AA50" s="32" t="str">
        <f>IFERROR(VLOOKUP(Tabela227[[#This Row],[NOME]],'NOITE (N) (1)'!$D$3:$E$176,2,FALSE),"")</f>
        <v/>
      </c>
      <c r="AB50" s="32" t="str">
        <f>IFERROR(VLOOKUP(Tabela227[[#This Row],[NOME]],'NOITE (N) (7)'!$F$3:$G$176,2,FALSE),"")</f>
        <v/>
      </c>
      <c r="AC50" s="32" t="str">
        <f>IFERROR(VLOOKUP(Tabela227[[#This Row],[NOME]],'NOITE (N) (6)'!$F$3:$G$176,2,FALSE),"")</f>
        <v/>
      </c>
      <c r="AD50" s="32" t="str">
        <f>IFERROR(VLOOKUP(Tabela227[[#This Row],[NOME]],'NOITE (N) (5)'!$F$3:$G$176,2,FALSE),"")</f>
        <v/>
      </c>
      <c r="AE50" s="32" t="str">
        <f>IFERROR(VLOOKUP(Tabela227[[#This Row],[NOME]],'NOITE (N) (4)'!$F$3:$G$176,2,FALSE),"")</f>
        <v/>
      </c>
      <c r="AF50" s="32" t="str">
        <f>IFERROR(VLOOKUP(Tabela227[[#This Row],[NOME]],'NOITE (N) (3)'!$F$3:$G$176,2,FALSE),"")</f>
        <v/>
      </c>
      <c r="AG50" s="32" t="str">
        <f>IFERROR(VLOOKUP(Tabela227[[#This Row],[NOME]],'NOITE (N) (2)'!$F$3:$G$176,2,FALSE),"")</f>
        <v/>
      </c>
      <c r="AH50" s="32" t="str">
        <f>IFERROR(VLOOKUP(Tabela227[[#This Row],[NOME]],'NOITE (N) (1)'!$F$3:$G$176,2,FALSE),"")</f>
        <v/>
      </c>
      <c r="AI50" s="32" t="str">
        <f>IFERROR(VLOOKUP(Tabela227[[#This Row],[NOME]],'NOITE (N) (7)'!$H$3:$I$176,2,FALSE),"")</f>
        <v/>
      </c>
      <c r="AJ50" s="32" t="str">
        <f>IFERROR(VLOOKUP(Tabela227[[#This Row],[NOME]],'NOITE (N) (6)'!$H$3:$I$176,2,FALSE),"")</f>
        <v/>
      </c>
      <c r="AK50" s="32" t="str">
        <f>IFERROR(VLOOKUP(Tabela227[[#This Row],[NOME]],'NOITE (N) (5)'!$H$3:$I$176,2,FALSE),"")</f>
        <v/>
      </c>
      <c r="AL50" s="32" t="str">
        <f>IFERROR(VLOOKUP(Tabela227[[#This Row],[NOME]],'NOITE (N) (4)'!$H$3:$I$176,2,FALSE),"")</f>
        <v/>
      </c>
      <c r="AM50" s="32" t="str">
        <f>IFERROR(VLOOKUP(Tabela227[[#This Row],[NOME]],'NOITE (N) (3)'!$H$3:$I$176,2,FALSE),"")</f>
        <v/>
      </c>
      <c r="AN50" s="32" t="str">
        <f>IFERROR(VLOOKUP(Tabela227[[#This Row],[NOME]],'NOITE (N) (2)'!$H$3:$I$176,2,FALSE),"")</f>
        <v/>
      </c>
      <c r="AO50" s="32" t="str">
        <f>IFERROR(VLOOKUP(Tabela227[[#This Row],[NOME]],'NOITE (N) (1)'!$H$3:$I$176,2,FALSE),"")</f>
        <v/>
      </c>
      <c r="AP50" s="32" t="str">
        <f>IFERROR(VLOOKUP(Tabela227[[#This Row],[NOME]],'NOITE (N) (7)'!$J$3:$K$176,2,FALSE),"")</f>
        <v/>
      </c>
      <c r="AQ50" s="32" t="str">
        <f>IFERROR(VLOOKUP(Tabela227[[#This Row],[NOME]],'NOITE (N) (6)'!$J$3:$K$176,2,FALSE),"")</f>
        <v/>
      </c>
      <c r="AR50" s="32" t="str">
        <f>IFERROR(VLOOKUP(Tabela227[[#This Row],[NOME]],'NOITE (N) (5)'!$J$3:$K$176,2,FALSE),"")</f>
        <v/>
      </c>
      <c r="AS50" s="32" t="str">
        <f>IFERROR(VLOOKUP(Tabela227[[#This Row],[NOME]],'NOITE (N) (4)'!$J$3:$K$176,2,FALSE),"")</f>
        <v/>
      </c>
      <c r="AT50" s="32" t="str">
        <f>IFERROR(VLOOKUP(Tabela227[[#This Row],[NOME]],'NOITE (N) (3)'!$J$3:$K$176,2,FALSE),"")</f>
        <v/>
      </c>
      <c r="AU50" s="32" t="str">
        <f>IFERROR(VLOOKUP(Tabela227[[#This Row],[NOME]],'NOITE (N) (2)'!$J$3:$K$176,2,FALSE),"")</f>
        <v/>
      </c>
      <c r="AV50" s="32" t="str">
        <f>IFERROR(VLOOKUP(Tabela227[[#This Row],[NOME]],'NOITE (N) (1)'!$J$3:$K$176,2,FALSE),"")</f>
        <v/>
      </c>
      <c r="AW50" s="32" t="str">
        <f>IFERROR(VLOOKUP(Tabela227[[#This Row],[NOME]],'NOITE (N) (7)'!$L$3:$M$176,2,FALSE),"")</f>
        <v/>
      </c>
      <c r="AX50" s="32" t="str">
        <f>IFERROR(VLOOKUP(Tabela227[[#This Row],[NOME]],'NOITE (N) (6)'!$L$3:$M$176,2,FALSE),"")</f>
        <v/>
      </c>
      <c r="AY50" s="32" t="str">
        <f>IFERROR(VLOOKUP(Tabela227[[#This Row],[NOME]],'NOITE (N) (5)'!$L$3:$M$176,2,FALSE),"")</f>
        <v/>
      </c>
      <c r="AZ50" s="32" t="str">
        <f>IFERROR(VLOOKUP(Tabela227[[#This Row],[NOME]],'NOITE (N) (4)'!$L$3:$M$176,2,FALSE),"")</f>
        <v/>
      </c>
      <c r="BA50" s="32" t="str">
        <f>IFERROR(VLOOKUP(Tabela227[[#This Row],[NOME]],'NOITE (N) (3)'!$L$3:$M$176,2,FALSE),"")</f>
        <v/>
      </c>
      <c r="BB50" s="32" t="str">
        <f>IFERROR(VLOOKUP(Tabela227[[#This Row],[NOME]],'NOITE (N) (2)'!$L$3:$M$176,2,FALSE),"")</f>
        <v/>
      </c>
      <c r="BC50" s="32" t="str">
        <f>IFERROR(VLOOKUP(Tabela227[[#This Row],[NOME]],'NOITE (N) (1)'!$L$3:$M$176,2,FALSE),"")</f>
        <v/>
      </c>
      <c r="BD50" s="32" t="str">
        <f>IFERROR(VLOOKUP(Tabela227[[#This Row],[NOME]],'TARDE (N) (6)'!$B$2:$C$73,2,FALSE),"")</f>
        <v/>
      </c>
      <c r="BE50" s="32" t="str">
        <f>IFERROR(VLOOKUP(Tabela227[[#This Row],[NOME]],'TARDE (N) (5)'!$B$2:$C$73,2,FALSE),"")</f>
        <v/>
      </c>
      <c r="BF50" s="32" t="str">
        <f>IFERROR(VLOOKUP(Tabela227[[#This Row],[NOME]],'TARDE (N) (4)'!$B$2:$C$73,2,FALSE),"")</f>
        <v/>
      </c>
      <c r="BG50" s="32" t="str">
        <f>IFERROR(VLOOKUP(Tabela227[[#This Row],[NOME]],'TARDE (N) (3)'!$B$2:$C$73,2,FALSE),"")</f>
        <v/>
      </c>
      <c r="BH50" s="32" t="str">
        <f>IFERROR(VLOOKUP(Tabela227[[#This Row],[NOME]],'TARDE (N) (2)'!$B$2:$C$73,2,FALSE),"")</f>
        <v/>
      </c>
      <c r="BI50" s="32" t="str">
        <f>IFERROR(VLOOKUP(Tabela227[[#This Row],[NOME]],'TARDE (N) (1)'!$B$2:$C$73,2,FALSE),"")</f>
        <v/>
      </c>
      <c r="BJ50" s="32" t="str">
        <f>IFERROR(VLOOKUP(Tabela227[[#This Row],[NOME]],'TARDE (N) (6)'!$D$2:$E$73,2,FALSE),"")</f>
        <v/>
      </c>
      <c r="BK50" s="32" t="str">
        <f>IFERROR(VLOOKUP(Tabela227[[#This Row],[NOME]],'TARDE (N) (5)'!$D$2:$E$73,2,FALSE),"")</f>
        <v/>
      </c>
      <c r="BL50" s="32" t="str">
        <f>IFERROR(VLOOKUP(Tabela227[[#This Row],[NOME]],'TARDE (N) (4)'!$D$2:$E$73,2,FALSE),"")</f>
        <v/>
      </c>
      <c r="BM50" s="32" t="str">
        <f>IFERROR(VLOOKUP(Tabela227[[#This Row],[NOME]],'TARDE (N) (3)'!$D$2:$E$73,2,FALSE),"")</f>
        <v/>
      </c>
      <c r="BN50" s="32" t="str">
        <f>IFERROR(VLOOKUP(Tabela227[[#This Row],[NOME]],'TARDE (N) (2)'!$D$2:$E$73,2,FALSE),"")</f>
        <v/>
      </c>
      <c r="BO50" s="32" t="str">
        <f>IFERROR(VLOOKUP(Tabela227[[#This Row],[NOME]],'TARDE (N) (1)'!$D$2:$E$73,2,FALSE),"")</f>
        <v/>
      </c>
      <c r="BP50" s="32" t="str">
        <f>IFERROR(VLOOKUP(Tabela227[[#This Row],[NOME]],'TARDE (N) (6)'!$F$2:$G$73,2,FALSE),"")</f>
        <v/>
      </c>
      <c r="BQ50" s="32" t="str">
        <f>IFERROR(VLOOKUP(Tabela227[[#This Row],[NOME]],'TARDE (N) (5)'!$F$2:$G$73,2,FALSE),"")</f>
        <v/>
      </c>
      <c r="BR50" s="32" t="str">
        <f>IFERROR(VLOOKUP(Tabela227[[#This Row],[NOME]],'TARDE (N) (4)'!$F$2:$G$73,2,FALSE),"")</f>
        <v/>
      </c>
      <c r="BS50" s="32" t="str">
        <f>IFERROR(VLOOKUP(Tabela227[[#This Row],[NOME]],'TARDE (N) (3)'!$F$2:$G$73,2,FALSE),"")</f>
        <v/>
      </c>
      <c r="BT50" s="32" t="str">
        <f>IFERROR(VLOOKUP(Tabela227[[#This Row],[NOME]],'TARDE (N) (2)'!$F$2:$G$73,2,FALSE),"")</f>
        <v/>
      </c>
      <c r="BU50" s="32" t="str">
        <f>IFERROR(VLOOKUP(Tabela227[[#This Row],[NOME]],'TARDE (N) (1)'!$F$2:$G$73,2,FALSE),"")</f>
        <v/>
      </c>
      <c r="BV50" s="32" t="str">
        <f>IFERROR(VLOOKUP(Tabela227[[#This Row],[NOME]],'TARDE (N) (6)'!$H$2:$I$73,2,FALSE),"")</f>
        <v/>
      </c>
      <c r="BW50" s="32" t="str">
        <f>IFERROR(VLOOKUP(Tabela227[[#This Row],[NOME]],'TARDE (N) (5)'!$H$2:$I$73,2,FALSE),"")</f>
        <v/>
      </c>
      <c r="BX50" s="32" t="str">
        <f>IFERROR(VLOOKUP(Tabela227[[#This Row],[NOME]],'TARDE (N) (4)'!$H$2:$I$73,2,FALSE),"")</f>
        <v/>
      </c>
      <c r="BY50" s="32" t="str">
        <f>IFERROR(VLOOKUP(Tabela227[[#This Row],[NOME]],'TARDE (N) (3)'!$H$2:$I$73,2,FALSE),"")</f>
        <v/>
      </c>
      <c r="BZ50" s="32" t="str">
        <f>IFERROR(VLOOKUP(Tabela227[[#This Row],[NOME]],'TARDE (N) (2)'!$H$2:$I$73,2,FALSE),"")</f>
        <v/>
      </c>
      <c r="CA50" s="32" t="str">
        <f>IFERROR(VLOOKUP(Tabela227[[#This Row],[NOME]],'TARDE (N) (1)'!$H$2:$I$73,2,FALSE),"")</f>
        <v/>
      </c>
      <c r="CB50" s="32" t="str">
        <f>IFERROR(VLOOKUP(Tabela227[[#This Row],[NOME]],'TARDE (N) (6)'!$J$2:$K$73,2,FALSE),"")</f>
        <v/>
      </c>
      <c r="CC50" s="32" t="str">
        <f>IFERROR(VLOOKUP(Tabela227[[#This Row],[NOME]],'TARDE (N) (5)'!$J$2:$K$73,2,FALSE),"")</f>
        <v/>
      </c>
      <c r="CD50" s="32" t="str">
        <f>IFERROR(VLOOKUP(Tabela227[[#This Row],[NOME]],'TARDE (N) (4)'!$J$2:$K$73,2,FALSE),"")</f>
        <v/>
      </c>
      <c r="CE50" s="32" t="str">
        <f>IFERROR(VLOOKUP(Tabela227[[#This Row],[NOME]],'TARDE (N) (3)'!$J$2:$K$73,2,FALSE),"")</f>
        <v/>
      </c>
      <c r="CF50" s="32" t="str">
        <f>IFERROR(VLOOKUP(Tabela227[[#This Row],[NOME]],'TARDE (N) (2)'!$J$2:$K$73,2,FALSE),"")</f>
        <v/>
      </c>
      <c r="CG50" s="32" t="str">
        <f>IFERROR(VLOOKUP(Tabela227[[#This Row],[NOME]],'TARDE (N) (1)'!$J$2:$K$73,2,FALSE),"")</f>
        <v/>
      </c>
      <c r="CH50" s="32" t="str">
        <f>IFERROR(VLOOKUP(Tabela227[[#This Row],[NOME]],'TARDE (N) (6)'!$L$2:$M$73,2,FALSE),"")</f>
        <v/>
      </c>
      <c r="CI50" s="32" t="str">
        <f>IFERROR(VLOOKUP(Tabela227[[#This Row],[NOME]],'TARDE (N) (5)'!$L$2:$M$73,2,FALSE),"")</f>
        <v/>
      </c>
      <c r="CJ50" s="32" t="str">
        <f>IFERROR(VLOOKUP(Tabela227[[#This Row],[NOME]],'TARDE (N) (4)'!$L$2:$M$73,2,FALSE),"")</f>
        <v/>
      </c>
      <c r="CK50" s="32" t="str">
        <f>IFERROR(VLOOKUP(Tabela227[[#This Row],[NOME]],'TARDE (N) (3)'!$L$2:$M$73,2,FALSE),"")</f>
        <v/>
      </c>
      <c r="CL50" s="32" t="str">
        <f>IFERROR(VLOOKUP(Tabela227[[#This Row],[NOME]],'TARDE (N) (2)'!$L$2:$M$73,2,FALSE),"")</f>
        <v/>
      </c>
      <c r="CM50" s="32" t="str">
        <f>IFERROR(VLOOKUP(Tabela227[[#This Row],[NOME]],'TARDE (N) (1)'!$L$2:$M$73,2,FALSE),"")</f>
        <v/>
      </c>
      <c r="CN50" s="32" t="str">
        <f>IFERROR(VLOOKUP(Tabela227[[#This Row],[NOME]],'MANHÃ (N) (7)'!$B$2:$C$127,2,FALSE),"")</f>
        <v/>
      </c>
      <c r="CO50" s="32" t="str">
        <f>IFERROR(VLOOKUP(Tabela227[[#This Row],[NOME]],'MANHÃ (N) (6)'!$B$2:$C$127,2,FALSE),"")</f>
        <v/>
      </c>
      <c r="CP50" s="32" t="str">
        <f>IFERROR(VLOOKUP(Tabela227[[#This Row],[NOME]],'MANHÃ (N) (5)'!$B$2:$C$127,2,FALSE),"")</f>
        <v/>
      </c>
      <c r="CQ50" s="32" t="str">
        <f>IFERROR(VLOOKUP(Tabela227[[#This Row],[NOME]],'MANHÃ (N) (4)'!$B$2:$C$127,2,FALSE),"")</f>
        <v/>
      </c>
      <c r="CR50" s="32" t="str">
        <f>IFERROR(VLOOKUP(Tabela227[[#This Row],[NOME]],'MANHÃ (N) (3)'!$B$2:$C$127,2,FALSE),"")</f>
        <v/>
      </c>
      <c r="CS50" s="32" t="str">
        <f>IFERROR(VLOOKUP(Tabela227[[#This Row],[NOME]],'MANHÃ (N) (2)'!$B$2:$C$127,2,FALSE),"")</f>
        <v/>
      </c>
      <c r="CT50" s="32" t="str">
        <f>IFERROR(VLOOKUP(Tabela227[[#This Row],[NOME]],'MANHÃ (N) (1)'!$B$2:$C$127,2,FALSE),"")</f>
        <v/>
      </c>
      <c r="CU50" s="32" t="str">
        <f>IFERROR(VLOOKUP(Tabela227[[#This Row],[NOME]],'MANHÃ (N) (7)'!$D$2:$E$127,2,FALSE),"")</f>
        <v/>
      </c>
      <c r="CV50" s="32" t="str">
        <f>IFERROR(VLOOKUP(Tabela227[[#This Row],[NOME]],'MANHÃ (N) (6)'!$D$2:$E$127,2,FALSE),"")</f>
        <v/>
      </c>
      <c r="CW50" s="32" t="str">
        <f>IFERROR(VLOOKUP(Tabela227[[#This Row],[NOME]],'MANHÃ (N) (5)'!$D$2:$E$127,2,FALSE),"")</f>
        <v/>
      </c>
      <c r="CX50" s="32" t="str">
        <f>IFERROR(VLOOKUP(Tabela227[[#This Row],[NOME]],'MANHÃ (N) (4)'!$D$2:$E$127,2,FALSE),"")</f>
        <v/>
      </c>
      <c r="CY50" s="32" t="str">
        <f>IFERROR(VLOOKUP(Tabela227[[#This Row],[NOME]],'MANHÃ (N) (3)'!$D$2:$E$127,2,FALSE),"")</f>
        <v/>
      </c>
      <c r="CZ50" s="32" t="str">
        <f>IFERROR(VLOOKUP(Tabela227[[#This Row],[NOME]],'MANHÃ (N) (2)'!$D$2:$E$127,2,FALSE),"")</f>
        <v/>
      </c>
      <c r="DA50" s="32" t="str">
        <f>IFERROR(VLOOKUP(Tabela227[[#This Row],[NOME]],'MANHÃ (N) (1)'!$D$2:$E$127,2,FALSE),"")</f>
        <v/>
      </c>
      <c r="DB50" s="32" t="str">
        <f>IFERROR(VLOOKUP(Tabela227[[#This Row],[NOME]],'MANHÃ (N) (7)'!$F$2:$G$127,2,FALSE),"")</f>
        <v/>
      </c>
      <c r="DC50" s="32" t="str">
        <f>IFERROR(VLOOKUP(Tabela227[[#This Row],[NOME]],'MANHÃ (N) (7)'!$F$2:$G$127,2,FALSE),"")</f>
        <v/>
      </c>
      <c r="DD50" s="32" t="str">
        <f>IFERROR(VLOOKUP(Tabela227[[#This Row],[NOME]],'MANHÃ (N) (6)'!$F$2:$G$127,2,FALSE),"")</f>
        <v/>
      </c>
      <c r="DE50" s="32" t="str">
        <f>IFERROR(VLOOKUP(Tabela227[[#This Row],[NOME]],'MANHÃ (N) (5)'!$F$2:$G$127,2,FALSE),"")</f>
        <v/>
      </c>
      <c r="DF50" s="32" t="str">
        <f>IFERROR(VLOOKUP(Tabela227[[#This Row],[NOME]],'MANHÃ (N) (3)'!$F$2:$G$127,2,FALSE),"")</f>
        <v/>
      </c>
      <c r="DG50" s="32" t="str">
        <f>IFERROR(VLOOKUP(Tabela227[[#This Row],[NOME]],'MANHÃ (N) (2)'!$F$2:$G$127,2,FALSE),"")</f>
        <v/>
      </c>
      <c r="DH50" s="32" t="str">
        <f>IFERROR(VLOOKUP(Tabela227[[#This Row],[NOME]],'MANHÃ (N) (1)'!$F$2:$G$127,2,FALSE),"")</f>
        <v/>
      </c>
      <c r="DI50" s="32" t="str">
        <f>IFERROR(VLOOKUP(Tabela227[[#This Row],[NOME]],'MANHÃ (N) (7)'!$H$2:$I$127,2,FALSE),"")</f>
        <v/>
      </c>
      <c r="DJ50" s="32" t="str">
        <f>IFERROR(VLOOKUP(Tabela227[[#This Row],[NOME]],'MANHÃ (N) (6)'!$H$2:$I$127,2,FALSE),"")</f>
        <v/>
      </c>
      <c r="DK50" s="32" t="str">
        <f>IFERROR(VLOOKUP(Tabela227[[#This Row],[NOME]],'MANHÃ (N) (5)'!$H$2:$I$127,2,FALSE),"")</f>
        <v/>
      </c>
      <c r="DL50" s="32" t="str">
        <f>IFERROR(VLOOKUP(Tabela227[[#This Row],[NOME]],'MANHÃ (N) (4)'!$H$2:$I$127,2,FALSE),"")</f>
        <v/>
      </c>
      <c r="DM50" s="32" t="str">
        <f>IFERROR(VLOOKUP(Tabela227[[#This Row],[NOME]],'MANHÃ (N) (3)'!$H$2:$I$127,2,FALSE),"")</f>
        <v/>
      </c>
      <c r="DN50" s="32" t="str">
        <f>IFERROR(VLOOKUP(Tabela227[[#This Row],[NOME]],'MANHÃ (N) (2)'!$H$2:$I$127,2,FALSE),"")</f>
        <v/>
      </c>
      <c r="DO50" s="32" t="str">
        <f>IFERROR(VLOOKUP(Tabela227[[#This Row],[NOME]],'MANHÃ (N) (1)'!$H$2:$I$127,2,FALSE),"")</f>
        <v/>
      </c>
      <c r="DP50" s="32" t="str">
        <f>IFERROR(VLOOKUP(Tabela227[[#This Row],[NOME]],'MANHÃ (N) (7)'!$J$2:$K$127,2,FALSE),"")</f>
        <v/>
      </c>
      <c r="DQ50" s="32" t="str">
        <f>IFERROR(VLOOKUP(Tabela227[[#This Row],[NOME]],'MANHÃ (N) (6)'!$J$2:$K$127,2,FALSE),"")</f>
        <v/>
      </c>
      <c r="DR50" s="32" t="str">
        <f>IFERROR(VLOOKUP(Tabela227[[#This Row],[NOME]],'MANHÃ (N) (5)'!$J$2:$K$127,2,FALSE),"")</f>
        <v/>
      </c>
      <c r="DS50" s="32" t="str">
        <f>IFERROR(VLOOKUP(Tabela227[[#This Row],[NOME]],'MANHÃ (N) (4)'!$J$2:$K$127,2,FALSE),"")</f>
        <v/>
      </c>
      <c r="DT50" s="32" t="str">
        <f>IFERROR(VLOOKUP(Tabela227[[#This Row],[NOME]],'MANHÃ (N) (3)'!$J$2:$K$127,2,FALSE),"")</f>
        <v/>
      </c>
      <c r="DU50" s="32" t="str">
        <f>IFERROR(VLOOKUP(Tabela227[[#This Row],[NOME]],'MANHÃ (N) (2)'!$J$2:$K$127,2,FALSE),"")</f>
        <v/>
      </c>
      <c r="DV50" s="32" t="str">
        <f>IFERROR(VLOOKUP(Tabela227[[#This Row],[NOME]],'MANHÃ (N) (1)'!$J$2:$K$127,2,FALSE),"")</f>
        <v/>
      </c>
      <c r="DW50" s="32" t="str">
        <f>IFERROR(VLOOKUP(Tabela227[[#This Row],[NOME]],'MANHÃ (N) (7)'!$L$2:$M$127,2,FALSE),"")</f>
        <v/>
      </c>
      <c r="DX50" s="32" t="str">
        <f>IFERROR(VLOOKUP(Tabela227[[#This Row],[NOME]],'MANHÃ (N) (6)'!$L$2:$M$127,2,FALSE),"")</f>
        <v/>
      </c>
      <c r="DY50" s="32" t="str">
        <f>IFERROR(VLOOKUP(Tabela227[[#This Row],[NOME]],'MANHÃ (N) (5)'!$L$2:$M$127,2,FALSE),"")</f>
        <v/>
      </c>
      <c r="DZ50" s="32" t="str">
        <f>IFERROR(VLOOKUP(Tabela227[[#This Row],[NOME]],'MANHÃ (N) (4)'!$L$2:$M$127,2,FALSE),"")</f>
        <v/>
      </c>
      <c r="EA50" s="32" t="str">
        <f>IFERROR(VLOOKUP(Tabela227[[#This Row],[NOME]],'MANHÃ (N) (3)'!$L$2:$M$127,2,FALSE),"")</f>
        <v/>
      </c>
      <c r="EB50" s="32" t="str">
        <f>IFERROR(VLOOKUP(Tabela227[[#This Row],[NOME]],'MANHÃ (N) (2)'!$L$2:$M$127,2,FALSE),"")</f>
        <v/>
      </c>
      <c r="EC50" s="32" t="str">
        <f>IFERROR(VLOOKUP(Tabela227[[#This Row],[NOME]],'MANHÃ (N) (1)'!$L$2:$M$127,2,FALSE),"")</f>
        <v/>
      </c>
      <c r="ED50" s="33">
        <v>45323</v>
      </c>
      <c r="EE50" s="31">
        <f>PROFESSORES!$D$3</f>
        <v>2024</v>
      </c>
      <c r="EF50" s="31" t="str">
        <f>PROFESSORES!$C$3</f>
        <v>MAIO</v>
      </c>
      <c r="EG50" s="35">
        <f>'MÊS (WORD)'!$C$4</f>
        <v>5</v>
      </c>
      <c r="EH50" s="42">
        <f>'MÊS (WORD)'!$I$5</f>
        <v>45413</v>
      </c>
      <c r="EI50" s="31" t="str">
        <f>'MÊS (WORD)'!$J$5</f>
        <v>*
***************************DIA DO TRABALHO**************************</v>
      </c>
      <c r="EJ50" s="42">
        <f>'MÊS (WORD)'!$I$6</f>
        <v>45414</v>
      </c>
      <c r="EK50" s="37" t="str">
        <f>'MÊS (WORD)'!$J$6</f>
        <v/>
      </c>
      <c r="EL50" s="42">
        <f>'MÊS (WORD)'!$I$7</f>
        <v>45415</v>
      </c>
      <c r="EM50" s="37" t="str">
        <f>'MÊS (WORD)'!$J$7</f>
        <v/>
      </c>
      <c r="EN50" s="42">
        <f>'MÊS (WORD)'!$I$8</f>
        <v>45416</v>
      </c>
      <c r="EO50" s="37" t="str">
        <f>'MÊS (WORD)'!$J$8</f>
        <v/>
      </c>
      <c r="EP50" s="42">
        <f>'MÊS (WORD)'!$I$9</f>
        <v>45417</v>
      </c>
      <c r="EQ50" s="37" t="str">
        <f>'MÊS (WORD)'!$J$9</f>
        <v>********************************************************************</v>
      </c>
      <c r="ER50" s="42">
        <f>'MÊS (WORD)'!$I$10</f>
        <v>45418</v>
      </c>
      <c r="ES50" s="37" t="str">
        <f>'MÊS (WORD)'!$J$10</f>
        <v/>
      </c>
      <c r="ET50" s="42">
        <f>'MÊS (WORD)'!$I$11</f>
        <v>45419</v>
      </c>
      <c r="EU50" s="37" t="str">
        <f>'MÊS (WORD)'!$J$11</f>
        <v/>
      </c>
      <c r="EV50" s="42">
        <f>'MÊS (WORD)'!$I$12</f>
        <v>45420</v>
      </c>
      <c r="EW50" s="37" t="str">
        <f>'MÊS (WORD)'!$J$12</f>
        <v/>
      </c>
      <c r="EX50" s="42">
        <f>'MÊS (WORD)'!$I$13</f>
        <v>45421</v>
      </c>
      <c r="EY50" s="37" t="str">
        <f>'MÊS (WORD)'!$J$13</f>
        <v/>
      </c>
      <c r="EZ50" s="37">
        <f>'MÊS (WORD)'!$I$14</f>
        <v>45422</v>
      </c>
      <c r="FA50" s="37" t="str">
        <f>'MÊS (WORD)'!$J$14</f>
        <v/>
      </c>
      <c r="FB50" s="37">
        <f>'MÊS (WORD)'!$I$15</f>
        <v>45423</v>
      </c>
      <c r="FC50" s="37" t="str">
        <f>'MÊS (WORD)'!$J$15</f>
        <v/>
      </c>
      <c r="FD50" s="37">
        <f>'MÊS (WORD)'!$I$16</f>
        <v>45424</v>
      </c>
      <c r="FE50" s="37" t="str">
        <f>'MÊS (WORD)'!$J$16</f>
        <v>********************************************************************</v>
      </c>
      <c r="FF50" s="37">
        <f>'MÊS (WORD)'!$I$17</f>
        <v>45425</v>
      </c>
      <c r="FG50" s="37" t="str">
        <f>'MÊS (WORD)'!$J$17</f>
        <v/>
      </c>
      <c r="FH50" s="37">
        <f>'MÊS (WORD)'!$I$18</f>
        <v>45426</v>
      </c>
      <c r="FI50" s="37" t="str">
        <f>'MÊS (WORD)'!$J$18</f>
        <v/>
      </c>
      <c r="FJ50" s="37">
        <f>'MÊS (WORD)'!$I$19</f>
        <v>45427</v>
      </c>
      <c r="FK50" s="37" t="str">
        <f>'MÊS (WORD)'!$J$19</f>
        <v/>
      </c>
      <c r="FL50" s="37">
        <f>'MÊS (WORD)'!$I$20</f>
        <v>45428</v>
      </c>
      <c r="FM50" s="37" t="str">
        <f>'MÊS (WORD)'!$J$20</f>
        <v/>
      </c>
      <c r="FN50" s="37">
        <f>'MÊS (WORD)'!$I$21</f>
        <v>45429</v>
      </c>
      <c r="FO50" s="37" t="str">
        <f>'MÊS (WORD)'!$J$21</f>
        <v/>
      </c>
      <c r="FP50" s="37">
        <f>'MÊS (WORD)'!$I$22</f>
        <v>45430</v>
      </c>
      <c r="FQ50" s="37" t="str">
        <f>'MÊS (WORD)'!$J$22</f>
        <v/>
      </c>
      <c r="FR50" s="37">
        <f>'MÊS (WORD)'!$I$23</f>
        <v>45431</v>
      </c>
      <c r="FS50" s="37" t="str">
        <f>'MÊS (WORD)'!$J$23</f>
        <v>********************************************************************</v>
      </c>
      <c r="FT50" s="37">
        <f>'MÊS (WORD)'!$I$24</f>
        <v>45432</v>
      </c>
      <c r="FU50" s="37" t="str">
        <f>'MÊS (WORD)'!$J$24</f>
        <v/>
      </c>
      <c r="FV50" s="37">
        <f>'MÊS (WORD)'!$I$25</f>
        <v>45433</v>
      </c>
      <c r="FW50" s="37" t="str">
        <f>'MÊS (WORD)'!$J$25</f>
        <v/>
      </c>
      <c r="FX50" s="37">
        <f>'MÊS (WORD)'!$I$26</f>
        <v>45434</v>
      </c>
      <c r="FY50" s="37" t="str">
        <f>'MÊS (WORD)'!$J$26</f>
        <v/>
      </c>
      <c r="FZ50" s="37">
        <f>'MÊS (WORD)'!$I$27</f>
        <v>45435</v>
      </c>
      <c r="GA50" s="37" t="str">
        <f>'MÊS (WORD)'!$J$27</f>
        <v/>
      </c>
      <c r="GB50" s="37">
        <f>'MÊS (WORD)'!$I$28</f>
        <v>45436</v>
      </c>
      <c r="GC50" s="37" t="str">
        <f>'MÊS (WORD)'!$J$28</f>
        <v/>
      </c>
      <c r="GD50" s="37">
        <f>'MÊS (WORD)'!$I$29</f>
        <v>45437</v>
      </c>
      <c r="GE50" s="37" t="str">
        <f>'MÊS (WORD)'!$J$29</f>
        <v/>
      </c>
      <c r="GF50" s="37">
        <f>'MÊS (WORD)'!$I$30</f>
        <v>45438</v>
      </c>
      <c r="GG50" s="37" t="str">
        <f>'MÊS (WORD)'!$J$30</f>
        <v>********************************************************************</v>
      </c>
      <c r="GH50" s="37">
        <f>'MÊS (WORD)'!$I$31</f>
        <v>45439</v>
      </c>
      <c r="GI50" s="37" t="str">
        <f>'MÊS (WORD)'!$J$31</f>
        <v/>
      </c>
      <c r="GJ50" s="37">
        <f>'MÊS (WORD)'!$I$32</f>
        <v>45440</v>
      </c>
      <c r="GK50" s="37" t="str">
        <f>'MÊS (WORD)'!$J$32</f>
        <v/>
      </c>
      <c r="GL50" s="37">
        <f>'MÊS (WORD)'!$I$33</f>
        <v>45441</v>
      </c>
      <c r="GM50" s="37" t="str">
        <f>'MÊS (WORD)'!$J$33</f>
        <v/>
      </c>
      <c r="GN50" s="37">
        <f>'MÊS (WORD)'!$I$34</f>
        <v>45442</v>
      </c>
      <c r="GO50" s="37" t="str">
        <f>'MÊS (WORD)'!$J$34</f>
        <v/>
      </c>
      <c r="GP50" s="37">
        <f>'MÊS (WORD)'!$I$35</f>
        <v>45443</v>
      </c>
      <c r="GQ50" s="31" t="str">
        <f>'MÊS (WORD)'!$J$35</f>
        <v/>
      </c>
    </row>
    <row r="51" spans="1:199" ht="17.100000000000001" customHeight="1" x14ac:dyDescent="0.25">
      <c r="A51" s="31">
        <v>49316</v>
      </c>
      <c r="B51" s="33">
        <v>41052</v>
      </c>
      <c r="C51" s="31">
        <v>216</v>
      </c>
      <c r="D51" s="39" t="s">
        <v>397</v>
      </c>
      <c r="E51" s="34" t="s">
        <v>50</v>
      </c>
      <c r="F51" s="39" t="s">
        <v>396</v>
      </c>
      <c r="G51" s="39" t="s">
        <v>398</v>
      </c>
      <c r="H51" s="31">
        <v>18</v>
      </c>
      <c r="I51" s="31">
        <f>IF(Tabela227[[#This Row],[HORA AULA]]&lt;&gt;0,Tabela227[[#This Row],[HORA AULA]]/2,"-")</f>
        <v>9</v>
      </c>
      <c r="J51" s="31">
        <v>1</v>
      </c>
      <c r="K51" s="31" t="s">
        <v>100</v>
      </c>
      <c r="L51" s="31" t="s">
        <v>100</v>
      </c>
      <c r="M51" s="31" t="s">
        <v>100</v>
      </c>
      <c r="N51" s="32" t="str">
        <f>IFERROR(VLOOKUP(Tabela227[[#This Row],[NOME]],'NOITE (N) (7)'!$B$3:$C$176,2,FALSE),"")</f>
        <v/>
      </c>
      <c r="O51" s="32" t="str">
        <f>IFERROR(VLOOKUP(Tabela227[[#This Row],[NOME]],'NOITE (N) (6)'!$B$3:$C$176,2,FALSE),"")</f>
        <v/>
      </c>
      <c r="P51" s="32" t="str">
        <f>IFERROR(VLOOKUP(Tabela227[[#This Row],[NOME]],'NOITE (N) (5)'!$B$3:$C$176,2,FALSE),"")</f>
        <v/>
      </c>
      <c r="Q51" s="32" t="str">
        <f>IFERROR(VLOOKUP(Tabela227[[#This Row],[NOME]],'NOITE (N) (4)'!$B$3:$C$176,2,FALSE),"")</f>
        <v/>
      </c>
      <c r="R51" s="32" t="str">
        <f>IFERROR(VLOOKUP(Tabela227[[#This Row],[NOME]],'NOITE (N) (3)'!$B$3:$C$176,2,FALSE),"")</f>
        <v/>
      </c>
      <c r="S51" s="32" t="str">
        <f>IFERROR(VLOOKUP(Tabela227[[#This Row],[NOME]],'NOITE (N) (2)'!$B$3:$C$176,2,FALSE),"")</f>
        <v/>
      </c>
      <c r="T51" s="32" t="str">
        <f>IFERROR(VLOOKUP(Tabela227[[#This Row],[NOME]],'NOITE (N) (1)'!$B$3:$C$176,2,FALSE),"")</f>
        <v/>
      </c>
      <c r="U51" s="32" t="str">
        <f>IFERROR(VLOOKUP(Tabela227[[#This Row],[NOME]],'NOITE (N) (7)'!$D$3:$E$176,2,FALSE),"")</f>
        <v/>
      </c>
      <c r="V51" s="32" t="str">
        <f>IFERROR(VLOOKUP(Tabela227[[#This Row],[NOME]],'NOITE (N) (6)'!$D$3:$E$176,2,FALSE),"")</f>
        <v/>
      </c>
      <c r="W51" s="32" t="str">
        <f>IFERROR(VLOOKUP(Tabela227[[#This Row],[NOME]],'NOITE (N) (5)'!$D$3:$E$176,2,FALSE),"")</f>
        <v/>
      </c>
      <c r="X51" s="32" t="str">
        <f>IFERROR(VLOOKUP(Tabela227[[#This Row],[NOME]],'NOITE (N) (4)'!$D$3:$E$176,2,FALSE),"")</f>
        <v/>
      </c>
      <c r="Y51" s="32" t="str">
        <f>IFERROR(VLOOKUP(Tabela227[[#This Row],[NOME]],'NOITE (N) (3)'!$D$3:$E$176,2,FALSE),"")</f>
        <v>ESTATÍSTICA DESCRITIVA</v>
      </c>
      <c r="Z51" s="32" t="str">
        <f>IFERROR(VLOOKUP(Tabela227[[#This Row],[NOME]],'NOITE (N) (2)'!$D$3:$E$176,2,FALSE),"")</f>
        <v/>
      </c>
      <c r="AA51" s="32" t="str">
        <f>IFERROR(VLOOKUP(Tabela227[[#This Row],[NOME]],'NOITE (N) (1)'!$D$3:$E$176,2,FALSE),"")</f>
        <v/>
      </c>
      <c r="AB51" s="32" t="str">
        <f>IFERROR(VLOOKUP(Tabela227[[#This Row],[NOME]],'NOITE (N) (7)'!$F$3:$G$176,2,FALSE),"")</f>
        <v/>
      </c>
      <c r="AC51" s="32" t="str">
        <f>IFERROR(VLOOKUP(Tabela227[[#This Row],[NOME]],'NOITE (N) (6)'!$F$3:$G$176,2,FALSE),"")</f>
        <v/>
      </c>
      <c r="AD51" s="32" t="str">
        <f>IFERROR(VLOOKUP(Tabela227[[#This Row],[NOME]],'NOITE (N) (5)'!$F$3:$G$176,2,FALSE),"")</f>
        <v/>
      </c>
      <c r="AE51" s="32" t="str">
        <f>IFERROR(VLOOKUP(Tabela227[[#This Row],[NOME]],'NOITE (N) (4)'!$F$3:$G$176,2,FALSE),"")</f>
        <v/>
      </c>
      <c r="AF51" s="32" t="str">
        <f>IFERROR(VLOOKUP(Tabela227[[#This Row],[NOME]],'NOITE (N) (3)'!$F$3:$G$176,2,FALSE),"")</f>
        <v/>
      </c>
      <c r="AG51" s="32" t="str">
        <f>IFERROR(VLOOKUP(Tabela227[[#This Row],[NOME]],'NOITE (N) (2)'!$F$3:$G$176,2,FALSE),"")</f>
        <v/>
      </c>
      <c r="AH51" s="32" t="str">
        <f>IFERROR(VLOOKUP(Tabela227[[#This Row],[NOME]],'NOITE (N) (1)'!$F$3:$G$176,2,FALSE),"")</f>
        <v/>
      </c>
      <c r="AI51" s="32" t="str">
        <f>IFERROR(VLOOKUP(Tabela227[[#This Row],[NOME]],'NOITE (N) (7)'!$H$3:$I$176,2,FALSE),"")</f>
        <v/>
      </c>
      <c r="AJ51" s="32" t="str">
        <f>IFERROR(VLOOKUP(Tabela227[[#This Row],[NOME]],'NOITE (N) (6)'!$H$3:$I$176,2,FALSE),"")</f>
        <v/>
      </c>
      <c r="AK51" s="32" t="str">
        <f>IFERROR(VLOOKUP(Tabela227[[#This Row],[NOME]],'NOITE (N) (5)'!$H$3:$I$176,2,FALSE),"")</f>
        <v/>
      </c>
      <c r="AL51" s="32" t="str">
        <f>IFERROR(VLOOKUP(Tabela227[[#This Row],[NOME]],'NOITE (N) (4)'!$H$3:$I$176,2,FALSE),"")</f>
        <v/>
      </c>
      <c r="AM51" s="32" t="str">
        <f>IFERROR(VLOOKUP(Tabela227[[#This Row],[NOME]],'NOITE (N) (3)'!$H$3:$I$176,2,FALSE),"")</f>
        <v/>
      </c>
      <c r="AN51" s="32" t="str">
        <f>IFERROR(VLOOKUP(Tabela227[[#This Row],[NOME]],'NOITE (N) (2)'!$H$3:$I$176,2,FALSE),"")</f>
        <v/>
      </c>
      <c r="AO51" s="32" t="str">
        <f>IFERROR(VLOOKUP(Tabela227[[#This Row],[NOME]],'NOITE (N) (1)'!$H$3:$I$176,2,FALSE),"")</f>
        <v/>
      </c>
      <c r="AP51" s="32" t="str">
        <f>IFERROR(VLOOKUP(Tabela227[[#This Row],[NOME]],'NOITE (N) (7)'!$J$3:$K$176,2,FALSE),"")</f>
        <v/>
      </c>
      <c r="AQ51" s="32" t="str">
        <f>IFERROR(VLOOKUP(Tabela227[[#This Row],[NOME]],'NOITE (N) (6)'!$J$3:$K$176,2,FALSE),"")</f>
        <v/>
      </c>
      <c r="AR51" s="32" t="str">
        <f>IFERROR(VLOOKUP(Tabela227[[#This Row],[NOME]],'NOITE (N) (5)'!$J$3:$K$176,2,FALSE),"")</f>
        <v/>
      </c>
      <c r="AS51" s="32" t="str">
        <f>IFERROR(VLOOKUP(Tabela227[[#This Row],[NOME]],'NOITE (N) (4)'!$J$3:$K$176,2,FALSE),"")</f>
        <v/>
      </c>
      <c r="AT51" s="32" t="str">
        <f>IFERROR(VLOOKUP(Tabela227[[#This Row],[NOME]],'NOITE (N) (3)'!$J$3:$K$176,2,FALSE),"")</f>
        <v/>
      </c>
      <c r="AU51" s="32" t="str">
        <f>IFERROR(VLOOKUP(Tabela227[[#This Row],[NOME]],'NOITE (N) (2)'!$J$3:$K$176,2,FALSE),"")</f>
        <v/>
      </c>
      <c r="AV51" s="32" t="str">
        <f>IFERROR(VLOOKUP(Tabela227[[#This Row],[NOME]],'NOITE (N) (1)'!$J$3:$K$176,2,FALSE),"")</f>
        <v/>
      </c>
      <c r="AW51" s="32" t="str">
        <f>IFERROR(VLOOKUP(Tabela227[[#This Row],[NOME]],'NOITE (N) (7)'!$L$3:$M$176,2,FALSE),"")</f>
        <v/>
      </c>
      <c r="AX51" s="32" t="str">
        <f>IFERROR(VLOOKUP(Tabela227[[#This Row],[NOME]],'NOITE (N) (6)'!$L$3:$M$176,2,FALSE),"")</f>
        <v/>
      </c>
      <c r="AY51" s="32" t="str">
        <f>IFERROR(VLOOKUP(Tabela227[[#This Row],[NOME]],'NOITE (N) (5)'!$L$3:$M$176,2,FALSE),"")</f>
        <v/>
      </c>
      <c r="AZ51" s="32" t="str">
        <f>IFERROR(VLOOKUP(Tabela227[[#This Row],[NOME]],'NOITE (N) (4)'!$L$3:$M$176,2,FALSE),"")</f>
        <v/>
      </c>
      <c r="BA51" s="32" t="str">
        <f>IFERROR(VLOOKUP(Tabela227[[#This Row],[NOME]],'NOITE (N) (3)'!$L$3:$M$176,2,FALSE),"")</f>
        <v/>
      </c>
      <c r="BB51" s="32" t="str">
        <f>IFERROR(VLOOKUP(Tabela227[[#This Row],[NOME]],'NOITE (N) (2)'!$L$3:$M$176,2,FALSE),"")</f>
        <v/>
      </c>
      <c r="BC51" s="32" t="str">
        <f>IFERROR(VLOOKUP(Tabela227[[#This Row],[NOME]],'NOITE (N) (1)'!$L$3:$M$176,2,FALSE),"")</f>
        <v/>
      </c>
      <c r="BD51" s="32" t="str">
        <f>IFERROR(VLOOKUP(Tabela227[[#This Row],[NOME]],'TARDE (N) (6)'!$B$2:$C$73,2,FALSE),"")</f>
        <v/>
      </c>
      <c r="BE51" s="32" t="str">
        <f>IFERROR(VLOOKUP(Tabela227[[#This Row],[NOME]],'TARDE (N) (5)'!$B$2:$C$73,2,FALSE),"")</f>
        <v/>
      </c>
      <c r="BF51" s="32" t="str">
        <f>IFERROR(VLOOKUP(Tabela227[[#This Row],[NOME]],'TARDE (N) (4)'!$B$2:$C$73,2,FALSE),"")</f>
        <v/>
      </c>
      <c r="BG51" s="32" t="str">
        <f>IFERROR(VLOOKUP(Tabela227[[#This Row],[NOME]],'TARDE (N) (3)'!$B$2:$C$73,2,FALSE),"")</f>
        <v/>
      </c>
      <c r="BH51" s="32" t="str">
        <f>IFERROR(VLOOKUP(Tabela227[[#This Row],[NOME]],'TARDE (N) (2)'!$B$2:$C$73,2,FALSE),"")</f>
        <v/>
      </c>
      <c r="BI51" s="32" t="str">
        <f>IFERROR(VLOOKUP(Tabela227[[#This Row],[NOME]],'TARDE (N) (1)'!$B$2:$C$73,2,FALSE),"")</f>
        <v/>
      </c>
      <c r="BJ51" s="32" t="str">
        <f>IFERROR(VLOOKUP(Tabela227[[#This Row],[NOME]],'TARDE (N) (6)'!$D$2:$E$73,2,FALSE),"")</f>
        <v/>
      </c>
      <c r="BK51" s="32" t="str">
        <f>IFERROR(VLOOKUP(Tabela227[[#This Row],[NOME]],'TARDE (N) (5)'!$D$2:$E$73,2,FALSE),"")</f>
        <v/>
      </c>
      <c r="BL51" s="32" t="str">
        <f>IFERROR(VLOOKUP(Tabela227[[#This Row],[NOME]],'TARDE (N) (4)'!$D$2:$E$73,2,FALSE),"")</f>
        <v>ESTATÍSTICA DESCRITIVA</v>
      </c>
      <c r="BM51" s="32" t="str">
        <f>IFERROR(VLOOKUP(Tabela227[[#This Row],[NOME]],'TARDE (N) (3)'!$D$2:$E$73,2,FALSE),"")</f>
        <v/>
      </c>
      <c r="BN51" s="32" t="str">
        <f>IFERROR(VLOOKUP(Tabela227[[#This Row],[NOME]],'TARDE (N) (2)'!$D$2:$E$73,2,FALSE),"")</f>
        <v/>
      </c>
      <c r="BO51" s="32" t="str">
        <f>IFERROR(VLOOKUP(Tabela227[[#This Row],[NOME]],'TARDE (N) (1)'!$D$2:$E$73,2,FALSE),"")</f>
        <v/>
      </c>
      <c r="BP51" s="32" t="str">
        <f>IFERROR(VLOOKUP(Tabela227[[#This Row],[NOME]],'TARDE (N) (6)'!$F$2:$G$73,2,FALSE),"")</f>
        <v/>
      </c>
      <c r="BQ51" s="32" t="str">
        <f>IFERROR(VLOOKUP(Tabela227[[#This Row],[NOME]],'TARDE (N) (5)'!$F$2:$G$73,2,FALSE),"")</f>
        <v/>
      </c>
      <c r="BR51" s="32" t="str">
        <f>IFERROR(VLOOKUP(Tabela227[[#This Row],[NOME]],'TARDE (N) (4)'!$F$2:$G$73,2,FALSE),"")</f>
        <v/>
      </c>
      <c r="BS51" s="32" t="str">
        <f>IFERROR(VLOOKUP(Tabela227[[#This Row],[NOME]],'TARDE (N) (3)'!$F$2:$G$73,2,FALSE),"")</f>
        <v/>
      </c>
      <c r="BT51" s="32" t="str">
        <f>IFERROR(VLOOKUP(Tabela227[[#This Row],[NOME]],'TARDE (N) (2)'!$F$2:$G$73,2,FALSE),"")</f>
        <v/>
      </c>
      <c r="BU51" s="32" t="str">
        <f>IFERROR(VLOOKUP(Tabela227[[#This Row],[NOME]],'TARDE (N) (1)'!$F$2:$G$73,2,FALSE),"")</f>
        <v/>
      </c>
      <c r="BV51" s="32" t="str">
        <f>IFERROR(VLOOKUP(Tabela227[[#This Row],[NOME]],'TARDE (N) (6)'!$H$2:$I$73,2,FALSE),"")</f>
        <v/>
      </c>
      <c r="BW51" s="32" t="str">
        <f>IFERROR(VLOOKUP(Tabela227[[#This Row],[NOME]],'TARDE (N) (5)'!$H$2:$I$73,2,FALSE),"")</f>
        <v/>
      </c>
      <c r="BX51" s="32" t="str">
        <f>IFERROR(VLOOKUP(Tabela227[[#This Row],[NOME]],'TARDE (N) (4)'!$H$2:$I$73,2,FALSE),"")</f>
        <v/>
      </c>
      <c r="BY51" s="32" t="str">
        <f>IFERROR(VLOOKUP(Tabela227[[#This Row],[NOME]],'TARDE (N) (3)'!$H$2:$I$73,2,FALSE),"")</f>
        <v/>
      </c>
      <c r="BZ51" s="32" t="str">
        <f>IFERROR(VLOOKUP(Tabela227[[#This Row],[NOME]],'TARDE (N) (2)'!$H$2:$I$73,2,FALSE),"")</f>
        <v/>
      </c>
      <c r="CA51" s="32" t="str">
        <f>IFERROR(VLOOKUP(Tabela227[[#This Row],[NOME]],'TARDE (N) (1)'!$H$2:$I$73,2,FALSE),"")</f>
        <v/>
      </c>
      <c r="CB51" s="32" t="str">
        <f>IFERROR(VLOOKUP(Tabela227[[#This Row],[NOME]],'TARDE (N) (6)'!$J$2:$K$73,2,FALSE),"")</f>
        <v/>
      </c>
      <c r="CC51" s="32" t="str">
        <f>IFERROR(VLOOKUP(Tabela227[[#This Row],[NOME]],'TARDE (N) (5)'!$J$2:$K$73,2,FALSE),"")</f>
        <v/>
      </c>
      <c r="CD51" s="32" t="str">
        <f>IFERROR(VLOOKUP(Tabela227[[#This Row],[NOME]],'TARDE (N) (4)'!$J$2:$K$73,2,FALSE),"")</f>
        <v/>
      </c>
      <c r="CE51" s="32" t="str">
        <f>IFERROR(VLOOKUP(Tabela227[[#This Row],[NOME]],'TARDE (N) (3)'!$J$2:$K$73,2,FALSE),"")</f>
        <v/>
      </c>
      <c r="CF51" s="32" t="str">
        <f>IFERROR(VLOOKUP(Tabela227[[#This Row],[NOME]],'TARDE (N) (2)'!$J$2:$K$73,2,FALSE),"")</f>
        <v/>
      </c>
      <c r="CG51" s="32" t="str">
        <f>IFERROR(VLOOKUP(Tabela227[[#This Row],[NOME]],'TARDE (N) (1)'!$J$2:$K$73,2,FALSE),"")</f>
        <v/>
      </c>
      <c r="CH51" s="32" t="str">
        <f>IFERROR(VLOOKUP(Tabela227[[#This Row],[NOME]],'TARDE (N) (6)'!$L$2:$M$73,2,FALSE),"")</f>
        <v/>
      </c>
      <c r="CI51" s="32" t="str">
        <f>IFERROR(VLOOKUP(Tabela227[[#This Row],[NOME]],'TARDE (N) (5)'!$L$2:$M$73,2,FALSE),"")</f>
        <v/>
      </c>
      <c r="CJ51" s="32" t="str">
        <f>IFERROR(VLOOKUP(Tabela227[[#This Row],[NOME]],'TARDE (N) (4)'!$L$2:$M$73,2,FALSE),"")</f>
        <v/>
      </c>
      <c r="CK51" s="32" t="str">
        <f>IFERROR(VLOOKUP(Tabela227[[#This Row],[NOME]],'TARDE (N) (3)'!$L$2:$M$73,2,FALSE),"")</f>
        <v/>
      </c>
      <c r="CL51" s="32" t="str">
        <f>IFERROR(VLOOKUP(Tabela227[[#This Row],[NOME]],'TARDE (N) (2)'!$L$2:$M$73,2,FALSE),"")</f>
        <v/>
      </c>
      <c r="CM51" s="32" t="str">
        <f>IFERROR(VLOOKUP(Tabela227[[#This Row],[NOME]],'TARDE (N) (1)'!$L$2:$M$73,2,FALSE),"")</f>
        <v/>
      </c>
      <c r="CN51" s="32" t="str">
        <f>IFERROR(VLOOKUP(Tabela227[[#This Row],[NOME]],'MANHÃ (N) (7)'!$B$2:$C$127,2,FALSE),"")</f>
        <v/>
      </c>
      <c r="CO51" s="32" t="str">
        <f>IFERROR(VLOOKUP(Tabela227[[#This Row],[NOME]],'MANHÃ (N) (6)'!$B$2:$C$127,2,FALSE),"")</f>
        <v/>
      </c>
      <c r="CP51" s="32" t="str">
        <f>IFERROR(VLOOKUP(Tabela227[[#This Row],[NOME]],'MANHÃ (N) (5)'!$B$2:$C$127,2,FALSE),"")</f>
        <v/>
      </c>
      <c r="CQ51" s="32" t="str">
        <f>IFERROR(VLOOKUP(Tabela227[[#This Row],[NOME]],'MANHÃ (N) (4)'!$B$2:$C$127,2,FALSE),"")</f>
        <v/>
      </c>
      <c r="CR51" s="32" t="str">
        <f>IFERROR(VLOOKUP(Tabela227[[#This Row],[NOME]],'MANHÃ (N) (3)'!$B$2:$C$127,2,FALSE),"")</f>
        <v/>
      </c>
      <c r="CS51" s="32" t="str">
        <f>IFERROR(VLOOKUP(Tabela227[[#This Row],[NOME]],'MANHÃ (N) (2)'!$B$2:$C$127,2,FALSE),"")</f>
        <v/>
      </c>
      <c r="CT51" s="32" t="str">
        <f>IFERROR(VLOOKUP(Tabela227[[#This Row],[NOME]],'MANHÃ (N) (1)'!$B$2:$C$127,2,FALSE),"")</f>
        <v/>
      </c>
      <c r="CU51" s="32" t="str">
        <f>IFERROR(VLOOKUP(Tabela227[[#This Row],[NOME]],'MANHÃ (N) (7)'!$D$2:$E$127,2,FALSE),"")</f>
        <v/>
      </c>
      <c r="CV51" s="32" t="str">
        <f>IFERROR(VLOOKUP(Tabela227[[#This Row],[NOME]],'MANHÃ (N) (6)'!$D$2:$E$127,2,FALSE),"")</f>
        <v/>
      </c>
      <c r="CW51" s="32" t="str">
        <f>IFERROR(VLOOKUP(Tabela227[[#This Row],[NOME]],'MANHÃ (N) (5)'!$D$2:$E$127,2,FALSE),"")</f>
        <v/>
      </c>
      <c r="CX51" s="32" t="str">
        <f>IFERROR(VLOOKUP(Tabela227[[#This Row],[NOME]],'MANHÃ (N) (4)'!$D$2:$E$127,2,FALSE),"")</f>
        <v/>
      </c>
      <c r="CY51" s="32" t="str">
        <f>IFERROR(VLOOKUP(Tabela227[[#This Row],[NOME]],'MANHÃ (N) (3)'!$D$2:$E$127,2,FALSE),"")</f>
        <v/>
      </c>
      <c r="CZ51" s="32" t="str">
        <f>IFERROR(VLOOKUP(Tabela227[[#This Row],[NOME]],'MANHÃ (N) (2)'!$D$2:$E$127,2,FALSE),"")</f>
        <v/>
      </c>
      <c r="DA51" s="32" t="str">
        <f>IFERROR(VLOOKUP(Tabela227[[#This Row],[NOME]],'MANHÃ (N) (1)'!$D$2:$E$127,2,FALSE),"")</f>
        <v/>
      </c>
      <c r="DB51" s="32" t="str">
        <f>IFERROR(VLOOKUP(Tabela227[[#This Row],[NOME]],'MANHÃ (N) (7)'!$F$2:$G$127,2,FALSE),"")</f>
        <v/>
      </c>
      <c r="DC51" s="32" t="str">
        <f>IFERROR(VLOOKUP(Tabela227[[#This Row],[NOME]],'MANHÃ (N) (7)'!$F$2:$G$127,2,FALSE),"")</f>
        <v/>
      </c>
      <c r="DD51" s="32" t="str">
        <f>IFERROR(VLOOKUP(Tabela227[[#This Row],[NOME]],'MANHÃ (N) (6)'!$F$2:$G$127,2,FALSE),"")</f>
        <v/>
      </c>
      <c r="DE51" s="32" t="str">
        <f>IFERROR(VLOOKUP(Tabela227[[#This Row],[NOME]],'MANHÃ (N) (5)'!$F$2:$G$127,2,FALSE),"")</f>
        <v/>
      </c>
      <c r="DF51" s="32" t="str">
        <f>IFERROR(VLOOKUP(Tabela227[[#This Row],[NOME]],'MANHÃ (N) (3)'!$F$2:$G$127,2,FALSE),"")</f>
        <v/>
      </c>
      <c r="DG51" s="32" t="str">
        <f>IFERROR(VLOOKUP(Tabela227[[#This Row],[NOME]],'MANHÃ (N) (2)'!$F$2:$G$127,2,FALSE),"")</f>
        <v/>
      </c>
      <c r="DH51" s="32" t="str">
        <f>IFERROR(VLOOKUP(Tabela227[[#This Row],[NOME]],'MANHÃ (N) (1)'!$F$2:$G$127,2,FALSE),"")</f>
        <v/>
      </c>
      <c r="DI51" s="32" t="str">
        <f>IFERROR(VLOOKUP(Tabela227[[#This Row],[NOME]],'MANHÃ (N) (7)'!$H$2:$I$127,2,FALSE),"")</f>
        <v/>
      </c>
      <c r="DJ51" s="32" t="str">
        <f>IFERROR(VLOOKUP(Tabela227[[#This Row],[NOME]],'MANHÃ (N) (6)'!$H$2:$I$127,2,FALSE),"")</f>
        <v/>
      </c>
      <c r="DK51" s="32" t="str">
        <f>IFERROR(VLOOKUP(Tabela227[[#This Row],[NOME]],'MANHÃ (N) (5)'!$H$2:$I$127,2,FALSE),"")</f>
        <v/>
      </c>
      <c r="DL51" s="32" t="str">
        <f>IFERROR(VLOOKUP(Tabela227[[#This Row],[NOME]],'MANHÃ (N) (4)'!$H$2:$I$127,2,FALSE),"")</f>
        <v/>
      </c>
      <c r="DM51" s="32" t="str">
        <f>IFERROR(VLOOKUP(Tabela227[[#This Row],[NOME]],'MANHÃ (N) (3)'!$H$2:$I$127,2,FALSE),"")</f>
        <v/>
      </c>
      <c r="DN51" s="32" t="str">
        <f>IFERROR(VLOOKUP(Tabela227[[#This Row],[NOME]],'MANHÃ (N) (2)'!$H$2:$I$127,2,FALSE),"")</f>
        <v/>
      </c>
      <c r="DO51" s="32" t="str">
        <f>IFERROR(VLOOKUP(Tabela227[[#This Row],[NOME]],'MANHÃ (N) (1)'!$H$2:$I$127,2,FALSE),"")</f>
        <v/>
      </c>
      <c r="DP51" s="32" t="str">
        <f>IFERROR(VLOOKUP(Tabela227[[#This Row],[NOME]],'MANHÃ (N) (7)'!$J$2:$K$127,2,FALSE),"")</f>
        <v/>
      </c>
      <c r="DQ51" s="32" t="str">
        <f>IFERROR(VLOOKUP(Tabela227[[#This Row],[NOME]],'MANHÃ (N) (6)'!$J$2:$K$127,2,FALSE),"")</f>
        <v/>
      </c>
      <c r="DR51" s="32" t="str">
        <f>IFERROR(VLOOKUP(Tabela227[[#This Row],[NOME]],'MANHÃ (N) (5)'!$J$2:$K$127,2,FALSE),"")</f>
        <v/>
      </c>
      <c r="DS51" s="32" t="str">
        <f>IFERROR(VLOOKUP(Tabela227[[#This Row],[NOME]],'MANHÃ (N) (4)'!$J$2:$K$127,2,FALSE),"")</f>
        <v/>
      </c>
      <c r="DT51" s="32" t="str">
        <f>IFERROR(VLOOKUP(Tabela227[[#This Row],[NOME]],'MANHÃ (N) (3)'!$J$2:$K$127,2,FALSE),"")</f>
        <v/>
      </c>
      <c r="DU51" s="32" t="str">
        <f>IFERROR(VLOOKUP(Tabela227[[#This Row],[NOME]],'MANHÃ (N) (2)'!$J$2:$K$127,2,FALSE),"")</f>
        <v/>
      </c>
      <c r="DV51" s="32" t="str">
        <f>IFERROR(VLOOKUP(Tabela227[[#This Row],[NOME]],'MANHÃ (N) (1)'!$J$2:$K$127,2,FALSE),"")</f>
        <v/>
      </c>
      <c r="DW51" s="32" t="str">
        <f>IFERROR(VLOOKUP(Tabela227[[#This Row],[NOME]],'MANHÃ (N) (7)'!$L$2:$M$127,2,FALSE),"")</f>
        <v/>
      </c>
      <c r="DX51" s="32" t="str">
        <f>IFERROR(VLOOKUP(Tabela227[[#This Row],[NOME]],'MANHÃ (N) (6)'!$L$2:$M$127,2,FALSE),"")</f>
        <v/>
      </c>
      <c r="DY51" s="32" t="str">
        <f>IFERROR(VLOOKUP(Tabela227[[#This Row],[NOME]],'MANHÃ (N) (5)'!$L$2:$M$127,2,FALSE),"")</f>
        <v/>
      </c>
      <c r="DZ51" s="32" t="str">
        <f>IFERROR(VLOOKUP(Tabela227[[#This Row],[NOME]],'MANHÃ (N) (4)'!$L$2:$M$127,2,FALSE),"")</f>
        <v/>
      </c>
      <c r="EA51" s="32" t="str">
        <f>IFERROR(VLOOKUP(Tabela227[[#This Row],[NOME]],'MANHÃ (N) (3)'!$L$2:$M$127,2,FALSE),"")</f>
        <v/>
      </c>
      <c r="EB51" s="32" t="str">
        <f>IFERROR(VLOOKUP(Tabela227[[#This Row],[NOME]],'MANHÃ (N) (2)'!$L$2:$M$127,2,FALSE),"")</f>
        <v/>
      </c>
      <c r="EC51" s="32" t="str">
        <f>IFERROR(VLOOKUP(Tabela227[[#This Row],[NOME]],'MANHÃ (N) (1)'!$L$2:$M$127,2,FALSE),"")</f>
        <v/>
      </c>
      <c r="ED51" s="33">
        <v>45323</v>
      </c>
      <c r="EE51" s="31">
        <f>PROFESSORES!$D$3</f>
        <v>2024</v>
      </c>
      <c r="EF51" s="31" t="str">
        <f>PROFESSORES!$C$3</f>
        <v>MAIO</v>
      </c>
      <c r="EG51" s="35">
        <f>'MÊS (WORD)'!$C$4</f>
        <v>5</v>
      </c>
      <c r="EH51" s="42">
        <f>'MÊS (WORD)'!$I$5</f>
        <v>45413</v>
      </c>
      <c r="EI51" s="31" t="str">
        <f>'MÊS (WORD)'!$J$5</f>
        <v>*
***************************DIA DO TRABALHO**************************</v>
      </c>
      <c r="EJ51" s="42">
        <f>'MÊS (WORD)'!$I$6</f>
        <v>45414</v>
      </c>
      <c r="EK51" s="37" t="str">
        <f>'MÊS (WORD)'!$J$6</f>
        <v/>
      </c>
      <c r="EL51" s="42">
        <f>'MÊS (WORD)'!$I$7</f>
        <v>45415</v>
      </c>
      <c r="EM51" s="37" t="str">
        <f>'MÊS (WORD)'!$J$7</f>
        <v/>
      </c>
      <c r="EN51" s="42">
        <f>'MÊS (WORD)'!$I$8</f>
        <v>45416</v>
      </c>
      <c r="EO51" s="37" t="str">
        <f>'MÊS (WORD)'!$J$8</f>
        <v/>
      </c>
      <c r="EP51" s="42">
        <f>'MÊS (WORD)'!$I$9</f>
        <v>45417</v>
      </c>
      <c r="EQ51" s="37" t="str">
        <f>'MÊS (WORD)'!$J$9</f>
        <v>********************************************************************</v>
      </c>
      <c r="ER51" s="42">
        <f>'MÊS (WORD)'!$I$10</f>
        <v>45418</v>
      </c>
      <c r="ES51" s="37" t="str">
        <f>'MÊS (WORD)'!$J$10</f>
        <v/>
      </c>
      <c r="ET51" s="42">
        <f>'MÊS (WORD)'!$I$11</f>
        <v>45419</v>
      </c>
      <c r="EU51" s="37" t="str">
        <f>'MÊS (WORD)'!$J$11</f>
        <v/>
      </c>
      <c r="EV51" s="42">
        <f>'MÊS (WORD)'!$I$12</f>
        <v>45420</v>
      </c>
      <c r="EW51" s="37" t="str">
        <f>'MÊS (WORD)'!$J$12</f>
        <v/>
      </c>
      <c r="EX51" s="42">
        <f>'MÊS (WORD)'!$I$13</f>
        <v>45421</v>
      </c>
      <c r="EY51" s="37" t="str">
        <f>'MÊS (WORD)'!$J$13</f>
        <v/>
      </c>
      <c r="EZ51" s="37">
        <f>'MÊS (WORD)'!$I$14</f>
        <v>45422</v>
      </c>
      <c r="FA51" s="37" t="str">
        <f>'MÊS (WORD)'!$J$14</f>
        <v/>
      </c>
      <c r="FB51" s="37">
        <f>'MÊS (WORD)'!$I$15</f>
        <v>45423</v>
      </c>
      <c r="FC51" s="37" t="str">
        <f>'MÊS (WORD)'!$J$15</f>
        <v/>
      </c>
      <c r="FD51" s="37">
        <f>'MÊS (WORD)'!$I$16</f>
        <v>45424</v>
      </c>
      <c r="FE51" s="37" t="str">
        <f>'MÊS (WORD)'!$J$16</f>
        <v>********************************************************************</v>
      </c>
      <c r="FF51" s="37">
        <f>'MÊS (WORD)'!$I$17</f>
        <v>45425</v>
      </c>
      <c r="FG51" s="37" t="str">
        <f>'MÊS (WORD)'!$J$17</f>
        <v/>
      </c>
      <c r="FH51" s="37">
        <f>'MÊS (WORD)'!$I$18</f>
        <v>45426</v>
      </c>
      <c r="FI51" s="37" t="str">
        <f>'MÊS (WORD)'!$J$18</f>
        <v/>
      </c>
      <c r="FJ51" s="37">
        <f>'MÊS (WORD)'!$I$19</f>
        <v>45427</v>
      </c>
      <c r="FK51" s="37" t="str">
        <f>'MÊS (WORD)'!$J$19</f>
        <v/>
      </c>
      <c r="FL51" s="37">
        <f>'MÊS (WORD)'!$I$20</f>
        <v>45428</v>
      </c>
      <c r="FM51" s="37" t="str">
        <f>'MÊS (WORD)'!$J$20</f>
        <v/>
      </c>
      <c r="FN51" s="37">
        <f>'MÊS (WORD)'!$I$21</f>
        <v>45429</v>
      </c>
      <c r="FO51" s="37" t="str">
        <f>'MÊS (WORD)'!$J$21</f>
        <v/>
      </c>
      <c r="FP51" s="37">
        <f>'MÊS (WORD)'!$I$22</f>
        <v>45430</v>
      </c>
      <c r="FQ51" s="37" t="str">
        <f>'MÊS (WORD)'!$J$22</f>
        <v/>
      </c>
      <c r="FR51" s="37">
        <f>'MÊS (WORD)'!$I$23</f>
        <v>45431</v>
      </c>
      <c r="FS51" s="37" t="str">
        <f>'MÊS (WORD)'!$J$23</f>
        <v>********************************************************************</v>
      </c>
      <c r="FT51" s="37">
        <f>'MÊS (WORD)'!$I$24</f>
        <v>45432</v>
      </c>
      <c r="FU51" s="37" t="str">
        <f>'MÊS (WORD)'!$J$24</f>
        <v/>
      </c>
      <c r="FV51" s="37">
        <f>'MÊS (WORD)'!$I$25</f>
        <v>45433</v>
      </c>
      <c r="FW51" s="37" t="str">
        <f>'MÊS (WORD)'!$J$25</f>
        <v/>
      </c>
      <c r="FX51" s="37">
        <f>'MÊS (WORD)'!$I$26</f>
        <v>45434</v>
      </c>
      <c r="FY51" s="37" t="str">
        <f>'MÊS (WORD)'!$J$26</f>
        <v/>
      </c>
      <c r="FZ51" s="37">
        <f>'MÊS (WORD)'!$I$27</f>
        <v>45435</v>
      </c>
      <c r="GA51" s="37" t="str">
        <f>'MÊS (WORD)'!$J$27</f>
        <v/>
      </c>
      <c r="GB51" s="37">
        <f>'MÊS (WORD)'!$I$28</f>
        <v>45436</v>
      </c>
      <c r="GC51" s="37" t="str">
        <f>'MÊS (WORD)'!$J$28</f>
        <v/>
      </c>
      <c r="GD51" s="37">
        <f>'MÊS (WORD)'!$I$29</f>
        <v>45437</v>
      </c>
      <c r="GE51" s="37" t="str">
        <f>'MÊS (WORD)'!$J$29</f>
        <v/>
      </c>
      <c r="GF51" s="37">
        <f>'MÊS (WORD)'!$I$30</f>
        <v>45438</v>
      </c>
      <c r="GG51" s="37" t="str">
        <f>'MÊS (WORD)'!$J$30</f>
        <v>********************************************************************</v>
      </c>
      <c r="GH51" s="37">
        <f>'MÊS (WORD)'!$I$31</f>
        <v>45439</v>
      </c>
      <c r="GI51" s="37" t="str">
        <f>'MÊS (WORD)'!$J$31</f>
        <v/>
      </c>
      <c r="GJ51" s="37">
        <f>'MÊS (WORD)'!$I$32</f>
        <v>45440</v>
      </c>
      <c r="GK51" s="37" t="str">
        <f>'MÊS (WORD)'!$J$32</f>
        <v/>
      </c>
      <c r="GL51" s="37">
        <f>'MÊS (WORD)'!$I$33</f>
        <v>45441</v>
      </c>
      <c r="GM51" s="37" t="str">
        <f>'MÊS (WORD)'!$J$33</f>
        <v/>
      </c>
      <c r="GN51" s="37">
        <f>'MÊS (WORD)'!$I$34</f>
        <v>45442</v>
      </c>
      <c r="GO51" s="37" t="str">
        <f>'MÊS (WORD)'!$J$34</f>
        <v/>
      </c>
      <c r="GP51" s="37">
        <f>'MÊS (WORD)'!$I$35</f>
        <v>45443</v>
      </c>
      <c r="GQ51" s="31" t="str">
        <f>'MÊS (WORD)'!$J$35</f>
        <v/>
      </c>
    </row>
    <row r="52" spans="1:199" ht="17.100000000000001" customHeight="1" x14ac:dyDescent="0.25">
      <c r="A52" s="31">
        <v>70296</v>
      </c>
      <c r="B52" s="33">
        <v>44354</v>
      </c>
      <c r="C52" s="31">
        <v>270</v>
      </c>
      <c r="D52" s="39" t="s">
        <v>414</v>
      </c>
      <c r="E52" s="34" t="s">
        <v>437</v>
      </c>
      <c r="F52" s="39" t="s">
        <v>396</v>
      </c>
      <c r="G52" s="39" t="s">
        <v>407</v>
      </c>
      <c r="H52" s="4">
        <v>4</v>
      </c>
      <c r="I52" s="31">
        <f>IF(Tabela227[[#This Row],[HORA AULA]]&lt;&gt;0,Tabela227[[#This Row],[HORA AULA]]/2,"-")</f>
        <v>2</v>
      </c>
      <c r="J52" s="31" t="s">
        <v>100</v>
      </c>
      <c r="K52" s="31" t="s">
        <v>100</v>
      </c>
      <c r="L52" s="31" t="s">
        <v>100</v>
      </c>
      <c r="M52" s="31" t="s">
        <v>100</v>
      </c>
      <c r="N52" s="32" t="str">
        <f>IFERROR(VLOOKUP(Tabela227[[#This Row],[NOME]],'NOITE (N) (7)'!$B$3:$C$176,2,FALSE),"")</f>
        <v/>
      </c>
      <c r="O52" s="32" t="str">
        <f>IFERROR(VLOOKUP(Tabela227[[#This Row],[NOME]],'NOITE (N) (6)'!$B$3:$C$176,2,FALSE),"")</f>
        <v/>
      </c>
      <c r="P52" s="32" t="str">
        <f>IFERROR(VLOOKUP(Tabela227[[#This Row],[NOME]],'NOITE (N) (5)'!$B$3:$C$176,2,FALSE),"")</f>
        <v/>
      </c>
      <c r="Q52" s="32" t="str">
        <f>IFERROR(VLOOKUP(Tabela227[[#This Row],[NOME]],'NOITE (N) (4)'!$B$3:$C$176,2,FALSE),"")</f>
        <v/>
      </c>
      <c r="R52" s="32" t="str">
        <f>IFERROR(VLOOKUP(Tabela227[[#This Row],[NOME]],'NOITE (N) (3)'!$B$3:$C$176,2,FALSE),"")</f>
        <v/>
      </c>
      <c r="S52" s="32" t="str">
        <f>IFERROR(VLOOKUP(Tabela227[[#This Row],[NOME]],'NOITE (N) (2)'!$B$3:$C$176,2,FALSE),"")</f>
        <v/>
      </c>
      <c r="T52" s="32" t="str">
        <f>IFERROR(VLOOKUP(Tabela227[[#This Row],[NOME]],'NOITE (N) (1)'!$B$3:$C$176,2,FALSE),"")</f>
        <v/>
      </c>
      <c r="U52" s="32" t="str">
        <f>IFERROR(VLOOKUP(Tabela227[[#This Row],[NOME]],'NOITE (N) (7)'!$D$3:$E$176,2,FALSE),"")</f>
        <v/>
      </c>
      <c r="V52" s="32" t="str">
        <f>IFERROR(VLOOKUP(Tabela227[[#This Row],[NOME]],'NOITE (N) (6)'!$D$3:$E$176,2,FALSE),"")</f>
        <v/>
      </c>
      <c r="W52" s="32" t="str">
        <f>IFERROR(VLOOKUP(Tabela227[[#This Row],[NOME]],'NOITE (N) (5)'!$D$3:$E$176,2,FALSE),"")</f>
        <v/>
      </c>
      <c r="X52" s="32" t="str">
        <f>IFERROR(VLOOKUP(Tabela227[[#This Row],[NOME]],'NOITE (N) (4)'!$D$3:$E$176,2,FALSE),"")</f>
        <v/>
      </c>
      <c r="Y52" s="32" t="str">
        <f>IFERROR(VLOOKUP(Tabela227[[#This Row],[NOME]],'NOITE (N) (3)'!$D$3:$E$176,2,FALSE),"")</f>
        <v/>
      </c>
      <c r="Z52" s="32" t="str">
        <f>IFERROR(VLOOKUP(Tabela227[[#This Row],[NOME]],'NOITE (N) (2)'!$D$3:$E$176,2,FALSE),"")</f>
        <v/>
      </c>
      <c r="AA52" s="32" t="str">
        <f>IFERROR(VLOOKUP(Tabela227[[#This Row],[NOME]],'NOITE (N) (1)'!$D$3:$E$176,2,FALSE),"")</f>
        <v/>
      </c>
      <c r="AB52" s="32" t="str">
        <f>IFERROR(VLOOKUP(Tabela227[[#This Row],[NOME]],'NOITE (N) (7)'!$F$3:$G$176,2,FALSE),"")</f>
        <v/>
      </c>
      <c r="AC52" s="32" t="str">
        <f>IFERROR(VLOOKUP(Tabela227[[#This Row],[NOME]],'NOITE (N) (6)'!$F$3:$G$176,2,FALSE),"")</f>
        <v/>
      </c>
      <c r="AD52" s="32" t="str">
        <f>IFERROR(VLOOKUP(Tabela227[[#This Row],[NOME]],'NOITE (N) (5)'!$F$3:$G$176,2,FALSE),"")</f>
        <v/>
      </c>
      <c r="AE52" s="32" t="str">
        <f>IFERROR(VLOOKUP(Tabela227[[#This Row],[NOME]],'NOITE (N) (4)'!$F$3:$G$176,2,FALSE),"")</f>
        <v/>
      </c>
      <c r="AF52" s="32" t="str">
        <f>IFERROR(VLOOKUP(Tabela227[[#This Row],[NOME]],'NOITE (N) (3)'!$F$3:$G$176,2,FALSE),"")</f>
        <v/>
      </c>
      <c r="AG52" s="32" t="str">
        <f>IFERROR(VLOOKUP(Tabela227[[#This Row],[NOME]],'NOITE (N) (2)'!$F$3:$G$176,2,FALSE),"")</f>
        <v/>
      </c>
      <c r="AH52" s="32" t="str">
        <f>IFERROR(VLOOKUP(Tabela227[[#This Row],[NOME]],'NOITE (N) (1)'!$F$3:$G$176,2,FALSE),"")</f>
        <v/>
      </c>
      <c r="AI52" s="32" t="str">
        <f>IFERROR(VLOOKUP(Tabela227[[#This Row],[NOME]],'NOITE (N) (7)'!$H$3:$I$176,2,FALSE),"")</f>
        <v/>
      </c>
      <c r="AJ52" s="32" t="str">
        <f>IFERROR(VLOOKUP(Tabela227[[#This Row],[NOME]],'NOITE (N) (6)'!$H$3:$I$176,2,FALSE),"")</f>
        <v/>
      </c>
      <c r="AK52" s="32" t="str">
        <f>IFERROR(VLOOKUP(Tabela227[[#This Row],[NOME]],'NOITE (N) (5)'!$H$3:$I$176,2,FALSE),"")</f>
        <v/>
      </c>
      <c r="AL52" s="32" t="str">
        <f>IFERROR(VLOOKUP(Tabela227[[#This Row],[NOME]],'NOITE (N) (4)'!$H$3:$I$176,2,FALSE),"")</f>
        <v/>
      </c>
      <c r="AM52" s="32" t="str">
        <f>IFERROR(VLOOKUP(Tabela227[[#This Row],[NOME]],'NOITE (N) (3)'!$H$3:$I$176,2,FALSE),"")</f>
        <v/>
      </c>
      <c r="AN52" s="32" t="str">
        <f>IFERROR(VLOOKUP(Tabela227[[#This Row],[NOME]],'NOITE (N) (2)'!$H$3:$I$176,2,FALSE),"")</f>
        <v/>
      </c>
      <c r="AO52" s="32" t="str">
        <f>IFERROR(VLOOKUP(Tabela227[[#This Row],[NOME]],'NOITE (N) (1)'!$H$3:$I$176,2,FALSE),"")</f>
        <v/>
      </c>
      <c r="AP52" s="32" t="str">
        <f>IFERROR(VLOOKUP(Tabela227[[#This Row],[NOME]],'NOITE (N) (7)'!$J$3:$K$176,2,FALSE),"")</f>
        <v/>
      </c>
      <c r="AQ52" s="32" t="str">
        <f>IFERROR(VLOOKUP(Tabela227[[#This Row],[NOME]],'NOITE (N) (6)'!$J$3:$K$176,2,FALSE),"")</f>
        <v/>
      </c>
      <c r="AR52" s="32" t="str">
        <f>IFERROR(VLOOKUP(Tabela227[[#This Row],[NOME]],'NOITE (N) (5)'!$J$3:$K$176,2,FALSE),"")</f>
        <v/>
      </c>
      <c r="AS52" s="32" t="str">
        <f>IFERROR(VLOOKUP(Tabela227[[#This Row],[NOME]],'NOITE (N) (4)'!$J$3:$K$176,2,FALSE),"")</f>
        <v/>
      </c>
      <c r="AT52" s="32" t="str">
        <f>IFERROR(VLOOKUP(Tabela227[[#This Row],[NOME]],'NOITE (N) (3)'!$J$3:$K$176,2,FALSE),"")</f>
        <v/>
      </c>
      <c r="AU52" s="32" t="str">
        <f>IFERROR(VLOOKUP(Tabela227[[#This Row],[NOME]],'NOITE (N) (2)'!$J$3:$K$176,2,FALSE),"")</f>
        <v/>
      </c>
      <c r="AV52" s="32" t="str">
        <f>IFERROR(VLOOKUP(Tabela227[[#This Row],[NOME]],'NOITE (N) (1)'!$J$3:$K$176,2,FALSE),"")</f>
        <v/>
      </c>
      <c r="AW52" s="32" t="str">
        <f>IFERROR(VLOOKUP(Tabela227[[#This Row],[NOME]],'NOITE (N) (7)'!$L$3:$M$176,2,FALSE),"")</f>
        <v/>
      </c>
      <c r="AX52" s="32" t="str">
        <f>IFERROR(VLOOKUP(Tabela227[[#This Row],[NOME]],'NOITE (N) (6)'!$L$3:$M$176,2,FALSE),"")</f>
        <v/>
      </c>
      <c r="AY52" s="32" t="str">
        <f>IFERROR(VLOOKUP(Tabela227[[#This Row],[NOME]],'NOITE (N) (5)'!$L$3:$M$176,2,FALSE),"")</f>
        <v/>
      </c>
      <c r="AZ52" s="32" t="str">
        <f>IFERROR(VLOOKUP(Tabela227[[#This Row],[NOME]],'NOITE (N) (4)'!$L$3:$M$176,2,FALSE),"")</f>
        <v/>
      </c>
      <c r="BA52" s="32" t="str">
        <f>IFERROR(VLOOKUP(Tabela227[[#This Row],[NOME]],'NOITE (N) (3)'!$L$3:$M$176,2,FALSE),"")</f>
        <v/>
      </c>
      <c r="BB52" s="32" t="str">
        <f>IFERROR(VLOOKUP(Tabela227[[#This Row],[NOME]],'NOITE (N) (2)'!$L$3:$M$176,2,FALSE),"")</f>
        <v/>
      </c>
      <c r="BC52" s="32" t="str">
        <f>IFERROR(VLOOKUP(Tabela227[[#This Row],[NOME]],'NOITE (N) (1)'!$L$3:$M$176,2,FALSE),"")</f>
        <v/>
      </c>
      <c r="BD52" s="32" t="str">
        <f>IFERROR(VLOOKUP(Tabela227[[#This Row],[NOME]],'TARDE (N) (6)'!$B$2:$C$73,2,FALSE),"")</f>
        <v/>
      </c>
      <c r="BE52" s="32" t="str">
        <f>IFERROR(VLOOKUP(Tabela227[[#This Row],[NOME]],'TARDE (N) (5)'!$B$2:$C$73,2,FALSE),"")</f>
        <v/>
      </c>
      <c r="BF52" s="32" t="str">
        <f>IFERROR(VLOOKUP(Tabela227[[#This Row],[NOME]],'TARDE (N) (4)'!$B$2:$C$73,2,FALSE),"")</f>
        <v/>
      </c>
      <c r="BG52" s="32" t="str">
        <f>IFERROR(VLOOKUP(Tabela227[[#This Row],[NOME]],'TARDE (N) (3)'!$B$2:$C$73,2,FALSE),"")</f>
        <v/>
      </c>
      <c r="BH52" s="32" t="str">
        <f>IFERROR(VLOOKUP(Tabela227[[#This Row],[NOME]],'TARDE (N) (2)'!$B$2:$C$73,2,FALSE),"")</f>
        <v/>
      </c>
      <c r="BI52" s="32" t="str">
        <f>IFERROR(VLOOKUP(Tabela227[[#This Row],[NOME]],'TARDE (N) (1)'!$B$2:$C$73,2,FALSE),"")</f>
        <v/>
      </c>
      <c r="BJ52" s="32" t="str">
        <f>IFERROR(VLOOKUP(Tabela227[[#This Row],[NOME]],'TARDE (N) (6)'!$D$2:$E$73,2,FALSE),"")</f>
        <v/>
      </c>
      <c r="BK52" s="32" t="str">
        <f>IFERROR(VLOOKUP(Tabela227[[#This Row],[NOME]],'TARDE (N) (5)'!$D$2:$E$73,2,FALSE),"")</f>
        <v/>
      </c>
      <c r="BL52" s="32" t="str">
        <f>IFERROR(VLOOKUP(Tabela227[[#This Row],[NOME]],'TARDE (N) (4)'!$D$2:$E$73,2,FALSE),"")</f>
        <v/>
      </c>
      <c r="BM52" s="32" t="str">
        <f>IFERROR(VLOOKUP(Tabela227[[#This Row],[NOME]],'TARDE (N) (3)'!$D$2:$E$73,2,FALSE),"")</f>
        <v/>
      </c>
      <c r="BN52" s="32" t="str">
        <f>IFERROR(VLOOKUP(Tabela227[[#This Row],[NOME]],'TARDE (N) (2)'!$D$2:$E$73,2,FALSE),"")</f>
        <v/>
      </c>
      <c r="BO52" s="32" t="str">
        <f>IFERROR(VLOOKUP(Tabela227[[#This Row],[NOME]],'TARDE (N) (1)'!$D$2:$E$73,2,FALSE),"")</f>
        <v/>
      </c>
      <c r="BP52" s="32" t="str">
        <f>IFERROR(VLOOKUP(Tabela227[[#This Row],[NOME]],'TARDE (N) (6)'!$F$2:$G$73,2,FALSE),"")</f>
        <v/>
      </c>
      <c r="BQ52" s="32" t="str">
        <f>IFERROR(VLOOKUP(Tabela227[[#This Row],[NOME]],'TARDE (N) (5)'!$F$2:$G$73,2,FALSE),"")</f>
        <v/>
      </c>
      <c r="BR52" s="32" t="str">
        <f>IFERROR(VLOOKUP(Tabela227[[#This Row],[NOME]],'TARDE (N) (4)'!$F$2:$G$73,2,FALSE),"")</f>
        <v/>
      </c>
      <c r="BS52" s="32" t="str">
        <f>IFERROR(VLOOKUP(Tabela227[[#This Row],[NOME]],'TARDE (N) (3)'!$F$2:$G$73,2,FALSE),"")</f>
        <v/>
      </c>
      <c r="BT52" s="32" t="str">
        <f>IFERROR(VLOOKUP(Tabela227[[#This Row],[NOME]],'TARDE (N) (2)'!$F$2:$G$73,2,FALSE),"")</f>
        <v/>
      </c>
      <c r="BU52" s="32" t="str">
        <f>IFERROR(VLOOKUP(Tabela227[[#This Row],[NOME]],'TARDE (N) (1)'!$F$2:$G$73,2,FALSE),"")</f>
        <v/>
      </c>
      <c r="BV52" s="32" t="str">
        <f>IFERROR(VLOOKUP(Tabela227[[#This Row],[NOME]],'TARDE (N) (6)'!$H$2:$I$73,2,FALSE),"")</f>
        <v/>
      </c>
      <c r="BW52" s="32" t="str">
        <f>IFERROR(VLOOKUP(Tabela227[[#This Row],[NOME]],'TARDE (N) (5)'!$H$2:$I$73,2,FALSE),"")</f>
        <v/>
      </c>
      <c r="BX52" s="32" t="str">
        <f>IFERROR(VLOOKUP(Tabela227[[#This Row],[NOME]],'TARDE (N) (4)'!$H$2:$I$73,2,FALSE),"")</f>
        <v/>
      </c>
      <c r="BY52" s="32" t="str">
        <f>IFERROR(VLOOKUP(Tabela227[[#This Row],[NOME]],'TARDE (N) (3)'!$H$2:$I$73,2,FALSE),"")</f>
        <v/>
      </c>
      <c r="BZ52" s="32" t="str">
        <f>IFERROR(VLOOKUP(Tabela227[[#This Row],[NOME]],'TARDE (N) (2)'!$H$2:$I$73,2,FALSE),"")</f>
        <v/>
      </c>
      <c r="CA52" s="32" t="str">
        <f>IFERROR(VLOOKUP(Tabela227[[#This Row],[NOME]],'TARDE (N) (1)'!$H$2:$I$73,2,FALSE),"")</f>
        <v/>
      </c>
      <c r="CB52" s="32" t="str">
        <f>IFERROR(VLOOKUP(Tabela227[[#This Row],[NOME]],'TARDE (N) (6)'!$J$2:$K$73,2,FALSE),"")</f>
        <v/>
      </c>
      <c r="CC52" s="32" t="str">
        <f>IFERROR(VLOOKUP(Tabela227[[#This Row],[NOME]],'TARDE (N) (5)'!$J$2:$K$73,2,FALSE),"")</f>
        <v/>
      </c>
      <c r="CD52" s="32" t="str">
        <f>IFERROR(VLOOKUP(Tabela227[[#This Row],[NOME]],'TARDE (N) (4)'!$J$2:$K$73,2,FALSE),"")</f>
        <v/>
      </c>
      <c r="CE52" s="32" t="str">
        <f>IFERROR(VLOOKUP(Tabela227[[#This Row],[NOME]],'TARDE (N) (3)'!$J$2:$K$73,2,FALSE),"")</f>
        <v/>
      </c>
      <c r="CF52" s="32" t="str">
        <f>IFERROR(VLOOKUP(Tabela227[[#This Row],[NOME]],'TARDE (N) (2)'!$J$2:$K$73,2,FALSE),"")</f>
        <v/>
      </c>
      <c r="CG52" s="32" t="str">
        <f>IFERROR(VLOOKUP(Tabela227[[#This Row],[NOME]],'TARDE (N) (1)'!$J$2:$K$73,2,FALSE),"")</f>
        <v/>
      </c>
      <c r="CH52" s="32" t="str">
        <f>IFERROR(VLOOKUP(Tabela227[[#This Row],[NOME]],'TARDE (N) (6)'!$L$2:$M$73,2,FALSE),"")</f>
        <v/>
      </c>
      <c r="CI52" s="32" t="str">
        <f>IFERROR(VLOOKUP(Tabela227[[#This Row],[NOME]],'TARDE (N) (5)'!$L$2:$M$73,2,FALSE),"")</f>
        <v/>
      </c>
      <c r="CJ52" s="32" t="str">
        <f>IFERROR(VLOOKUP(Tabela227[[#This Row],[NOME]],'TARDE (N) (4)'!$L$2:$M$73,2,FALSE),"")</f>
        <v/>
      </c>
      <c r="CK52" s="32" t="str">
        <f>IFERROR(VLOOKUP(Tabela227[[#This Row],[NOME]],'TARDE (N) (3)'!$L$2:$M$73,2,FALSE),"")</f>
        <v/>
      </c>
      <c r="CL52" s="32" t="str">
        <f>IFERROR(VLOOKUP(Tabela227[[#This Row],[NOME]],'TARDE (N) (2)'!$L$2:$M$73,2,FALSE),"")</f>
        <v/>
      </c>
      <c r="CM52" s="32" t="str">
        <f>IFERROR(VLOOKUP(Tabela227[[#This Row],[NOME]],'TARDE (N) (1)'!$L$2:$M$73,2,FALSE),"")</f>
        <v/>
      </c>
      <c r="CN52" s="32" t="str">
        <f>IFERROR(VLOOKUP(Tabela227[[#This Row],[NOME]],'MANHÃ (N) (7)'!$B$2:$C$127,2,FALSE),"")</f>
        <v/>
      </c>
      <c r="CO52" s="32" t="str">
        <f>IFERROR(VLOOKUP(Tabela227[[#This Row],[NOME]],'MANHÃ (N) (6)'!$B$2:$C$127,2,FALSE),"")</f>
        <v/>
      </c>
      <c r="CP52" s="32" t="str">
        <f>IFERROR(VLOOKUP(Tabela227[[#This Row],[NOME]],'MANHÃ (N) (5)'!$B$2:$C$127,2,FALSE),"")</f>
        <v/>
      </c>
      <c r="CQ52" s="32" t="str">
        <f>IFERROR(VLOOKUP(Tabela227[[#This Row],[NOME]],'MANHÃ (N) (4)'!$B$2:$C$127,2,FALSE),"")</f>
        <v/>
      </c>
      <c r="CR52" s="32" t="str">
        <f>IFERROR(VLOOKUP(Tabela227[[#This Row],[NOME]],'MANHÃ (N) (3)'!$B$2:$C$127,2,FALSE),"")</f>
        <v/>
      </c>
      <c r="CS52" s="32" t="str">
        <f>IFERROR(VLOOKUP(Tabela227[[#This Row],[NOME]],'MANHÃ (N) (2)'!$B$2:$C$127,2,FALSE),"")</f>
        <v/>
      </c>
      <c r="CT52" s="32" t="str">
        <f>IFERROR(VLOOKUP(Tabela227[[#This Row],[NOME]],'MANHÃ (N) (1)'!$B$2:$C$127,2,FALSE),"")</f>
        <v/>
      </c>
      <c r="CU52" s="32" t="str">
        <f>IFERROR(VLOOKUP(Tabela227[[#This Row],[NOME]],'MANHÃ (N) (7)'!$D$2:$E$127,2,FALSE),"")</f>
        <v/>
      </c>
      <c r="CV52" s="32" t="str">
        <f>IFERROR(VLOOKUP(Tabela227[[#This Row],[NOME]],'MANHÃ (N) (6)'!$D$2:$E$127,2,FALSE),"")</f>
        <v/>
      </c>
      <c r="CW52" s="32" t="str">
        <f>IFERROR(VLOOKUP(Tabela227[[#This Row],[NOME]],'MANHÃ (N) (5)'!$D$2:$E$127,2,FALSE),"")</f>
        <v/>
      </c>
      <c r="CX52" s="32" t="str">
        <f>IFERROR(VLOOKUP(Tabela227[[#This Row],[NOME]],'MANHÃ (N) (4)'!$D$2:$E$127,2,FALSE),"")</f>
        <v/>
      </c>
      <c r="CY52" s="32" t="str">
        <f>IFERROR(VLOOKUP(Tabela227[[#This Row],[NOME]],'MANHÃ (N) (3)'!$D$2:$E$127,2,FALSE),"")</f>
        <v/>
      </c>
      <c r="CZ52" s="32" t="str">
        <f>IFERROR(VLOOKUP(Tabela227[[#This Row],[NOME]],'MANHÃ (N) (2)'!$D$2:$E$127,2,FALSE),"")</f>
        <v/>
      </c>
      <c r="DA52" s="32" t="str">
        <f>IFERROR(VLOOKUP(Tabela227[[#This Row],[NOME]],'MANHÃ (N) (1)'!$D$2:$E$127,2,FALSE),"")</f>
        <v/>
      </c>
      <c r="DB52" s="32" t="str">
        <f>IFERROR(VLOOKUP(Tabela227[[#This Row],[NOME]],'MANHÃ (N) (7)'!$F$2:$G$127,2,FALSE),"")</f>
        <v/>
      </c>
      <c r="DC52" s="32" t="str">
        <f>IFERROR(VLOOKUP(Tabela227[[#This Row],[NOME]],'MANHÃ (N) (7)'!$F$2:$G$127,2,FALSE),"")</f>
        <v/>
      </c>
      <c r="DD52" s="32" t="str">
        <f>IFERROR(VLOOKUP(Tabela227[[#This Row],[NOME]],'MANHÃ (N) (6)'!$F$2:$G$127,2,FALSE),"")</f>
        <v/>
      </c>
      <c r="DE52" s="32" t="str">
        <f>IFERROR(VLOOKUP(Tabela227[[#This Row],[NOME]],'MANHÃ (N) (5)'!$F$2:$G$127,2,FALSE),"")</f>
        <v/>
      </c>
      <c r="DF52" s="32" t="str">
        <f>IFERROR(VLOOKUP(Tabela227[[#This Row],[NOME]],'MANHÃ (N) (3)'!$F$2:$G$127,2,FALSE),"")</f>
        <v/>
      </c>
      <c r="DG52" s="32" t="str">
        <f>IFERROR(VLOOKUP(Tabela227[[#This Row],[NOME]],'MANHÃ (N) (2)'!$F$2:$G$127,2,FALSE),"")</f>
        <v/>
      </c>
      <c r="DH52" s="32" t="str">
        <f>IFERROR(VLOOKUP(Tabela227[[#This Row],[NOME]],'MANHÃ (N) (1)'!$F$2:$G$127,2,FALSE),"")</f>
        <v/>
      </c>
      <c r="DI52" s="32" t="str">
        <f>IFERROR(VLOOKUP(Tabela227[[#This Row],[NOME]],'MANHÃ (N) (7)'!$H$2:$I$127,2,FALSE),"")</f>
        <v/>
      </c>
      <c r="DJ52" s="32" t="str">
        <f>IFERROR(VLOOKUP(Tabela227[[#This Row],[NOME]],'MANHÃ (N) (6)'!$H$2:$I$127,2,FALSE),"")</f>
        <v/>
      </c>
      <c r="DK52" s="32" t="str">
        <f>IFERROR(VLOOKUP(Tabela227[[#This Row],[NOME]],'MANHÃ (N) (5)'!$H$2:$I$127,2,FALSE),"")</f>
        <v/>
      </c>
      <c r="DL52" s="32" t="str">
        <f>IFERROR(VLOOKUP(Tabela227[[#This Row],[NOME]],'MANHÃ (N) (4)'!$H$2:$I$127,2,FALSE),"")</f>
        <v/>
      </c>
      <c r="DM52" s="32" t="str">
        <f>IFERROR(VLOOKUP(Tabela227[[#This Row],[NOME]],'MANHÃ (N) (3)'!$H$2:$I$127,2,FALSE),"")</f>
        <v/>
      </c>
      <c r="DN52" s="32" t="str">
        <f>IFERROR(VLOOKUP(Tabela227[[#This Row],[NOME]],'MANHÃ (N) (2)'!$H$2:$I$127,2,FALSE),"")</f>
        <v/>
      </c>
      <c r="DO52" s="32" t="str">
        <f>IFERROR(VLOOKUP(Tabela227[[#This Row],[NOME]],'MANHÃ (N) (1)'!$H$2:$I$127,2,FALSE),"")</f>
        <v/>
      </c>
      <c r="DP52" s="32" t="str">
        <f>IFERROR(VLOOKUP(Tabela227[[#This Row],[NOME]],'MANHÃ (N) (7)'!$J$2:$K$127,2,FALSE),"")</f>
        <v/>
      </c>
      <c r="DQ52" s="32" t="str">
        <f>IFERROR(VLOOKUP(Tabela227[[#This Row],[NOME]],'MANHÃ (N) (6)'!$J$2:$K$127,2,FALSE),"")</f>
        <v/>
      </c>
      <c r="DR52" s="32" t="str">
        <f>IFERROR(VLOOKUP(Tabela227[[#This Row],[NOME]],'MANHÃ (N) (5)'!$J$2:$K$127,2,FALSE),"")</f>
        <v/>
      </c>
      <c r="DS52" s="32" t="str">
        <f>IFERROR(VLOOKUP(Tabela227[[#This Row],[NOME]],'MANHÃ (N) (4)'!$J$2:$K$127,2,FALSE),"")</f>
        <v/>
      </c>
      <c r="DT52" s="32" t="str">
        <f>IFERROR(VLOOKUP(Tabela227[[#This Row],[NOME]],'MANHÃ (N) (3)'!$J$2:$K$127,2,FALSE),"")</f>
        <v/>
      </c>
      <c r="DU52" s="32" t="str">
        <f>IFERROR(VLOOKUP(Tabela227[[#This Row],[NOME]],'MANHÃ (N) (2)'!$J$2:$K$127,2,FALSE),"")</f>
        <v/>
      </c>
      <c r="DV52" s="32" t="str">
        <f>IFERROR(VLOOKUP(Tabela227[[#This Row],[NOME]],'MANHÃ (N) (1)'!$J$2:$K$127,2,FALSE),"")</f>
        <v/>
      </c>
      <c r="DW52" s="32" t="str">
        <f>IFERROR(VLOOKUP(Tabela227[[#This Row],[NOME]],'MANHÃ (N) (7)'!$L$2:$M$127,2,FALSE),"")</f>
        <v/>
      </c>
      <c r="DX52" s="32" t="str">
        <f>IFERROR(VLOOKUP(Tabela227[[#This Row],[NOME]],'MANHÃ (N) (6)'!$L$2:$M$127,2,FALSE),"")</f>
        <v/>
      </c>
      <c r="DY52" s="32" t="str">
        <f>IFERROR(VLOOKUP(Tabela227[[#This Row],[NOME]],'MANHÃ (N) (5)'!$L$2:$M$127,2,FALSE),"")</f>
        <v/>
      </c>
      <c r="DZ52" s="32" t="str">
        <f>IFERROR(VLOOKUP(Tabela227[[#This Row],[NOME]],'MANHÃ (N) (4)'!$L$2:$M$127,2,FALSE),"")</f>
        <v/>
      </c>
      <c r="EA52" s="32" t="str">
        <f>IFERROR(VLOOKUP(Tabela227[[#This Row],[NOME]],'MANHÃ (N) (3)'!$L$2:$M$127,2,FALSE),"")</f>
        <v/>
      </c>
      <c r="EB52" s="32" t="str">
        <f>IFERROR(VLOOKUP(Tabela227[[#This Row],[NOME]],'MANHÃ (N) (2)'!$L$2:$M$127,2,FALSE),"")</f>
        <v/>
      </c>
      <c r="EC52" s="32" t="str">
        <f>IFERROR(VLOOKUP(Tabela227[[#This Row],[NOME]],'MANHÃ (N) (1)'!$L$2:$M$127,2,FALSE),"")</f>
        <v/>
      </c>
      <c r="ED52" s="33">
        <v>45323</v>
      </c>
      <c r="EE52" s="31">
        <f>PROFESSORES!$D$3</f>
        <v>2024</v>
      </c>
      <c r="EF52" s="31" t="str">
        <f>PROFESSORES!$C$3</f>
        <v>MAIO</v>
      </c>
      <c r="EG52" s="35">
        <f>'MÊS (WORD)'!$C$4</f>
        <v>5</v>
      </c>
      <c r="EH52" s="42">
        <f>'MÊS (WORD)'!$I$5</f>
        <v>45413</v>
      </c>
      <c r="EI52" s="31" t="str">
        <f>'MÊS (WORD)'!$J$5</f>
        <v>*
***************************DIA DO TRABALHO**************************</v>
      </c>
      <c r="EJ52" s="42">
        <f>'MÊS (WORD)'!$I$6</f>
        <v>45414</v>
      </c>
      <c r="EK52" s="37" t="str">
        <f>'MÊS (WORD)'!$J$6</f>
        <v/>
      </c>
      <c r="EL52" s="42">
        <f>'MÊS (WORD)'!$I$7</f>
        <v>45415</v>
      </c>
      <c r="EM52" s="37" t="str">
        <f>'MÊS (WORD)'!$J$7</f>
        <v/>
      </c>
      <c r="EN52" s="42">
        <f>'MÊS (WORD)'!$I$8</f>
        <v>45416</v>
      </c>
      <c r="EO52" s="37" t="str">
        <f>'MÊS (WORD)'!$J$8</f>
        <v/>
      </c>
      <c r="EP52" s="42">
        <f>'MÊS (WORD)'!$I$9</f>
        <v>45417</v>
      </c>
      <c r="EQ52" s="37" t="str">
        <f>'MÊS (WORD)'!$J$9</f>
        <v>********************************************************************</v>
      </c>
      <c r="ER52" s="42">
        <f>'MÊS (WORD)'!$I$10</f>
        <v>45418</v>
      </c>
      <c r="ES52" s="37" t="str">
        <f>'MÊS (WORD)'!$J$10</f>
        <v/>
      </c>
      <c r="ET52" s="42">
        <f>'MÊS (WORD)'!$I$11</f>
        <v>45419</v>
      </c>
      <c r="EU52" s="37" t="str">
        <f>'MÊS (WORD)'!$J$11</f>
        <v/>
      </c>
      <c r="EV52" s="42">
        <f>'MÊS (WORD)'!$I$12</f>
        <v>45420</v>
      </c>
      <c r="EW52" s="37" t="str">
        <f>'MÊS (WORD)'!$J$12</f>
        <v/>
      </c>
      <c r="EX52" s="42">
        <f>'MÊS (WORD)'!$I$13</f>
        <v>45421</v>
      </c>
      <c r="EY52" s="37" t="str">
        <f>'MÊS (WORD)'!$J$13</f>
        <v/>
      </c>
      <c r="EZ52" s="37">
        <f>'MÊS (WORD)'!$I$14</f>
        <v>45422</v>
      </c>
      <c r="FA52" s="37" t="str">
        <f>'MÊS (WORD)'!$J$14</f>
        <v/>
      </c>
      <c r="FB52" s="37">
        <f>'MÊS (WORD)'!$I$15</f>
        <v>45423</v>
      </c>
      <c r="FC52" s="37" t="str">
        <f>'MÊS (WORD)'!$J$15</f>
        <v/>
      </c>
      <c r="FD52" s="37">
        <f>'MÊS (WORD)'!$I$16</f>
        <v>45424</v>
      </c>
      <c r="FE52" s="37" t="str">
        <f>'MÊS (WORD)'!$J$16</f>
        <v>********************************************************************</v>
      </c>
      <c r="FF52" s="37">
        <f>'MÊS (WORD)'!$I$17</f>
        <v>45425</v>
      </c>
      <c r="FG52" s="37" t="str">
        <f>'MÊS (WORD)'!$J$17</f>
        <v/>
      </c>
      <c r="FH52" s="37">
        <f>'MÊS (WORD)'!$I$18</f>
        <v>45426</v>
      </c>
      <c r="FI52" s="37" t="str">
        <f>'MÊS (WORD)'!$J$18</f>
        <v/>
      </c>
      <c r="FJ52" s="37">
        <f>'MÊS (WORD)'!$I$19</f>
        <v>45427</v>
      </c>
      <c r="FK52" s="37" t="str">
        <f>'MÊS (WORD)'!$J$19</f>
        <v/>
      </c>
      <c r="FL52" s="37">
        <f>'MÊS (WORD)'!$I$20</f>
        <v>45428</v>
      </c>
      <c r="FM52" s="37" t="str">
        <f>'MÊS (WORD)'!$J$20</f>
        <v/>
      </c>
      <c r="FN52" s="37">
        <f>'MÊS (WORD)'!$I$21</f>
        <v>45429</v>
      </c>
      <c r="FO52" s="37" t="str">
        <f>'MÊS (WORD)'!$J$21</f>
        <v/>
      </c>
      <c r="FP52" s="37">
        <f>'MÊS (WORD)'!$I$22</f>
        <v>45430</v>
      </c>
      <c r="FQ52" s="37" t="str">
        <f>'MÊS (WORD)'!$J$22</f>
        <v/>
      </c>
      <c r="FR52" s="37">
        <f>'MÊS (WORD)'!$I$23</f>
        <v>45431</v>
      </c>
      <c r="FS52" s="37" t="str">
        <f>'MÊS (WORD)'!$J$23</f>
        <v>********************************************************************</v>
      </c>
      <c r="FT52" s="37">
        <f>'MÊS (WORD)'!$I$24</f>
        <v>45432</v>
      </c>
      <c r="FU52" s="37" t="str">
        <f>'MÊS (WORD)'!$J$24</f>
        <v/>
      </c>
      <c r="FV52" s="37">
        <f>'MÊS (WORD)'!$I$25</f>
        <v>45433</v>
      </c>
      <c r="FW52" s="37" t="str">
        <f>'MÊS (WORD)'!$J$25</f>
        <v/>
      </c>
      <c r="FX52" s="37">
        <f>'MÊS (WORD)'!$I$26</f>
        <v>45434</v>
      </c>
      <c r="FY52" s="37" t="str">
        <f>'MÊS (WORD)'!$J$26</f>
        <v/>
      </c>
      <c r="FZ52" s="37">
        <f>'MÊS (WORD)'!$I$27</f>
        <v>45435</v>
      </c>
      <c r="GA52" s="37" t="str">
        <f>'MÊS (WORD)'!$J$27</f>
        <v/>
      </c>
      <c r="GB52" s="37">
        <f>'MÊS (WORD)'!$I$28</f>
        <v>45436</v>
      </c>
      <c r="GC52" s="37" t="str">
        <f>'MÊS (WORD)'!$J$28</f>
        <v/>
      </c>
      <c r="GD52" s="37">
        <f>'MÊS (WORD)'!$I$29</f>
        <v>45437</v>
      </c>
      <c r="GE52" s="37" t="str">
        <f>'MÊS (WORD)'!$J$29</f>
        <v/>
      </c>
      <c r="GF52" s="37">
        <f>'MÊS (WORD)'!$I$30</f>
        <v>45438</v>
      </c>
      <c r="GG52" s="37" t="str">
        <f>'MÊS (WORD)'!$J$30</f>
        <v>********************************************************************</v>
      </c>
      <c r="GH52" s="37">
        <f>'MÊS (WORD)'!$I$31</f>
        <v>45439</v>
      </c>
      <c r="GI52" s="37" t="str">
        <f>'MÊS (WORD)'!$J$31</f>
        <v/>
      </c>
      <c r="GJ52" s="37">
        <f>'MÊS (WORD)'!$I$32</f>
        <v>45440</v>
      </c>
      <c r="GK52" s="37" t="str">
        <f>'MÊS (WORD)'!$J$32</f>
        <v/>
      </c>
      <c r="GL52" s="37">
        <f>'MÊS (WORD)'!$I$33</f>
        <v>45441</v>
      </c>
      <c r="GM52" s="37" t="str">
        <f>'MÊS (WORD)'!$J$33</f>
        <v/>
      </c>
      <c r="GN52" s="37">
        <f>'MÊS (WORD)'!$I$34</f>
        <v>45442</v>
      </c>
      <c r="GO52" s="37" t="str">
        <f>'MÊS (WORD)'!$J$34</f>
        <v/>
      </c>
      <c r="GP52" s="37">
        <f>'MÊS (WORD)'!$I$35</f>
        <v>45443</v>
      </c>
      <c r="GQ52" s="31" t="str">
        <f>'MÊS (WORD)'!$J$35</f>
        <v/>
      </c>
    </row>
    <row r="53" spans="1:199" ht="17.100000000000001" customHeight="1" x14ac:dyDescent="0.25">
      <c r="A53" s="31">
        <v>49321</v>
      </c>
      <c r="B53" s="33">
        <v>41155</v>
      </c>
      <c r="C53" s="31">
        <v>216</v>
      </c>
      <c r="D53" s="39" t="s">
        <v>397</v>
      </c>
      <c r="E53" s="34" t="s">
        <v>17</v>
      </c>
      <c r="F53" s="39" t="s">
        <v>396</v>
      </c>
      <c r="G53" s="39" t="s">
        <v>398</v>
      </c>
      <c r="H53" s="31">
        <v>16</v>
      </c>
      <c r="I53" s="31">
        <f>IF(Tabela227[[#This Row],[HORA AULA]]&lt;&gt;0,Tabela227[[#This Row],[HORA AULA]]/2,"-")</f>
        <v>8</v>
      </c>
      <c r="J53" s="31" t="s">
        <v>100</v>
      </c>
      <c r="K53" s="31" t="s">
        <v>100</v>
      </c>
      <c r="L53" s="31" t="s">
        <v>100</v>
      </c>
      <c r="M53" s="31" t="s">
        <v>100</v>
      </c>
      <c r="N53" s="32" t="str">
        <f>IFERROR(VLOOKUP(Tabela227[[#This Row],[NOME]],'NOITE (N) (7)'!$B$3:$C$176,2,FALSE),"")</f>
        <v/>
      </c>
      <c r="O53" s="32" t="str">
        <f>IFERROR(VLOOKUP(Tabela227[[#This Row],[NOME]],'NOITE (N) (6)'!$B$3:$C$176,2,FALSE),"")</f>
        <v/>
      </c>
      <c r="P53" s="32" t="str">
        <f>IFERROR(VLOOKUP(Tabela227[[#This Row],[NOME]],'NOITE (N) (5)'!$B$3:$C$176,2,FALSE),"")</f>
        <v/>
      </c>
      <c r="Q53" s="32" t="str">
        <f>IFERROR(VLOOKUP(Tabela227[[#This Row],[NOME]],'NOITE (N) (4)'!$B$3:$C$176,2,FALSE),"")</f>
        <v/>
      </c>
      <c r="R53" s="32" t="str">
        <f>IFERROR(VLOOKUP(Tabela227[[#This Row],[NOME]],'NOITE (N) (3)'!$B$3:$C$176,2,FALSE),"")</f>
        <v/>
      </c>
      <c r="S53" s="32" t="str">
        <f>IFERROR(VLOOKUP(Tabela227[[#This Row],[NOME]],'NOITE (N) (2)'!$B$3:$C$176,2,FALSE),"")</f>
        <v/>
      </c>
      <c r="T53" s="32" t="str">
        <f>IFERROR(VLOOKUP(Tabela227[[#This Row],[NOME]],'NOITE (N) (1)'!$B$3:$C$176,2,FALSE),"")</f>
        <v/>
      </c>
      <c r="U53" s="32" t="str">
        <f>IFERROR(VLOOKUP(Tabela227[[#This Row],[NOME]],'NOITE (N) (7)'!$D$3:$E$176,2,FALSE),"")</f>
        <v/>
      </c>
      <c r="V53" s="32" t="str">
        <f>IFERROR(VLOOKUP(Tabela227[[#This Row],[NOME]],'NOITE (N) (6)'!$D$3:$E$176,2,FALSE),"")</f>
        <v/>
      </c>
      <c r="W53" s="32" t="str">
        <f>IFERROR(VLOOKUP(Tabela227[[#This Row],[NOME]],'NOITE (N) (5)'!$D$3:$E$176,2,FALSE),"")</f>
        <v/>
      </c>
      <c r="X53" s="32" t="str">
        <f>IFERROR(VLOOKUP(Tabela227[[#This Row],[NOME]],'NOITE (N) (4)'!$D$3:$E$176,2,FALSE),"")</f>
        <v/>
      </c>
      <c r="Y53" s="32" t="str">
        <f>IFERROR(VLOOKUP(Tabela227[[#This Row],[NOME]],'NOITE (N) (3)'!$D$3:$E$176,2,FALSE),"")</f>
        <v/>
      </c>
      <c r="Z53" s="32" t="str">
        <f>IFERROR(VLOOKUP(Tabela227[[#This Row],[NOME]],'NOITE (N) (2)'!$D$3:$E$176,2,FALSE),"")</f>
        <v/>
      </c>
      <c r="AA53" s="32" t="str">
        <f>IFERROR(VLOOKUP(Tabela227[[#This Row],[NOME]],'NOITE (N) (1)'!$D$3:$E$176,2,FALSE),"")</f>
        <v/>
      </c>
      <c r="AB53" s="32" t="str">
        <f>IFERROR(VLOOKUP(Tabela227[[#This Row],[NOME]],'NOITE (N) (7)'!$F$3:$G$176,2,FALSE),"")</f>
        <v/>
      </c>
      <c r="AC53" s="32" t="str">
        <f>IFERROR(VLOOKUP(Tabela227[[#This Row],[NOME]],'NOITE (N) (6)'!$F$3:$G$176,2,FALSE),"")</f>
        <v/>
      </c>
      <c r="AD53" s="32" t="str">
        <f>IFERROR(VLOOKUP(Tabela227[[#This Row],[NOME]],'NOITE (N) (5)'!$F$3:$G$176,2,FALSE),"")</f>
        <v/>
      </c>
      <c r="AE53" s="32" t="str">
        <f>IFERROR(VLOOKUP(Tabela227[[#This Row],[NOME]],'NOITE (N) (4)'!$F$3:$G$176,2,FALSE),"")</f>
        <v/>
      </c>
      <c r="AF53" s="32" t="str">
        <f>IFERROR(VLOOKUP(Tabela227[[#This Row],[NOME]],'NOITE (N) (3)'!$F$3:$G$176,2,FALSE),"")</f>
        <v/>
      </c>
      <c r="AG53" s="32" t="str">
        <f>IFERROR(VLOOKUP(Tabela227[[#This Row],[NOME]],'NOITE (N) (2)'!$F$3:$G$176,2,FALSE),"")</f>
        <v/>
      </c>
      <c r="AH53" s="32" t="str">
        <f>IFERROR(VLOOKUP(Tabela227[[#This Row],[NOME]],'NOITE (N) (1)'!$F$3:$G$176,2,FALSE),"")</f>
        <v/>
      </c>
      <c r="AI53" s="32" t="str">
        <f>IFERROR(VLOOKUP(Tabela227[[#This Row],[NOME]],'NOITE (N) (7)'!$H$3:$I$176,2,FALSE),"")</f>
        <v/>
      </c>
      <c r="AJ53" s="32" t="str">
        <f>IFERROR(VLOOKUP(Tabela227[[#This Row],[NOME]],'NOITE (N) (6)'!$H$3:$I$176,2,FALSE),"")</f>
        <v/>
      </c>
      <c r="AK53" s="32" t="str">
        <f>IFERROR(VLOOKUP(Tabela227[[#This Row],[NOME]],'NOITE (N) (5)'!$H$3:$I$176,2,FALSE),"")</f>
        <v/>
      </c>
      <c r="AL53" s="32" t="str">
        <f>IFERROR(VLOOKUP(Tabela227[[#This Row],[NOME]],'NOITE (N) (4)'!$H$3:$I$176,2,FALSE),"")</f>
        <v/>
      </c>
      <c r="AM53" s="32" t="str">
        <f>IFERROR(VLOOKUP(Tabela227[[#This Row],[NOME]],'NOITE (N) (3)'!$H$3:$I$176,2,FALSE),"")</f>
        <v/>
      </c>
      <c r="AN53" s="32" t="str">
        <f>IFERROR(VLOOKUP(Tabela227[[#This Row],[NOME]],'NOITE (N) (2)'!$H$3:$I$176,2,FALSE),"")</f>
        <v/>
      </c>
      <c r="AO53" s="32" t="str">
        <f>IFERROR(VLOOKUP(Tabela227[[#This Row],[NOME]],'NOITE (N) (1)'!$H$3:$I$176,2,FALSE),"")</f>
        <v/>
      </c>
      <c r="AP53" s="32" t="str">
        <f>IFERROR(VLOOKUP(Tabela227[[#This Row],[NOME]],'NOITE (N) (7)'!$J$3:$K$176,2,FALSE),"")</f>
        <v/>
      </c>
      <c r="AQ53" s="32" t="str">
        <f>IFERROR(VLOOKUP(Tabela227[[#This Row],[NOME]],'NOITE (N) (6)'!$J$3:$K$176,2,FALSE),"")</f>
        <v/>
      </c>
      <c r="AR53" s="32" t="str">
        <f>IFERROR(VLOOKUP(Tabela227[[#This Row],[NOME]],'NOITE (N) (5)'!$J$3:$K$176,2,FALSE),"")</f>
        <v/>
      </c>
      <c r="AS53" s="32" t="str">
        <f>IFERROR(VLOOKUP(Tabela227[[#This Row],[NOME]],'NOITE (N) (4)'!$J$3:$K$176,2,FALSE),"")</f>
        <v/>
      </c>
      <c r="AT53" s="32" t="str">
        <f>IFERROR(VLOOKUP(Tabela227[[#This Row],[NOME]],'NOITE (N) (3)'!$J$3:$K$176,2,FALSE),"")</f>
        <v/>
      </c>
      <c r="AU53" s="32" t="str">
        <f>IFERROR(VLOOKUP(Tabela227[[#This Row],[NOME]],'NOITE (N) (2)'!$J$3:$K$176,2,FALSE),"")</f>
        <v/>
      </c>
      <c r="AV53" s="32" t="str">
        <f>IFERROR(VLOOKUP(Tabela227[[#This Row],[NOME]],'NOITE (N) (1)'!$J$3:$K$176,2,FALSE),"")</f>
        <v/>
      </c>
      <c r="AW53" s="32" t="str">
        <f>IFERROR(VLOOKUP(Tabela227[[#This Row],[NOME]],'NOITE (N) (7)'!$L$3:$M$176,2,FALSE),"")</f>
        <v/>
      </c>
      <c r="AX53" s="32" t="str">
        <f>IFERROR(VLOOKUP(Tabela227[[#This Row],[NOME]],'NOITE (N) (6)'!$L$3:$M$176,2,FALSE),"")</f>
        <v/>
      </c>
      <c r="AY53" s="32" t="str">
        <f>IFERROR(VLOOKUP(Tabela227[[#This Row],[NOME]],'NOITE (N) (5)'!$L$3:$M$176,2,FALSE),"")</f>
        <v/>
      </c>
      <c r="AZ53" s="32" t="str">
        <f>IFERROR(VLOOKUP(Tabela227[[#This Row],[NOME]],'NOITE (N) (4)'!$L$3:$M$176,2,FALSE),"")</f>
        <v/>
      </c>
      <c r="BA53" s="32" t="str">
        <f>IFERROR(VLOOKUP(Tabela227[[#This Row],[NOME]],'NOITE (N) (3)'!$L$3:$M$176,2,FALSE),"")</f>
        <v/>
      </c>
      <c r="BB53" s="32" t="str">
        <f>IFERROR(VLOOKUP(Tabela227[[#This Row],[NOME]],'NOITE (N) (2)'!$L$3:$M$176,2,FALSE),"")</f>
        <v/>
      </c>
      <c r="BC53" s="32" t="str">
        <f>IFERROR(VLOOKUP(Tabela227[[#This Row],[NOME]],'NOITE (N) (1)'!$L$3:$M$176,2,FALSE),"")</f>
        <v/>
      </c>
      <c r="BD53" s="32" t="str">
        <f>IFERROR(VLOOKUP(Tabela227[[#This Row],[NOME]],'TARDE (N) (6)'!$B$2:$C$73,2,FALSE),"")</f>
        <v/>
      </c>
      <c r="BE53" s="32" t="str">
        <f>IFERROR(VLOOKUP(Tabela227[[#This Row],[NOME]],'TARDE (N) (5)'!$B$2:$C$73,2,FALSE),"")</f>
        <v/>
      </c>
      <c r="BF53" s="32" t="str">
        <f>IFERROR(VLOOKUP(Tabela227[[#This Row],[NOME]],'TARDE (N) (4)'!$B$2:$C$73,2,FALSE),"")</f>
        <v/>
      </c>
      <c r="BG53" s="32" t="str">
        <f>IFERROR(VLOOKUP(Tabela227[[#This Row],[NOME]],'TARDE (N) (3)'!$B$2:$C$73,2,FALSE),"")</f>
        <v/>
      </c>
      <c r="BH53" s="32" t="str">
        <f>IFERROR(VLOOKUP(Tabela227[[#This Row],[NOME]],'TARDE (N) (2)'!$B$2:$C$73,2,FALSE),"")</f>
        <v/>
      </c>
      <c r="BI53" s="32" t="str">
        <f>IFERROR(VLOOKUP(Tabela227[[#This Row],[NOME]],'TARDE (N) (1)'!$B$2:$C$73,2,FALSE),"")</f>
        <v/>
      </c>
      <c r="BJ53" s="32" t="str">
        <f>IFERROR(VLOOKUP(Tabela227[[#This Row],[NOME]],'TARDE (N) (6)'!$D$2:$E$73,2,FALSE),"")</f>
        <v/>
      </c>
      <c r="BK53" s="32" t="str">
        <f>IFERROR(VLOOKUP(Tabela227[[#This Row],[NOME]],'TARDE (N) (5)'!$D$2:$E$73,2,FALSE),"")</f>
        <v/>
      </c>
      <c r="BL53" s="32" t="str">
        <f>IFERROR(VLOOKUP(Tabela227[[#This Row],[NOME]],'TARDE (N) (4)'!$D$2:$E$73,2,FALSE),"")</f>
        <v/>
      </c>
      <c r="BM53" s="32" t="str">
        <f>IFERROR(VLOOKUP(Tabela227[[#This Row],[NOME]],'TARDE (N) (3)'!$D$2:$E$73,2,FALSE),"")</f>
        <v/>
      </c>
      <c r="BN53" s="32" t="str">
        <f>IFERROR(VLOOKUP(Tabela227[[#This Row],[NOME]],'TARDE (N) (2)'!$D$2:$E$73,2,FALSE),"")</f>
        <v/>
      </c>
      <c r="BO53" s="32" t="str">
        <f>IFERROR(VLOOKUP(Tabela227[[#This Row],[NOME]],'TARDE (N) (1)'!$D$2:$E$73,2,FALSE),"")</f>
        <v/>
      </c>
      <c r="BP53" s="32" t="str">
        <f>IFERROR(VLOOKUP(Tabela227[[#This Row],[NOME]],'TARDE (N) (6)'!$F$2:$G$73,2,FALSE),"")</f>
        <v/>
      </c>
      <c r="BQ53" s="32" t="str">
        <f>IFERROR(VLOOKUP(Tabela227[[#This Row],[NOME]],'TARDE (N) (5)'!$F$2:$G$73,2,FALSE),"")</f>
        <v/>
      </c>
      <c r="BR53" s="32" t="str">
        <f>IFERROR(VLOOKUP(Tabela227[[#This Row],[NOME]],'TARDE (N) (4)'!$F$2:$G$73,2,FALSE),"")</f>
        <v/>
      </c>
      <c r="BS53" s="32" t="str">
        <f>IFERROR(VLOOKUP(Tabela227[[#This Row],[NOME]],'TARDE (N) (3)'!$F$2:$G$73,2,FALSE),"")</f>
        <v/>
      </c>
      <c r="BT53" s="32" t="str">
        <f>IFERROR(VLOOKUP(Tabela227[[#This Row],[NOME]],'TARDE (N) (2)'!$F$2:$G$73,2,FALSE),"")</f>
        <v/>
      </c>
      <c r="BU53" s="32" t="str">
        <f>IFERROR(VLOOKUP(Tabela227[[#This Row],[NOME]],'TARDE (N) (1)'!$F$2:$G$73,2,FALSE),"")</f>
        <v/>
      </c>
      <c r="BV53" s="32" t="str">
        <f>IFERROR(VLOOKUP(Tabela227[[#This Row],[NOME]],'TARDE (N) (6)'!$H$2:$I$73,2,FALSE),"")</f>
        <v/>
      </c>
      <c r="BW53" s="32" t="str">
        <f>IFERROR(VLOOKUP(Tabela227[[#This Row],[NOME]],'TARDE (N) (5)'!$H$2:$I$73,2,FALSE),"")</f>
        <v/>
      </c>
      <c r="BX53" s="32" t="str">
        <f>IFERROR(VLOOKUP(Tabela227[[#This Row],[NOME]],'TARDE (N) (4)'!$H$2:$I$73,2,FALSE),"")</f>
        <v/>
      </c>
      <c r="BY53" s="32" t="str">
        <f>IFERROR(VLOOKUP(Tabela227[[#This Row],[NOME]],'TARDE (N) (3)'!$H$2:$I$73,2,FALSE),"")</f>
        <v/>
      </c>
      <c r="BZ53" s="32" t="str">
        <f>IFERROR(VLOOKUP(Tabela227[[#This Row],[NOME]],'TARDE (N) (2)'!$H$2:$I$73,2,FALSE),"")</f>
        <v/>
      </c>
      <c r="CA53" s="32" t="str">
        <f>IFERROR(VLOOKUP(Tabela227[[#This Row],[NOME]],'TARDE (N) (1)'!$H$2:$I$73,2,FALSE),"")</f>
        <v/>
      </c>
      <c r="CB53" s="32" t="str">
        <f>IFERROR(VLOOKUP(Tabela227[[#This Row],[NOME]],'TARDE (N) (6)'!$J$2:$K$73,2,FALSE),"")</f>
        <v/>
      </c>
      <c r="CC53" s="32" t="str">
        <f>IFERROR(VLOOKUP(Tabela227[[#This Row],[NOME]],'TARDE (N) (5)'!$J$2:$K$73,2,FALSE),"")</f>
        <v/>
      </c>
      <c r="CD53" s="32" t="str">
        <f>IFERROR(VLOOKUP(Tabela227[[#This Row],[NOME]],'TARDE (N) (4)'!$J$2:$K$73,2,FALSE),"")</f>
        <v/>
      </c>
      <c r="CE53" s="32" t="str">
        <f>IFERROR(VLOOKUP(Tabela227[[#This Row],[NOME]],'TARDE (N) (3)'!$J$2:$K$73,2,FALSE),"")</f>
        <v/>
      </c>
      <c r="CF53" s="32" t="str">
        <f>IFERROR(VLOOKUP(Tabela227[[#This Row],[NOME]],'TARDE (N) (2)'!$J$2:$K$73,2,FALSE),"")</f>
        <v/>
      </c>
      <c r="CG53" s="32" t="str">
        <f>IFERROR(VLOOKUP(Tabela227[[#This Row],[NOME]],'TARDE (N) (1)'!$J$2:$K$73,2,FALSE),"")</f>
        <v/>
      </c>
      <c r="CH53" s="32" t="str">
        <f>IFERROR(VLOOKUP(Tabela227[[#This Row],[NOME]],'TARDE (N) (6)'!$L$2:$M$73,2,FALSE),"")</f>
        <v/>
      </c>
      <c r="CI53" s="32" t="str">
        <f>IFERROR(VLOOKUP(Tabela227[[#This Row],[NOME]],'TARDE (N) (5)'!$L$2:$M$73,2,FALSE),"")</f>
        <v/>
      </c>
      <c r="CJ53" s="32" t="str">
        <f>IFERROR(VLOOKUP(Tabela227[[#This Row],[NOME]],'TARDE (N) (4)'!$L$2:$M$73,2,FALSE),"")</f>
        <v/>
      </c>
      <c r="CK53" s="32" t="str">
        <f>IFERROR(VLOOKUP(Tabela227[[#This Row],[NOME]],'TARDE (N) (3)'!$L$2:$M$73,2,FALSE),"")</f>
        <v/>
      </c>
      <c r="CL53" s="32" t="str">
        <f>IFERROR(VLOOKUP(Tabela227[[#This Row],[NOME]],'TARDE (N) (2)'!$L$2:$M$73,2,FALSE),"")</f>
        <v/>
      </c>
      <c r="CM53" s="32" t="str">
        <f>IFERROR(VLOOKUP(Tabela227[[#This Row],[NOME]],'TARDE (N) (1)'!$L$2:$M$73,2,FALSE),"")</f>
        <v/>
      </c>
      <c r="CN53" s="32" t="str">
        <f>IFERROR(VLOOKUP(Tabela227[[#This Row],[NOME]],'MANHÃ (N) (7)'!$B$2:$C$127,2,FALSE),"")</f>
        <v/>
      </c>
      <c r="CO53" s="32" t="str">
        <f>IFERROR(VLOOKUP(Tabela227[[#This Row],[NOME]],'MANHÃ (N) (6)'!$B$2:$C$127,2,FALSE),"")</f>
        <v/>
      </c>
      <c r="CP53" s="32" t="str">
        <f>IFERROR(VLOOKUP(Tabela227[[#This Row],[NOME]],'MANHÃ (N) (5)'!$B$2:$C$127,2,FALSE),"")</f>
        <v/>
      </c>
      <c r="CQ53" s="32" t="str">
        <f>IFERROR(VLOOKUP(Tabela227[[#This Row],[NOME]],'MANHÃ (N) (4)'!$B$2:$C$127,2,FALSE),"")</f>
        <v/>
      </c>
      <c r="CR53" s="32" t="str">
        <f>IFERROR(VLOOKUP(Tabela227[[#This Row],[NOME]],'MANHÃ (N) (3)'!$B$2:$C$127,2,FALSE),"")</f>
        <v/>
      </c>
      <c r="CS53" s="32" t="str">
        <f>IFERROR(VLOOKUP(Tabela227[[#This Row],[NOME]],'MANHÃ (N) (2)'!$B$2:$C$127,2,FALSE),"")</f>
        <v/>
      </c>
      <c r="CT53" s="32" t="str">
        <f>IFERROR(VLOOKUP(Tabela227[[#This Row],[NOME]],'MANHÃ (N) (1)'!$B$2:$C$127,2,FALSE),"")</f>
        <v/>
      </c>
      <c r="CU53" s="32" t="str">
        <f>IFERROR(VLOOKUP(Tabela227[[#This Row],[NOME]],'MANHÃ (N) (7)'!$D$2:$E$127,2,FALSE),"")</f>
        <v/>
      </c>
      <c r="CV53" s="32" t="str">
        <f>IFERROR(VLOOKUP(Tabela227[[#This Row],[NOME]],'MANHÃ (N) (6)'!$D$2:$E$127,2,FALSE),"")</f>
        <v/>
      </c>
      <c r="CW53" s="32" t="str">
        <f>IFERROR(VLOOKUP(Tabela227[[#This Row],[NOME]],'MANHÃ (N) (5)'!$D$2:$E$127,2,FALSE),"")</f>
        <v/>
      </c>
      <c r="CX53" s="32" t="str">
        <f>IFERROR(VLOOKUP(Tabela227[[#This Row],[NOME]],'MANHÃ (N) (4)'!$D$2:$E$127,2,FALSE),"")</f>
        <v/>
      </c>
      <c r="CY53" s="32" t="str">
        <f>IFERROR(VLOOKUP(Tabela227[[#This Row],[NOME]],'MANHÃ (N) (3)'!$D$2:$E$127,2,FALSE),"")</f>
        <v/>
      </c>
      <c r="CZ53" s="32" t="str">
        <f>IFERROR(VLOOKUP(Tabela227[[#This Row],[NOME]],'MANHÃ (N) (2)'!$D$2:$E$127,2,FALSE),"")</f>
        <v/>
      </c>
      <c r="DA53" s="32" t="str">
        <f>IFERROR(VLOOKUP(Tabela227[[#This Row],[NOME]],'MANHÃ (N) (1)'!$D$2:$E$127,2,FALSE),"")</f>
        <v/>
      </c>
      <c r="DB53" s="32" t="str">
        <f>IFERROR(VLOOKUP(Tabela227[[#This Row],[NOME]],'MANHÃ (N) (7)'!$F$2:$G$127,2,FALSE),"")</f>
        <v/>
      </c>
      <c r="DC53" s="32" t="str">
        <f>IFERROR(VLOOKUP(Tabela227[[#This Row],[NOME]],'MANHÃ (N) (7)'!$F$2:$G$127,2,FALSE),"")</f>
        <v/>
      </c>
      <c r="DD53" s="32" t="str">
        <f>IFERROR(VLOOKUP(Tabela227[[#This Row],[NOME]],'MANHÃ (N) (6)'!$F$2:$G$127,2,FALSE),"")</f>
        <v/>
      </c>
      <c r="DE53" s="32" t="str">
        <f>IFERROR(VLOOKUP(Tabela227[[#This Row],[NOME]],'MANHÃ (N) (5)'!$F$2:$G$127,2,FALSE),"")</f>
        <v/>
      </c>
      <c r="DF53" s="32" t="str">
        <f>IFERROR(VLOOKUP(Tabela227[[#This Row],[NOME]],'MANHÃ (N) (3)'!$F$2:$G$127,2,FALSE),"")</f>
        <v/>
      </c>
      <c r="DG53" s="32" t="str">
        <f>IFERROR(VLOOKUP(Tabela227[[#This Row],[NOME]],'MANHÃ (N) (2)'!$F$2:$G$127,2,FALSE),"")</f>
        <v/>
      </c>
      <c r="DH53" s="32" t="str">
        <f>IFERROR(VLOOKUP(Tabela227[[#This Row],[NOME]],'MANHÃ (N) (1)'!$F$2:$G$127,2,FALSE),"")</f>
        <v/>
      </c>
      <c r="DI53" s="32" t="str">
        <f>IFERROR(VLOOKUP(Tabela227[[#This Row],[NOME]],'MANHÃ (N) (7)'!$H$2:$I$127,2,FALSE),"")</f>
        <v/>
      </c>
      <c r="DJ53" s="32" t="str">
        <f>IFERROR(VLOOKUP(Tabela227[[#This Row],[NOME]],'MANHÃ (N) (6)'!$H$2:$I$127,2,FALSE),"")</f>
        <v/>
      </c>
      <c r="DK53" s="32" t="str">
        <f>IFERROR(VLOOKUP(Tabela227[[#This Row],[NOME]],'MANHÃ (N) (5)'!$H$2:$I$127,2,FALSE),"")</f>
        <v/>
      </c>
      <c r="DL53" s="32" t="str">
        <f>IFERROR(VLOOKUP(Tabela227[[#This Row],[NOME]],'MANHÃ (N) (4)'!$H$2:$I$127,2,FALSE),"")</f>
        <v/>
      </c>
      <c r="DM53" s="32" t="str">
        <f>IFERROR(VLOOKUP(Tabela227[[#This Row],[NOME]],'MANHÃ (N) (3)'!$H$2:$I$127,2,FALSE),"")</f>
        <v/>
      </c>
      <c r="DN53" s="32" t="str">
        <f>IFERROR(VLOOKUP(Tabela227[[#This Row],[NOME]],'MANHÃ (N) (2)'!$H$2:$I$127,2,FALSE),"")</f>
        <v/>
      </c>
      <c r="DO53" s="32" t="str">
        <f>IFERROR(VLOOKUP(Tabela227[[#This Row],[NOME]],'MANHÃ (N) (1)'!$H$2:$I$127,2,FALSE),"")</f>
        <v/>
      </c>
      <c r="DP53" s="32" t="str">
        <f>IFERROR(VLOOKUP(Tabela227[[#This Row],[NOME]],'MANHÃ (N) (7)'!$J$2:$K$127,2,FALSE),"")</f>
        <v/>
      </c>
      <c r="DQ53" s="32" t="str">
        <f>IFERROR(VLOOKUP(Tabela227[[#This Row],[NOME]],'MANHÃ (N) (6)'!$J$2:$K$127,2,FALSE),"")</f>
        <v/>
      </c>
      <c r="DR53" s="32" t="str">
        <f>IFERROR(VLOOKUP(Tabela227[[#This Row],[NOME]],'MANHÃ (N) (5)'!$J$2:$K$127,2,FALSE),"")</f>
        <v/>
      </c>
      <c r="DS53" s="32" t="str">
        <f>IFERROR(VLOOKUP(Tabela227[[#This Row],[NOME]],'MANHÃ (N) (4)'!$J$2:$K$127,2,FALSE),"")</f>
        <v/>
      </c>
      <c r="DT53" s="32" t="str">
        <f>IFERROR(VLOOKUP(Tabela227[[#This Row],[NOME]],'MANHÃ (N) (3)'!$J$2:$K$127,2,FALSE),"")</f>
        <v/>
      </c>
      <c r="DU53" s="32" t="str">
        <f>IFERROR(VLOOKUP(Tabela227[[#This Row],[NOME]],'MANHÃ (N) (2)'!$J$2:$K$127,2,FALSE),"")</f>
        <v/>
      </c>
      <c r="DV53" s="32" t="str">
        <f>IFERROR(VLOOKUP(Tabela227[[#This Row],[NOME]],'MANHÃ (N) (1)'!$J$2:$K$127,2,FALSE),"")</f>
        <v/>
      </c>
      <c r="DW53" s="32" t="str">
        <f>IFERROR(VLOOKUP(Tabela227[[#This Row],[NOME]],'MANHÃ (N) (7)'!$L$2:$M$127,2,FALSE),"")</f>
        <v/>
      </c>
      <c r="DX53" s="32" t="str">
        <f>IFERROR(VLOOKUP(Tabela227[[#This Row],[NOME]],'MANHÃ (N) (6)'!$L$2:$M$127,2,FALSE),"")</f>
        <v/>
      </c>
      <c r="DY53" s="32" t="str">
        <f>IFERROR(VLOOKUP(Tabela227[[#This Row],[NOME]],'MANHÃ (N) (5)'!$L$2:$M$127,2,FALSE),"")</f>
        <v/>
      </c>
      <c r="DZ53" s="32" t="str">
        <f>IFERROR(VLOOKUP(Tabela227[[#This Row],[NOME]],'MANHÃ (N) (4)'!$L$2:$M$127,2,FALSE),"")</f>
        <v/>
      </c>
      <c r="EA53" s="32" t="str">
        <f>IFERROR(VLOOKUP(Tabela227[[#This Row],[NOME]],'MANHÃ (N) (3)'!$L$2:$M$127,2,FALSE),"")</f>
        <v/>
      </c>
      <c r="EB53" s="32" t="str">
        <f>IFERROR(VLOOKUP(Tabela227[[#This Row],[NOME]],'MANHÃ (N) (2)'!$L$2:$M$127,2,FALSE),"")</f>
        <v/>
      </c>
      <c r="EC53" s="32" t="str">
        <f>IFERROR(VLOOKUP(Tabela227[[#This Row],[NOME]],'MANHÃ (N) (1)'!$L$2:$M$127,2,FALSE),"")</f>
        <v/>
      </c>
      <c r="ED53" s="33">
        <v>45323</v>
      </c>
      <c r="EE53" s="31">
        <f>PROFESSORES!$D$3</f>
        <v>2024</v>
      </c>
      <c r="EF53" s="31" t="str">
        <f>PROFESSORES!$C$3</f>
        <v>MAIO</v>
      </c>
      <c r="EG53" s="35">
        <f>'MÊS (WORD)'!$C$4</f>
        <v>5</v>
      </c>
      <c r="EH53" s="42">
        <f>'MÊS (WORD)'!$I$5</f>
        <v>45413</v>
      </c>
      <c r="EI53" s="31" t="str">
        <f>'MÊS (WORD)'!$J$5</f>
        <v>*
***************************DIA DO TRABALHO**************************</v>
      </c>
      <c r="EJ53" s="42">
        <f>'MÊS (WORD)'!$I$6</f>
        <v>45414</v>
      </c>
      <c r="EK53" s="37" t="str">
        <f>'MÊS (WORD)'!$J$6</f>
        <v/>
      </c>
      <c r="EL53" s="42">
        <f>'MÊS (WORD)'!$I$7</f>
        <v>45415</v>
      </c>
      <c r="EM53" s="37" t="str">
        <f>'MÊS (WORD)'!$J$7</f>
        <v/>
      </c>
      <c r="EN53" s="42">
        <f>'MÊS (WORD)'!$I$8</f>
        <v>45416</v>
      </c>
      <c r="EO53" s="37" t="str">
        <f>'MÊS (WORD)'!$J$8</f>
        <v/>
      </c>
      <c r="EP53" s="42">
        <f>'MÊS (WORD)'!$I$9</f>
        <v>45417</v>
      </c>
      <c r="EQ53" s="37" t="str">
        <f>'MÊS (WORD)'!$J$9</f>
        <v>********************************************************************</v>
      </c>
      <c r="ER53" s="42">
        <f>'MÊS (WORD)'!$I$10</f>
        <v>45418</v>
      </c>
      <c r="ES53" s="37" t="str">
        <f>'MÊS (WORD)'!$J$10</f>
        <v/>
      </c>
      <c r="ET53" s="42">
        <f>'MÊS (WORD)'!$I$11</f>
        <v>45419</v>
      </c>
      <c r="EU53" s="37" t="str">
        <f>'MÊS (WORD)'!$J$11</f>
        <v/>
      </c>
      <c r="EV53" s="42">
        <f>'MÊS (WORD)'!$I$12</f>
        <v>45420</v>
      </c>
      <c r="EW53" s="37" t="str">
        <f>'MÊS (WORD)'!$J$12</f>
        <v/>
      </c>
      <c r="EX53" s="42">
        <f>'MÊS (WORD)'!$I$13</f>
        <v>45421</v>
      </c>
      <c r="EY53" s="37" t="str">
        <f>'MÊS (WORD)'!$J$13</f>
        <v/>
      </c>
      <c r="EZ53" s="37">
        <f>'MÊS (WORD)'!$I$14</f>
        <v>45422</v>
      </c>
      <c r="FA53" s="37" t="str">
        <f>'MÊS (WORD)'!$J$14</f>
        <v/>
      </c>
      <c r="FB53" s="37">
        <f>'MÊS (WORD)'!$I$15</f>
        <v>45423</v>
      </c>
      <c r="FC53" s="37" t="str">
        <f>'MÊS (WORD)'!$J$15</f>
        <v/>
      </c>
      <c r="FD53" s="37">
        <f>'MÊS (WORD)'!$I$16</f>
        <v>45424</v>
      </c>
      <c r="FE53" s="37" t="str">
        <f>'MÊS (WORD)'!$J$16</f>
        <v>********************************************************************</v>
      </c>
      <c r="FF53" s="37">
        <f>'MÊS (WORD)'!$I$17</f>
        <v>45425</v>
      </c>
      <c r="FG53" s="37" t="str">
        <f>'MÊS (WORD)'!$J$17</f>
        <v/>
      </c>
      <c r="FH53" s="37">
        <f>'MÊS (WORD)'!$I$18</f>
        <v>45426</v>
      </c>
      <c r="FI53" s="37" t="str">
        <f>'MÊS (WORD)'!$J$18</f>
        <v/>
      </c>
      <c r="FJ53" s="37">
        <f>'MÊS (WORD)'!$I$19</f>
        <v>45427</v>
      </c>
      <c r="FK53" s="37" t="str">
        <f>'MÊS (WORD)'!$J$19</f>
        <v/>
      </c>
      <c r="FL53" s="37">
        <f>'MÊS (WORD)'!$I$20</f>
        <v>45428</v>
      </c>
      <c r="FM53" s="37" t="str">
        <f>'MÊS (WORD)'!$J$20</f>
        <v/>
      </c>
      <c r="FN53" s="37">
        <f>'MÊS (WORD)'!$I$21</f>
        <v>45429</v>
      </c>
      <c r="FO53" s="37" t="str">
        <f>'MÊS (WORD)'!$J$21</f>
        <v/>
      </c>
      <c r="FP53" s="37">
        <f>'MÊS (WORD)'!$I$22</f>
        <v>45430</v>
      </c>
      <c r="FQ53" s="37" t="str">
        <f>'MÊS (WORD)'!$J$22</f>
        <v/>
      </c>
      <c r="FR53" s="37">
        <f>'MÊS (WORD)'!$I$23</f>
        <v>45431</v>
      </c>
      <c r="FS53" s="37" t="str">
        <f>'MÊS (WORD)'!$J$23</f>
        <v>********************************************************************</v>
      </c>
      <c r="FT53" s="37">
        <f>'MÊS (WORD)'!$I$24</f>
        <v>45432</v>
      </c>
      <c r="FU53" s="37" t="str">
        <f>'MÊS (WORD)'!$J$24</f>
        <v/>
      </c>
      <c r="FV53" s="37">
        <f>'MÊS (WORD)'!$I$25</f>
        <v>45433</v>
      </c>
      <c r="FW53" s="37" t="str">
        <f>'MÊS (WORD)'!$J$25</f>
        <v/>
      </c>
      <c r="FX53" s="37">
        <f>'MÊS (WORD)'!$I$26</f>
        <v>45434</v>
      </c>
      <c r="FY53" s="37" t="str">
        <f>'MÊS (WORD)'!$J$26</f>
        <v/>
      </c>
      <c r="FZ53" s="37">
        <f>'MÊS (WORD)'!$I$27</f>
        <v>45435</v>
      </c>
      <c r="GA53" s="37" t="str">
        <f>'MÊS (WORD)'!$J$27</f>
        <v/>
      </c>
      <c r="GB53" s="37">
        <f>'MÊS (WORD)'!$I$28</f>
        <v>45436</v>
      </c>
      <c r="GC53" s="37" t="str">
        <f>'MÊS (WORD)'!$J$28</f>
        <v/>
      </c>
      <c r="GD53" s="37">
        <f>'MÊS (WORD)'!$I$29</f>
        <v>45437</v>
      </c>
      <c r="GE53" s="37" t="str">
        <f>'MÊS (WORD)'!$J$29</f>
        <v/>
      </c>
      <c r="GF53" s="37">
        <f>'MÊS (WORD)'!$I$30</f>
        <v>45438</v>
      </c>
      <c r="GG53" s="37" t="str">
        <f>'MÊS (WORD)'!$J$30</f>
        <v>********************************************************************</v>
      </c>
      <c r="GH53" s="37">
        <f>'MÊS (WORD)'!$I$31</f>
        <v>45439</v>
      </c>
      <c r="GI53" s="37" t="str">
        <f>'MÊS (WORD)'!$J$31</f>
        <v/>
      </c>
      <c r="GJ53" s="37">
        <f>'MÊS (WORD)'!$I$32</f>
        <v>45440</v>
      </c>
      <c r="GK53" s="37" t="str">
        <f>'MÊS (WORD)'!$J$32</f>
        <v/>
      </c>
      <c r="GL53" s="37">
        <f>'MÊS (WORD)'!$I$33</f>
        <v>45441</v>
      </c>
      <c r="GM53" s="37" t="str">
        <f>'MÊS (WORD)'!$J$33</f>
        <v/>
      </c>
      <c r="GN53" s="37">
        <f>'MÊS (WORD)'!$I$34</f>
        <v>45442</v>
      </c>
      <c r="GO53" s="37" t="str">
        <f>'MÊS (WORD)'!$J$34</f>
        <v/>
      </c>
      <c r="GP53" s="37">
        <f>'MÊS (WORD)'!$I$35</f>
        <v>45443</v>
      </c>
      <c r="GQ53" s="31" t="str">
        <f>'MÊS (WORD)'!$J$35</f>
        <v/>
      </c>
    </row>
    <row r="54" spans="1:199" ht="17.100000000000001" customHeight="1" x14ac:dyDescent="0.25">
      <c r="A54" s="31">
        <v>70472</v>
      </c>
      <c r="B54" s="33">
        <v>44380</v>
      </c>
      <c r="C54" s="31">
        <v>126</v>
      </c>
      <c r="D54" s="39" t="s">
        <v>438</v>
      </c>
      <c r="E54" s="34" t="s">
        <v>326</v>
      </c>
      <c r="F54" s="39" t="s">
        <v>396</v>
      </c>
      <c r="G54" s="39" t="s">
        <v>398</v>
      </c>
      <c r="H54" s="31">
        <v>4</v>
      </c>
      <c r="I54" s="31">
        <f>IF(Tabela227[[#This Row],[HORA AULA]]&lt;&gt;0,Tabela227[[#This Row],[HORA AULA]]/2,"-")</f>
        <v>2</v>
      </c>
      <c r="J54" s="31" t="s">
        <v>100</v>
      </c>
      <c r="K54" s="31" t="s">
        <v>100</v>
      </c>
      <c r="L54" s="31" t="s">
        <v>100</v>
      </c>
      <c r="M54" s="31" t="s">
        <v>100</v>
      </c>
      <c r="N54" s="32" t="str">
        <f>IFERROR(VLOOKUP(Tabela227[[#This Row],[NOME]],'NOITE (N) (7)'!$B$3:$C$176,2,FALSE),"")</f>
        <v/>
      </c>
      <c r="O54" s="32" t="str">
        <f>IFERROR(VLOOKUP(Tabela227[[#This Row],[NOME]],'NOITE (N) (6)'!$B$3:$C$176,2,FALSE),"")</f>
        <v/>
      </c>
      <c r="P54" s="32" t="str">
        <f>IFERROR(VLOOKUP(Tabela227[[#This Row],[NOME]],'NOITE (N) (5)'!$B$3:$C$176,2,FALSE),"")</f>
        <v/>
      </c>
      <c r="Q54" s="32" t="str">
        <f>IFERROR(VLOOKUP(Tabela227[[#This Row],[NOME]],'NOITE (N) (4)'!$B$3:$C$176,2,FALSE),"")</f>
        <v/>
      </c>
      <c r="R54" s="32" t="str">
        <f>IFERROR(VLOOKUP(Tabela227[[#This Row],[NOME]],'NOITE (N) (3)'!$B$3:$C$176,2,FALSE),"")</f>
        <v/>
      </c>
      <c r="S54" s="32" t="str">
        <f>IFERROR(VLOOKUP(Tabela227[[#This Row],[NOME]],'NOITE (N) (2)'!$B$3:$C$176,2,FALSE),"")</f>
        <v/>
      </c>
      <c r="T54" s="32" t="str">
        <f>IFERROR(VLOOKUP(Tabela227[[#This Row],[NOME]],'NOITE (N) (1)'!$B$3:$C$176,2,FALSE),"")</f>
        <v/>
      </c>
      <c r="U54" s="32" t="str">
        <f>IFERROR(VLOOKUP(Tabela227[[#This Row],[NOME]],'NOITE (N) (7)'!$D$3:$E$176,2,FALSE),"")</f>
        <v/>
      </c>
      <c r="V54" s="32" t="str">
        <f>IFERROR(VLOOKUP(Tabela227[[#This Row],[NOME]],'NOITE (N) (6)'!$D$3:$E$176,2,FALSE),"")</f>
        <v/>
      </c>
      <c r="W54" s="32" t="str">
        <f>IFERROR(VLOOKUP(Tabela227[[#This Row],[NOME]],'NOITE (N) (5)'!$D$3:$E$176,2,FALSE),"")</f>
        <v/>
      </c>
      <c r="X54" s="32" t="str">
        <f>IFERROR(VLOOKUP(Tabela227[[#This Row],[NOME]],'NOITE (N) (4)'!$D$3:$E$176,2,FALSE),"")</f>
        <v/>
      </c>
      <c r="Y54" s="32" t="str">
        <f>IFERROR(VLOOKUP(Tabela227[[#This Row],[NOME]],'NOITE (N) (3)'!$D$3:$E$176,2,FALSE),"")</f>
        <v/>
      </c>
      <c r="Z54" s="32" t="str">
        <f>IFERROR(VLOOKUP(Tabela227[[#This Row],[NOME]],'NOITE (N) (2)'!$D$3:$E$176,2,FALSE),"")</f>
        <v/>
      </c>
      <c r="AA54" s="32" t="str">
        <f>IFERROR(VLOOKUP(Tabela227[[#This Row],[NOME]],'NOITE (N) (1)'!$D$3:$E$176,2,FALSE),"")</f>
        <v/>
      </c>
      <c r="AB54" s="32" t="str">
        <f>IFERROR(VLOOKUP(Tabela227[[#This Row],[NOME]],'NOITE (N) (7)'!$F$3:$G$176,2,FALSE),"")</f>
        <v/>
      </c>
      <c r="AC54" s="32" t="str">
        <f>IFERROR(VLOOKUP(Tabela227[[#This Row],[NOME]],'NOITE (N) (6)'!$F$3:$G$176,2,FALSE),"")</f>
        <v/>
      </c>
      <c r="AD54" s="32" t="str">
        <f>IFERROR(VLOOKUP(Tabela227[[#This Row],[NOME]],'NOITE (N) (5)'!$F$3:$G$176,2,FALSE),"")</f>
        <v/>
      </c>
      <c r="AE54" s="32" t="str">
        <f>IFERROR(VLOOKUP(Tabela227[[#This Row],[NOME]],'NOITE (N) (4)'!$F$3:$G$176,2,FALSE),"")</f>
        <v/>
      </c>
      <c r="AF54" s="32" t="str">
        <f>IFERROR(VLOOKUP(Tabela227[[#This Row],[NOME]],'NOITE (N) (3)'!$F$3:$G$176,2,FALSE),"")</f>
        <v/>
      </c>
      <c r="AG54" s="32" t="str">
        <f>IFERROR(VLOOKUP(Tabela227[[#This Row],[NOME]],'NOITE (N) (2)'!$F$3:$G$176,2,FALSE),"")</f>
        <v/>
      </c>
      <c r="AH54" s="32" t="str">
        <f>IFERROR(VLOOKUP(Tabela227[[#This Row],[NOME]],'NOITE (N) (1)'!$F$3:$G$176,2,FALSE),"")</f>
        <v/>
      </c>
      <c r="AI54" s="32" t="str">
        <f>IFERROR(VLOOKUP(Tabela227[[#This Row],[NOME]],'NOITE (N) (7)'!$H$3:$I$176,2,FALSE),"")</f>
        <v/>
      </c>
      <c r="AJ54" s="32" t="str">
        <f>IFERROR(VLOOKUP(Tabela227[[#This Row],[NOME]],'NOITE (N) (6)'!$H$3:$I$176,2,FALSE),"")</f>
        <v/>
      </c>
      <c r="AK54" s="32" t="str">
        <f>IFERROR(VLOOKUP(Tabela227[[#This Row],[NOME]],'NOITE (N) (5)'!$H$3:$I$176,2,FALSE),"")</f>
        <v/>
      </c>
      <c r="AL54" s="32" t="str">
        <f>IFERROR(VLOOKUP(Tabela227[[#This Row],[NOME]],'NOITE (N) (4)'!$H$3:$I$176,2,FALSE),"")</f>
        <v/>
      </c>
      <c r="AM54" s="32" t="str">
        <f>IFERROR(VLOOKUP(Tabela227[[#This Row],[NOME]],'NOITE (N) (3)'!$H$3:$I$176,2,FALSE),"")</f>
        <v/>
      </c>
      <c r="AN54" s="32" t="str">
        <f>IFERROR(VLOOKUP(Tabela227[[#This Row],[NOME]],'NOITE (N) (2)'!$H$3:$I$176,2,FALSE),"")</f>
        <v/>
      </c>
      <c r="AO54" s="32" t="str">
        <f>IFERROR(VLOOKUP(Tabela227[[#This Row],[NOME]],'NOITE (N) (1)'!$H$3:$I$176,2,FALSE),"")</f>
        <v/>
      </c>
      <c r="AP54" s="32" t="str">
        <f>IFERROR(VLOOKUP(Tabela227[[#This Row],[NOME]],'NOITE (N) (7)'!$J$3:$K$176,2,FALSE),"")</f>
        <v/>
      </c>
      <c r="AQ54" s="32" t="str">
        <f>IFERROR(VLOOKUP(Tabela227[[#This Row],[NOME]],'NOITE (N) (6)'!$J$3:$K$176,2,FALSE),"")</f>
        <v/>
      </c>
      <c r="AR54" s="32" t="str">
        <f>IFERROR(VLOOKUP(Tabela227[[#This Row],[NOME]],'NOITE (N) (5)'!$J$3:$K$176,2,FALSE),"")</f>
        <v/>
      </c>
      <c r="AS54" s="32" t="str">
        <f>IFERROR(VLOOKUP(Tabela227[[#This Row],[NOME]],'NOITE (N) (4)'!$J$3:$K$176,2,FALSE),"")</f>
        <v/>
      </c>
      <c r="AT54" s="32" t="str">
        <f>IFERROR(VLOOKUP(Tabela227[[#This Row],[NOME]],'NOITE (N) (3)'!$J$3:$K$176,2,FALSE),"")</f>
        <v/>
      </c>
      <c r="AU54" s="32" t="str">
        <f>IFERROR(VLOOKUP(Tabela227[[#This Row],[NOME]],'NOITE (N) (2)'!$J$3:$K$176,2,FALSE),"")</f>
        <v/>
      </c>
      <c r="AV54" s="32" t="str">
        <f>IFERROR(VLOOKUP(Tabela227[[#This Row],[NOME]],'NOITE (N) (1)'!$J$3:$K$176,2,FALSE),"")</f>
        <v/>
      </c>
      <c r="AW54" s="32" t="str">
        <f>IFERROR(VLOOKUP(Tabela227[[#This Row],[NOME]],'NOITE (N) (7)'!$L$3:$M$176,2,FALSE),"")</f>
        <v/>
      </c>
      <c r="AX54" s="32" t="str">
        <f>IFERROR(VLOOKUP(Tabela227[[#This Row],[NOME]],'NOITE (N) (6)'!$L$3:$M$176,2,FALSE),"")</f>
        <v/>
      </c>
      <c r="AY54" s="32" t="str">
        <f>IFERROR(VLOOKUP(Tabela227[[#This Row],[NOME]],'NOITE (N) (5)'!$L$3:$M$176,2,FALSE),"")</f>
        <v/>
      </c>
      <c r="AZ54" s="32" t="str">
        <f>IFERROR(VLOOKUP(Tabela227[[#This Row],[NOME]],'NOITE (N) (4)'!$L$3:$M$176,2,FALSE),"")</f>
        <v/>
      </c>
      <c r="BA54" s="32" t="str">
        <f>IFERROR(VLOOKUP(Tabela227[[#This Row],[NOME]],'NOITE (N) (3)'!$L$3:$M$176,2,FALSE),"")</f>
        <v/>
      </c>
      <c r="BB54" s="32" t="str">
        <f>IFERROR(VLOOKUP(Tabela227[[#This Row],[NOME]],'NOITE (N) (2)'!$L$3:$M$176,2,FALSE),"")</f>
        <v/>
      </c>
      <c r="BC54" s="32" t="str">
        <f>IFERROR(VLOOKUP(Tabela227[[#This Row],[NOME]],'NOITE (N) (1)'!$L$3:$M$176,2,FALSE),"")</f>
        <v/>
      </c>
      <c r="BD54" s="32" t="str">
        <f>IFERROR(VLOOKUP(Tabela227[[#This Row],[NOME]],'TARDE (N) (6)'!$B$2:$C$73,2,FALSE),"")</f>
        <v/>
      </c>
      <c r="BE54" s="32" t="str">
        <f>IFERROR(VLOOKUP(Tabela227[[#This Row],[NOME]],'TARDE (N) (5)'!$B$2:$C$73,2,FALSE),"")</f>
        <v/>
      </c>
      <c r="BF54" s="32" t="str">
        <f>IFERROR(VLOOKUP(Tabela227[[#This Row],[NOME]],'TARDE (N) (4)'!$B$2:$C$73,2,FALSE),"")</f>
        <v/>
      </c>
      <c r="BG54" s="32" t="str">
        <f>IFERROR(VLOOKUP(Tabela227[[#This Row],[NOME]],'TARDE (N) (3)'!$B$2:$C$73,2,FALSE),"")</f>
        <v/>
      </c>
      <c r="BH54" s="32" t="str">
        <f>IFERROR(VLOOKUP(Tabela227[[#This Row],[NOME]],'TARDE (N) (2)'!$B$2:$C$73,2,FALSE),"")</f>
        <v/>
      </c>
      <c r="BI54" s="32" t="str">
        <f>IFERROR(VLOOKUP(Tabela227[[#This Row],[NOME]],'TARDE (N) (1)'!$B$2:$C$73,2,FALSE),"")</f>
        <v/>
      </c>
      <c r="BJ54" s="32" t="str">
        <f>IFERROR(VLOOKUP(Tabela227[[#This Row],[NOME]],'TARDE (N) (6)'!$D$2:$E$73,2,FALSE),"")</f>
        <v/>
      </c>
      <c r="BK54" s="32" t="str">
        <f>IFERROR(VLOOKUP(Tabela227[[#This Row],[NOME]],'TARDE (N) (5)'!$D$2:$E$73,2,FALSE),"")</f>
        <v/>
      </c>
      <c r="BL54" s="32" t="str">
        <f>IFERROR(VLOOKUP(Tabela227[[#This Row],[NOME]],'TARDE (N) (4)'!$D$2:$E$73,2,FALSE),"")</f>
        <v/>
      </c>
      <c r="BM54" s="32" t="str">
        <f>IFERROR(VLOOKUP(Tabela227[[#This Row],[NOME]],'TARDE (N) (3)'!$D$2:$E$73,2,FALSE),"")</f>
        <v/>
      </c>
      <c r="BN54" s="32" t="str">
        <f>IFERROR(VLOOKUP(Tabela227[[#This Row],[NOME]],'TARDE (N) (2)'!$D$2:$E$73,2,FALSE),"")</f>
        <v/>
      </c>
      <c r="BO54" s="32" t="str">
        <f>IFERROR(VLOOKUP(Tabela227[[#This Row],[NOME]],'TARDE (N) (1)'!$D$2:$E$73,2,FALSE),"")</f>
        <v/>
      </c>
      <c r="BP54" s="32" t="str">
        <f>IFERROR(VLOOKUP(Tabela227[[#This Row],[NOME]],'TARDE (N) (6)'!$F$2:$G$73,2,FALSE),"")</f>
        <v/>
      </c>
      <c r="BQ54" s="32" t="str">
        <f>IFERROR(VLOOKUP(Tabela227[[#This Row],[NOME]],'TARDE (N) (5)'!$F$2:$G$73,2,FALSE),"")</f>
        <v/>
      </c>
      <c r="BR54" s="32" t="str">
        <f>IFERROR(VLOOKUP(Tabela227[[#This Row],[NOME]],'TARDE (N) (4)'!$F$2:$G$73,2,FALSE),"")</f>
        <v/>
      </c>
      <c r="BS54" s="32" t="str">
        <f>IFERROR(VLOOKUP(Tabela227[[#This Row],[NOME]],'TARDE (N) (3)'!$F$2:$G$73,2,FALSE),"")</f>
        <v/>
      </c>
      <c r="BT54" s="32" t="str">
        <f>IFERROR(VLOOKUP(Tabela227[[#This Row],[NOME]],'TARDE (N) (2)'!$F$2:$G$73,2,FALSE),"")</f>
        <v/>
      </c>
      <c r="BU54" s="32" t="str">
        <f>IFERROR(VLOOKUP(Tabela227[[#This Row],[NOME]],'TARDE (N) (1)'!$F$2:$G$73,2,FALSE),"")</f>
        <v/>
      </c>
      <c r="BV54" s="32" t="str">
        <f>IFERROR(VLOOKUP(Tabela227[[#This Row],[NOME]],'TARDE (N) (6)'!$H$2:$I$73,2,FALSE),"")</f>
        <v/>
      </c>
      <c r="BW54" s="32" t="str">
        <f>IFERROR(VLOOKUP(Tabela227[[#This Row],[NOME]],'TARDE (N) (5)'!$H$2:$I$73,2,FALSE),"")</f>
        <v/>
      </c>
      <c r="BX54" s="32" t="str">
        <f>IFERROR(VLOOKUP(Tabela227[[#This Row],[NOME]],'TARDE (N) (4)'!$H$2:$I$73,2,FALSE),"")</f>
        <v/>
      </c>
      <c r="BY54" s="32" t="str">
        <f>IFERROR(VLOOKUP(Tabela227[[#This Row],[NOME]],'TARDE (N) (3)'!$H$2:$I$73,2,FALSE),"")</f>
        <v/>
      </c>
      <c r="BZ54" s="32" t="str">
        <f>IFERROR(VLOOKUP(Tabela227[[#This Row],[NOME]],'TARDE (N) (2)'!$H$2:$I$73,2,FALSE),"")</f>
        <v/>
      </c>
      <c r="CA54" s="32" t="str">
        <f>IFERROR(VLOOKUP(Tabela227[[#This Row],[NOME]],'TARDE (N) (1)'!$H$2:$I$73,2,FALSE),"")</f>
        <v/>
      </c>
      <c r="CB54" s="32" t="str">
        <f>IFERROR(VLOOKUP(Tabela227[[#This Row],[NOME]],'TARDE (N) (6)'!$J$2:$K$73,2,FALSE),"")</f>
        <v/>
      </c>
      <c r="CC54" s="32" t="str">
        <f>IFERROR(VLOOKUP(Tabela227[[#This Row],[NOME]],'TARDE (N) (5)'!$J$2:$K$73,2,FALSE),"")</f>
        <v/>
      </c>
      <c r="CD54" s="32" t="str">
        <f>IFERROR(VLOOKUP(Tabela227[[#This Row],[NOME]],'TARDE (N) (4)'!$J$2:$K$73,2,FALSE),"")</f>
        <v/>
      </c>
      <c r="CE54" s="32" t="str">
        <f>IFERROR(VLOOKUP(Tabela227[[#This Row],[NOME]],'TARDE (N) (3)'!$J$2:$K$73,2,FALSE),"")</f>
        <v/>
      </c>
      <c r="CF54" s="32" t="str">
        <f>IFERROR(VLOOKUP(Tabela227[[#This Row],[NOME]],'TARDE (N) (2)'!$J$2:$K$73,2,FALSE),"")</f>
        <v/>
      </c>
      <c r="CG54" s="32" t="str">
        <f>IFERROR(VLOOKUP(Tabela227[[#This Row],[NOME]],'TARDE (N) (1)'!$J$2:$K$73,2,FALSE),"")</f>
        <v/>
      </c>
      <c r="CH54" s="32" t="str">
        <f>IFERROR(VLOOKUP(Tabela227[[#This Row],[NOME]],'TARDE (N) (6)'!$L$2:$M$73,2,FALSE),"")</f>
        <v/>
      </c>
      <c r="CI54" s="32" t="str">
        <f>IFERROR(VLOOKUP(Tabela227[[#This Row],[NOME]],'TARDE (N) (5)'!$L$2:$M$73,2,FALSE),"")</f>
        <v/>
      </c>
      <c r="CJ54" s="32" t="str">
        <f>IFERROR(VLOOKUP(Tabela227[[#This Row],[NOME]],'TARDE (N) (4)'!$L$2:$M$73,2,FALSE),"")</f>
        <v/>
      </c>
      <c r="CK54" s="32" t="str">
        <f>IFERROR(VLOOKUP(Tabela227[[#This Row],[NOME]],'TARDE (N) (3)'!$L$2:$M$73,2,FALSE),"")</f>
        <v/>
      </c>
      <c r="CL54" s="32" t="str">
        <f>IFERROR(VLOOKUP(Tabela227[[#This Row],[NOME]],'TARDE (N) (2)'!$L$2:$M$73,2,FALSE),"")</f>
        <v/>
      </c>
      <c r="CM54" s="32" t="str">
        <f>IFERROR(VLOOKUP(Tabela227[[#This Row],[NOME]],'TARDE (N) (1)'!$L$2:$M$73,2,FALSE),"")</f>
        <v/>
      </c>
      <c r="CN54" s="32" t="str">
        <f>IFERROR(VLOOKUP(Tabela227[[#This Row],[NOME]],'MANHÃ (N) (7)'!$B$2:$C$127,2,FALSE),"")</f>
        <v/>
      </c>
      <c r="CO54" s="32" t="str">
        <f>IFERROR(VLOOKUP(Tabela227[[#This Row],[NOME]],'MANHÃ (N) (6)'!$B$2:$C$127,2,FALSE),"")</f>
        <v/>
      </c>
      <c r="CP54" s="32" t="str">
        <f>IFERROR(VLOOKUP(Tabela227[[#This Row],[NOME]],'MANHÃ (N) (5)'!$B$2:$C$127,2,FALSE),"")</f>
        <v/>
      </c>
      <c r="CQ54" s="32" t="str">
        <f>IFERROR(VLOOKUP(Tabela227[[#This Row],[NOME]],'MANHÃ (N) (4)'!$B$2:$C$127,2,FALSE),"")</f>
        <v/>
      </c>
      <c r="CR54" s="32" t="str">
        <f>IFERROR(VLOOKUP(Tabela227[[#This Row],[NOME]],'MANHÃ (N) (3)'!$B$2:$C$127,2,FALSE),"")</f>
        <v/>
      </c>
      <c r="CS54" s="32" t="str">
        <f>IFERROR(VLOOKUP(Tabela227[[#This Row],[NOME]],'MANHÃ (N) (2)'!$B$2:$C$127,2,FALSE),"")</f>
        <v/>
      </c>
      <c r="CT54" s="32" t="str">
        <f>IFERROR(VLOOKUP(Tabela227[[#This Row],[NOME]],'MANHÃ (N) (1)'!$B$2:$C$127,2,FALSE),"")</f>
        <v/>
      </c>
      <c r="CU54" s="32" t="str">
        <f>IFERROR(VLOOKUP(Tabela227[[#This Row],[NOME]],'MANHÃ (N) (7)'!$D$2:$E$127,2,FALSE),"")</f>
        <v/>
      </c>
      <c r="CV54" s="32" t="str">
        <f>IFERROR(VLOOKUP(Tabela227[[#This Row],[NOME]],'MANHÃ (N) (6)'!$D$2:$E$127,2,FALSE),"")</f>
        <v/>
      </c>
      <c r="CW54" s="32" t="str">
        <f>IFERROR(VLOOKUP(Tabela227[[#This Row],[NOME]],'MANHÃ (N) (5)'!$D$2:$E$127,2,FALSE),"")</f>
        <v/>
      </c>
      <c r="CX54" s="32" t="str">
        <f>IFERROR(VLOOKUP(Tabela227[[#This Row],[NOME]],'MANHÃ (N) (4)'!$D$2:$E$127,2,FALSE),"")</f>
        <v/>
      </c>
      <c r="CY54" s="32" t="str">
        <f>IFERROR(VLOOKUP(Tabela227[[#This Row],[NOME]],'MANHÃ (N) (3)'!$D$2:$E$127,2,FALSE),"")</f>
        <v/>
      </c>
      <c r="CZ54" s="32" t="str">
        <f>IFERROR(VLOOKUP(Tabela227[[#This Row],[NOME]],'MANHÃ (N) (2)'!$D$2:$E$127,2,FALSE),"")</f>
        <v/>
      </c>
      <c r="DA54" s="32" t="str">
        <f>IFERROR(VLOOKUP(Tabela227[[#This Row],[NOME]],'MANHÃ (N) (1)'!$D$2:$E$127,2,FALSE),"")</f>
        <v/>
      </c>
      <c r="DB54" s="32" t="str">
        <f>IFERROR(VLOOKUP(Tabela227[[#This Row],[NOME]],'MANHÃ (N) (7)'!$F$2:$G$127,2,FALSE),"")</f>
        <v/>
      </c>
      <c r="DC54" s="32" t="str">
        <f>IFERROR(VLOOKUP(Tabela227[[#This Row],[NOME]],'MANHÃ (N) (7)'!$F$2:$G$127,2,FALSE),"")</f>
        <v/>
      </c>
      <c r="DD54" s="32" t="str">
        <f>IFERROR(VLOOKUP(Tabela227[[#This Row],[NOME]],'MANHÃ (N) (6)'!$F$2:$G$127,2,FALSE),"")</f>
        <v/>
      </c>
      <c r="DE54" s="32" t="str">
        <f>IFERROR(VLOOKUP(Tabela227[[#This Row],[NOME]],'MANHÃ (N) (5)'!$F$2:$G$127,2,FALSE),"")</f>
        <v/>
      </c>
      <c r="DF54" s="32" t="str">
        <f>IFERROR(VLOOKUP(Tabela227[[#This Row],[NOME]],'MANHÃ (N) (3)'!$F$2:$G$127,2,FALSE),"")</f>
        <v/>
      </c>
      <c r="DG54" s="32" t="str">
        <f>IFERROR(VLOOKUP(Tabela227[[#This Row],[NOME]],'MANHÃ (N) (2)'!$F$2:$G$127,2,FALSE),"")</f>
        <v/>
      </c>
      <c r="DH54" s="32" t="str">
        <f>IFERROR(VLOOKUP(Tabela227[[#This Row],[NOME]],'MANHÃ (N) (1)'!$F$2:$G$127,2,FALSE),"")</f>
        <v/>
      </c>
      <c r="DI54" s="32" t="str">
        <f>IFERROR(VLOOKUP(Tabela227[[#This Row],[NOME]],'MANHÃ (N) (7)'!$H$2:$I$127,2,FALSE),"")</f>
        <v/>
      </c>
      <c r="DJ54" s="32" t="str">
        <f>IFERROR(VLOOKUP(Tabela227[[#This Row],[NOME]],'MANHÃ (N) (6)'!$H$2:$I$127,2,FALSE),"")</f>
        <v/>
      </c>
      <c r="DK54" s="32" t="str">
        <f>IFERROR(VLOOKUP(Tabela227[[#This Row],[NOME]],'MANHÃ (N) (5)'!$H$2:$I$127,2,FALSE),"")</f>
        <v/>
      </c>
      <c r="DL54" s="32" t="str">
        <f>IFERROR(VLOOKUP(Tabela227[[#This Row],[NOME]],'MANHÃ (N) (4)'!$H$2:$I$127,2,FALSE),"")</f>
        <v/>
      </c>
      <c r="DM54" s="32" t="str">
        <f>IFERROR(VLOOKUP(Tabela227[[#This Row],[NOME]],'MANHÃ (N) (3)'!$H$2:$I$127,2,FALSE),"")</f>
        <v/>
      </c>
      <c r="DN54" s="32" t="str">
        <f>IFERROR(VLOOKUP(Tabela227[[#This Row],[NOME]],'MANHÃ (N) (2)'!$H$2:$I$127,2,FALSE),"")</f>
        <v/>
      </c>
      <c r="DO54" s="32" t="str">
        <f>IFERROR(VLOOKUP(Tabela227[[#This Row],[NOME]],'MANHÃ (N) (1)'!$H$2:$I$127,2,FALSE),"")</f>
        <v/>
      </c>
      <c r="DP54" s="32" t="str">
        <f>IFERROR(VLOOKUP(Tabela227[[#This Row],[NOME]],'MANHÃ (N) (7)'!$J$2:$K$127,2,FALSE),"")</f>
        <v/>
      </c>
      <c r="DQ54" s="32" t="str">
        <f>IFERROR(VLOOKUP(Tabela227[[#This Row],[NOME]],'MANHÃ (N) (6)'!$J$2:$K$127,2,FALSE),"")</f>
        <v/>
      </c>
      <c r="DR54" s="32" t="str">
        <f>IFERROR(VLOOKUP(Tabela227[[#This Row],[NOME]],'MANHÃ (N) (5)'!$J$2:$K$127,2,FALSE),"")</f>
        <v/>
      </c>
      <c r="DS54" s="32" t="str">
        <f>IFERROR(VLOOKUP(Tabela227[[#This Row],[NOME]],'MANHÃ (N) (4)'!$J$2:$K$127,2,FALSE),"")</f>
        <v/>
      </c>
      <c r="DT54" s="32" t="str">
        <f>IFERROR(VLOOKUP(Tabela227[[#This Row],[NOME]],'MANHÃ (N) (3)'!$J$2:$K$127,2,FALSE),"")</f>
        <v/>
      </c>
      <c r="DU54" s="32" t="str">
        <f>IFERROR(VLOOKUP(Tabela227[[#This Row],[NOME]],'MANHÃ (N) (2)'!$J$2:$K$127,2,FALSE),"")</f>
        <v/>
      </c>
      <c r="DV54" s="32" t="str">
        <f>IFERROR(VLOOKUP(Tabela227[[#This Row],[NOME]],'MANHÃ (N) (1)'!$J$2:$K$127,2,FALSE),"")</f>
        <v/>
      </c>
      <c r="DW54" s="32" t="str">
        <f>IFERROR(VLOOKUP(Tabela227[[#This Row],[NOME]],'MANHÃ (N) (7)'!$L$2:$M$127,2,FALSE),"")</f>
        <v/>
      </c>
      <c r="DX54" s="32" t="str">
        <f>IFERROR(VLOOKUP(Tabela227[[#This Row],[NOME]],'MANHÃ (N) (6)'!$L$2:$M$127,2,FALSE),"")</f>
        <v/>
      </c>
      <c r="DY54" s="32" t="str">
        <f>IFERROR(VLOOKUP(Tabela227[[#This Row],[NOME]],'MANHÃ (N) (5)'!$L$2:$M$127,2,FALSE),"")</f>
        <v/>
      </c>
      <c r="DZ54" s="32" t="str">
        <f>IFERROR(VLOOKUP(Tabela227[[#This Row],[NOME]],'MANHÃ (N) (4)'!$L$2:$M$127,2,FALSE),"")</f>
        <v/>
      </c>
      <c r="EA54" s="32" t="str">
        <f>IFERROR(VLOOKUP(Tabela227[[#This Row],[NOME]],'MANHÃ (N) (3)'!$L$2:$M$127,2,FALSE),"")</f>
        <v/>
      </c>
      <c r="EB54" s="32" t="str">
        <f>IFERROR(VLOOKUP(Tabela227[[#This Row],[NOME]],'MANHÃ (N) (2)'!$L$2:$M$127,2,FALSE),"")</f>
        <v/>
      </c>
      <c r="EC54" s="32" t="str">
        <f>IFERROR(VLOOKUP(Tabela227[[#This Row],[NOME]],'MANHÃ (N) (1)'!$L$2:$M$127,2,FALSE),"")</f>
        <v/>
      </c>
      <c r="ED54" s="33">
        <v>45323</v>
      </c>
      <c r="EE54" s="31">
        <f>PROFESSORES!$D$3</f>
        <v>2024</v>
      </c>
      <c r="EF54" s="31" t="str">
        <f>PROFESSORES!$C$3</f>
        <v>MAIO</v>
      </c>
      <c r="EG54" s="35">
        <f>'MÊS (WORD)'!$C$4</f>
        <v>5</v>
      </c>
      <c r="EH54" s="42">
        <f>'MÊS (WORD)'!$I$5</f>
        <v>45413</v>
      </c>
      <c r="EI54" s="31" t="str">
        <f>'MÊS (WORD)'!$J$5</f>
        <v>*
***************************DIA DO TRABALHO**************************</v>
      </c>
      <c r="EJ54" s="42">
        <f>'MÊS (WORD)'!$I$6</f>
        <v>45414</v>
      </c>
      <c r="EK54" s="37" t="str">
        <f>'MÊS (WORD)'!$J$6</f>
        <v/>
      </c>
      <c r="EL54" s="42">
        <f>'MÊS (WORD)'!$I$7</f>
        <v>45415</v>
      </c>
      <c r="EM54" s="37" t="str">
        <f>'MÊS (WORD)'!$J$7</f>
        <v/>
      </c>
      <c r="EN54" s="42">
        <f>'MÊS (WORD)'!$I$8</f>
        <v>45416</v>
      </c>
      <c r="EO54" s="37" t="str">
        <f>'MÊS (WORD)'!$J$8</f>
        <v/>
      </c>
      <c r="EP54" s="42">
        <f>'MÊS (WORD)'!$I$9</f>
        <v>45417</v>
      </c>
      <c r="EQ54" s="37" t="str">
        <f>'MÊS (WORD)'!$J$9</f>
        <v>********************************************************************</v>
      </c>
      <c r="ER54" s="42">
        <f>'MÊS (WORD)'!$I$10</f>
        <v>45418</v>
      </c>
      <c r="ES54" s="37" t="str">
        <f>'MÊS (WORD)'!$J$10</f>
        <v/>
      </c>
      <c r="ET54" s="42">
        <f>'MÊS (WORD)'!$I$11</f>
        <v>45419</v>
      </c>
      <c r="EU54" s="37" t="str">
        <f>'MÊS (WORD)'!$J$11</f>
        <v/>
      </c>
      <c r="EV54" s="42">
        <f>'MÊS (WORD)'!$I$12</f>
        <v>45420</v>
      </c>
      <c r="EW54" s="37" t="str">
        <f>'MÊS (WORD)'!$J$12</f>
        <v/>
      </c>
      <c r="EX54" s="42">
        <f>'MÊS (WORD)'!$I$13</f>
        <v>45421</v>
      </c>
      <c r="EY54" s="37" t="str">
        <f>'MÊS (WORD)'!$J$13</f>
        <v/>
      </c>
      <c r="EZ54" s="37">
        <f>'MÊS (WORD)'!$I$14</f>
        <v>45422</v>
      </c>
      <c r="FA54" s="37" t="str">
        <f>'MÊS (WORD)'!$J$14</f>
        <v/>
      </c>
      <c r="FB54" s="37">
        <f>'MÊS (WORD)'!$I$15</f>
        <v>45423</v>
      </c>
      <c r="FC54" s="37" t="str">
        <f>'MÊS (WORD)'!$J$15</f>
        <v/>
      </c>
      <c r="FD54" s="37">
        <f>'MÊS (WORD)'!$I$16</f>
        <v>45424</v>
      </c>
      <c r="FE54" s="37" t="str">
        <f>'MÊS (WORD)'!$J$16</f>
        <v>********************************************************************</v>
      </c>
      <c r="FF54" s="37">
        <f>'MÊS (WORD)'!$I$17</f>
        <v>45425</v>
      </c>
      <c r="FG54" s="37" t="str">
        <f>'MÊS (WORD)'!$J$17</f>
        <v/>
      </c>
      <c r="FH54" s="37">
        <f>'MÊS (WORD)'!$I$18</f>
        <v>45426</v>
      </c>
      <c r="FI54" s="37" t="str">
        <f>'MÊS (WORD)'!$J$18</f>
        <v/>
      </c>
      <c r="FJ54" s="37">
        <f>'MÊS (WORD)'!$I$19</f>
        <v>45427</v>
      </c>
      <c r="FK54" s="37" t="str">
        <f>'MÊS (WORD)'!$J$19</f>
        <v/>
      </c>
      <c r="FL54" s="37">
        <f>'MÊS (WORD)'!$I$20</f>
        <v>45428</v>
      </c>
      <c r="FM54" s="37" t="str">
        <f>'MÊS (WORD)'!$J$20</f>
        <v/>
      </c>
      <c r="FN54" s="37">
        <f>'MÊS (WORD)'!$I$21</f>
        <v>45429</v>
      </c>
      <c r="FO54" s="37" t="str">
        <f>'MÊS (WORD)'!$J$21</f>
        <v/>
      </c>
      <c r="FP54" s="37">
        <f>'MÊS (WORD)'!$I$22</f>
        <v>45430</v>
      </c>
      <c r="FQ54" s="37" t="str">
        <f>'MÊS (WORD)'!$J$22</f>
        <v/>
      </c>
      <c r="FR54" s="37">
        <f>'MÊS (WORD)'!$I$23</f>
        <v>45431</v>
      </c>
      <c r="FS54" s="37" t="str">
        <f>'MÊS (WORD)'!$J$23</f>
        <v>********************************************************************</v>
      </c>
      <c r="FT54" s="37">
        <f>'MÊS (WORD)'!$I$24</f>
        <v>45432</v>
      </c>
      <c r="FU54" s="37" t="str">
        <f>'MÊS (WORD)'!$J$24</f>
        <v/>
      </c>
      <c r="FV54" s="37">
        <f>'MÊS (WORD)'!$I$25</f>
        <v>45433</v>
      </c>
      <c r="FW54" s="37" t="str">
        <f>'MÊS (WORD)'!$J$25</f>
        <v/>
      </c>
      <c r="FX54" s="37">
        <f>'MÊS (WORD)'!$I$26</f>
        <v>45434</v>
      </c>
      <c r="FY54" s="37" t="str">
        <f>'MÊS (WORD)'!$J$26</f>
        <v/>
      </c>
      <c r="FZ54" s="37">
        <f>'MÊS (WORD)'!$I$27</f>
        <v>45435</v>
      </c>
      <c r="GA54" s="37" t="str">
        <f>'MÊS (WORD)'!$J$27</f>
        <v/>
      </c>
      <c r="GB54" s="37">
        <f>'MÊS (WORD)'!$I$28</f>
        <v>45436</v>
      </c>
      <c r="GC54" s="37" t="str">
        <f>'MÊS (WORD)'!$J$28</f>
        <v/>
      </c>
      <c r="GD54" s="37">
        <f>'MÊS (WORD)'!$I$29</f>
        <v>45437</v>
      </c>
      <c r="GE54" s="37" t="str">
        <f>'MÊS (WORD)'!$J$29</f>
        <v/>
      </c>
      <c r="GF54" s="37">
        <f>'MÊS (WORD)'!$I$30</f>
        <v>45438</v>
      </c>
      <c r="GG54" s="37" t="str">
        <f>'MÊS (WORD)'!$J$30</f>
        <v>********************************************************************</v>
      </c>
      <c r="GH54" s="37">
        <f>'MÊS (WORD)'!$I$31</f>
        <v>45439</v>
      </c>
      <c r="GI54" s="37" t="str">
        <f>'MÊS (WORD)'!$J$31</f>
        <v/>
      </c>
      <c r="GJ54" s="37">
        <f>'MÊS (WORD)'!$I$32</f>
        <v>45440</v>
      </c>
      <c r="GK54" s="37" t="str">
        <f>'MÊS (WORD)'!$J$32</f>
        <v/>
      </c>
      <c r="GL54" s="37">
        <f>'MÊS (WORD)'!$I$33</f>
        <v>45441</v>
      </c>
      <c r="GM54" s="37" t="str">
        <f>'MÊS (WORD)'!$J$33</f>
        <v/>
      </c>
      <c r="GN54" s="37">
        <f>'MÊS (WORD)'!$I$34</f>
        <v>45442</v>
      </c>
      <c r="GO54" s="37" t="str">
        <f>'MÊS (WORD)'!$J$34</f>
        <v/>
      </c>
      <c r="GP54" s="37">
        <f>'MÊS (WORD)'!$I$35</f>
        <v>45443</v>
      </c>
      <c r="GQ54" s="31" t="str">
        <f>'MÊS (WORD)'!$J$35</f>
        <v/>
      </c>
    </row>
    <row r="55" spans="1:199" ht="17.100000000000001" customHeight="1" x14ac:dyDescent="0.25">
      <c r="A55" s="31">
        <v>53405</v>
      </c>
      <c r="B55" s="33">
        <v>41548</v>
      </c>
      <c r="C55" s="31">
        <v>216</v>
      </c>
      <c r="D55" s="39" t="s">
        <v>397</v>
      </c>
      <c r="E55" s="34" t="s">
        <v>28</v>
      </c>
      <c r="F55" s="39" t="s">
        <v>396</v>
      </c>
      <c r="G55" s="39" t="s">
        <v>398</v>
      </c>
      <c r="H55" s="31">
        <v>26</v>
      </c>
      <c r="I55" s="31">
        <f>IF(Tabela227[[#This Row],[HORA AULA]]&lt;&gt;0,Tabela227[[#This Row],[HORA AULA]]/2,"-")</f>
        <v>13</v>
      </c>
      <c r="J55" s="31">
        <v>4</v>
      </c>
      <c r="K55" s="31" t="s">
        <v>100</v>
      </c>
      <c r="L55" s="31" t="s">
        <v>100</v>
      </c>
      <c r="M55" s="31" t="s">
        <v>100</v>
      </c>
      <c r="N55" s="32" t="str">
        <f>IFERROR(VLOOKUP(Tabela227[[#This Row],[NOME]],'NOITE (N) (7)'!$B$3:$C$176,2,FALSE),"")</f>
        <v/>
      </c>
      <c r="O55" s="32" t="str">
        <f>IFERROR(VLOOKUP(Tabela227[[#This Row],[NOME]],'NOITE (N) (6)'!$B$3:$C$176,2,FALSE),"")</f>
        <v/>
      </c>
      <c r="P55" s="32" t="str">
        <f>IFERROR(VLOOKUP(Tabela227[[#This Row],[NOME]],'NOITE (N) (5)'!$B$3:$C$176,2,FALSE),"")</f>
        <v/>
      </c>
      <c r="Q55" s="32" t="str">
        <f>IFERROR(VLOOKUP(Tabela227[[#This Row],[NOME]],'NOITE (N) (4)'!$B$3:$C$176,2,FALSE),"")</f>
        <v/>
      </c>
      <c r="R55" s="32" t="str">
        <f>IFERROR(VLOOKUP(Tabela227[[#This Row],[NOME]],'NOITE (N) (3)'!$B$3:$C$176,2,FALSE),"")</f>
        <v/>
      </c>
      <c r="S55" s="32" t="str">
        <f>IFERROR(VLOOKUP(Tabela227[[#This Row],[NOME]],'NOITE (N) (2)'!$B$3:$C$176,2,FALSE),"")</f>
        <v/>
      </c>
      <c r="T55" s="32" t="str">
        <f>IFERROR(VLOOKUP(Tabela227[[#This Row],[NOME]],'NOITE (N) (1)'!$B$3:$C$176,2,FALSE),"")</f>
        <v/>
      </c>
      <c r="U55" s="32" t="str">
        <f>IFERROR(VLOOKUP(Tabela227[[#This Row],[NOME]],'NOITE (N) (7)'!$D$3:$E$176,2,FALSE),"")</f>
        <v/>
      </c>
      <c r="V55" s="32" t="str">
        <f>IFERROR(VLOOKUP(Tabela227[[#This Row],[NOME]],'NOITE (N) (6)'!$D$3:$E$176,2,FALSE),"")</f>
        <v/>
      </c>
      <c r="W55" s="32" t="str">
        <f>IFERROR(VLOOKUP(Tabela227[[#This Row],[NOME]],'NOITE (N) (5)'!$D$3:$E$176,2,FALSE),"")</f>
        <v/>
      </c>
      <c r="X55" s="32" t="str">
        <f>IFERROR(VLOOKUP(Tabela227[[#This Row],[NOME]],'NOITE (N) (4)'!$D$3:$E$176,2,FALSE),"")</f>
        <v/>
      </c>
      <c r="Y55" s="32" t="str">
        <f>IFERROR(VLOOKUP(Tabela227[[#This Row],[NOME]],'NOITE (N) (3)'!$D$3:$E$176,2,FALSE),"")</f>
        <v/>
      </c>
      <c r="Z55" s="32" t="str">
        <f>IFERROR(VLOOKUP(Tabela227[[#This Row],[NOME]],'NOITE (N) (2)'!$D$3:$E$176,2,FALSE),"")</f>
        <v/>
      </c>
      <c r="AA55" s="32" t="str">
        <f>IFERROR(VLOOKUP(Tabela227[[#This Row],[NOME]],'NOITE (N) (1)'!$D$3:$E$176,2,FALSE),"")</f>
        <v/>
      </c>
      <c r="AB55" s="32" t="str">
        <f>IFERROR(VLOOKUP(Tabela227[[#This Row],[NOME]],'NOITE (N) (7)'!$F$3:$G$176,2,FALSE),"")</f>
        <v/>
      </c>
      <c r="AC55" s="32" t="str">
        <f>IFERROR(VLOOKUP(Tabela227[[#This Row],[NOME]],'NOITE (N) (6)'!$F$3:$G$176,2,FALSE),"")</f>
        <v/>
      </c>
      <c r="AD55" s="32" t="str">
        <f>IFERROR(VLOOKUP(Tabela227[[#This Row],[NOME]],'NOITE (N) (5)'!$F$3:$G$176,2,FALSE),"")</f>
        <v/>
      </c>
      <c r="AE55" s="32" t="str">
        <f>IFERROR(VLOOKUP(Tabela227[[#This Row],[NOME]],'NOITE (N) (4)'!$F$3:$G$176,2,FALSE),"")</f>
        <v/>
      </c>
      <c r="AF55" s="32" t="str">
        <f>IFERROR(VLOOKUP(Tabela227[[#This Row],[NOME]],'NOITE (N) (3)'!$F$3:$G$176,2,FALSE),"")</f>
        <v/>
      </c>
      <c r="AG55" s="32" t="str">
        <f>IFERROR(VLOOKUP(Tabela227[[#This Row],[NOME]],'NOITE (N) (2)'!$F$3:$G$176,2,FALSE),"")</f>
        <v/>
      </c>
      <c r="AH55" s="32" t="str">
        <f>IFERROR(VLOOKUP(Tabela227[[#This Row],[NOME]],'NOITE (N) (1)'!$F$3:$G$176,2,FALSE),"")</f>
        <v/>
      </c>
      <c r="AI55" s="32" t="str">
        <f>IFERROR(VLOOKUP(Tabela227[[#This Row],[NOME]],'NOITE (N) (7)'!$H$3:$I$176,2,FALSE),"")</f>
        <v/>
      </c>
      <c r="AJ55" s="32" t="str">
        <f>IFERROR(VLOOKUP(Tabela227[[#This Row],[NOME]],'NOITE (N) (6)'!$H$3:$I$176,2,FALSE),"")</f>
        <v/>
      </c>
      <c r="AK55" s="32" t="str">
        <f>IFERROR(VLOOKUP(Tabela227[[#This Row],[NOME]],'NOITE (N) (5)'!$H$3:$I$176,2,FALSE),"")</f>
        <v/>
      </c>
      <c r="AL55" s="32" t="str">
        <f>IFERROR(VLOOKUP(Tabela227[[#This Row],[NOME]],'NOITE (N) (4)'!$H$3:$I$176,2,FALSE),"")</f>
        <v/>
      </c>
      <c r="AM55" s="32" t="str">
        <f>IFERROR(VLOOKUP(Tabela227[[#This Row],[NOME]],'NOITE (N) (3)'!$H$3:$I$176,2,FALSE),"")</f>
        <v/>
      </c>
      <c r="AN55" s="32" t="str">
        <f>IFERROR(VLOOKUP(Tabela227[[#This Row],[NOME]],'NOITE (N) (2)'!$H$3:$I$176,2,FALSE),"")</f>
        <v/>
      </c>
      <c r="AO55" s="32" t="str">
        <f>IFERROR(VLOOKUP(Tabela227[[#This Row],[NOME]],'NOITE (N) (1)'!$H$3:$I$176,2,FALSE),"")</f>
        <v/>
      </c>
      <c r="AP55" s="32" t="str">
        <f>IFERROR(VLOOKUP(Tabela227[[#This Row],[NOME]],'NOITE (N) (7)'!$J$3:$K$176,2,FALSE),"")</f>
        <v/>
      </c>
      <c r="AQ55" s="32" t="str">
        <f>IFERROR(VLOOKUP(Tabela227[[#This Row],[NOME]],'NOITE (N) (6)'!$J$3:$K$176,2,FALSE),"")</f>
        <v/>
      </c>
      <c r="AR55" s="32" t="str">
        <f>IFERROR(VLOOKUP(Tabela227[[#This Row],[NOME]],'NOITE (N) (5)'!$J$3:$K$176,2,FALSE),"")</f>
        <v/>
      </c>
      <c r="AS55" s="32" t="str">
        <f>IFERROR(VLOOKUP(Tabela227[[#This Row],[NOME]],'NOITE (N) (4)'!$J$3:$K$176,2,FALSE),"")</f>
        <v/>
      </c>
      <c r="AT55" s="32" t="str">
        <f>IFERROR(VLOOKUP(Tabela227[[#This Row],[NOME]],'NOITE (N) (3)'!$J$3:$K$176,2,FALSE),"")</f>
        <v/>
      </c>
      <c r="AU55" s="32" t="str">
        <f>IFERROR(VLOOKUP(Tabela227[[#This Row],[NOME]],'NOITE (N) (2)'!$J$3:$K$176,2,FALSE),"")</f>
        <v/>
      </c>
      <c r="AV55" s="32" t="str">
        <f>IFERROR(VLOOKUP(Tabela227[[#This Row],[NOME]],'NOITE (N) (1)'!$J$3:$K$176,2,FALSE),"")</f>
        <v/>
      </c>
      <c r="AW55" s="32" t="str">
        <f>IFERROR(VLOOKUP(Tabela227[[#This Row],[NOME]],'NOITE (N) (7)'!$L$3:$M$176,2,FALSE),"")</f>
        <v/>
      </c>
      <c r="AX55" s="32" t="str">
        <f>IFERROR(VLOOKUP(Tabela227[[#This Row],[NOME]],'NOITE (N) (6)'!$L$3:$M$176,2,FALSE),"")</f>
        <v/>
      </c>
      <c r="AY55" s="32" t="str">
        <f>IFERROR(VLOOKUP(Tabela227[[#This Row],[NOME]],'NOITE (N) (5)'!$L$3:$M$176,2,FALSE),"")</f>
        <v/>
      </c>
      <c r="AZ55" s="32" t="str">
        <f>IFERROR(VLOOKUP(Tabela227[[#This Row],[NOME]],'NOITE (N) (4)'!$L$3:$M$176,2,FALSE),"")</f>
        <v/>
      </c>
      <c r="BA55" s="32" t="str">
        <f>IFERROR(VLOOKUP(Tabela227[[#This Row],[NOME]],'NOITE (N) (3)'!$L$3:$M$176,2,FALSE),"")</f>
        <v/>
      </c>
      <c r="BB55" s="32" t="str">
        <f>IFERROR(VLOOKUP(Tabela227[[#This Row],[NOME]],'NOITE (N) (2)'!$L$3:$M$176,2,FALSE),"")</f>
        <v/>
      </c>
      <c r="BC55" s="32" t="str">
        <f>IFERROR(VLOOKUP(Tabela227[[#This Row],[NOME]],'NOITE (N) (1)'!$L$3:$M$176,2,FALSE),"")</f>
        <v/>
      </c>
      <c r="BD55" s="32" t="str">
        <f>IFERROR(VLOOKUP(Tabela227[[#This Row],[NOME]],'TARDE (N) (6)'!$B$2:$C$73,2,FALSE),"")</f>
        <v/>
      </c>
      <c r="BE55" s="32" t="str">
        <f>IFERROR(VLOOKUP(Tabela227[[#This Row],[NOME]],'TARDE (N) (5)'!$B$2:$C$73,2,FALSE),"")</f>
        <v/>
      </c>
      <c r="BF55" s="32" t="str">
        <f>IFERROR(VLOOKUP(Tabela227[[#This Row],[NOME]],'TARDE (N) (4)'!$B$2:$C$73,2,FALSE),"")</f>
        <v/>
      </c>
      <c r="BG55" s="32" t="str">
        <f>IFERROR(VLOOKUP(Tabela227[[#This Row],[NOME]],'TARDE (N) (3)'!$B$2:$C$73,2,FALSE),"")</f>
        <v/>
      </c>
      <c r="BH55" s="32" t="str">
        <f>IFERROR(VLOOKUP(Tabela227[[#This Row],[NOME]],'TARDE (N) (2)'!$B$2:$C$73,2,FALSE),"")</f>
        <v/>
      </c>
      <c r="BI55" s="32" t="str">
        <f>IFERROR(VLOOKUP(Tabela227[[#This Row],[NOME]],'TARDE (N) (1)'!$B$2:$C$73,2,FALSE),"")</f>
        <v/>
      </c>
      <c r="BJ55" s="32" t="str">
        <f>IFERROR(VLOOKUP(Tabela227[[#This Row],[NOME]],'TARDE (N) (6)'!$D$2:$E$73,2,FALSE),"")</f>
        <v/>
      </c>
      <c r="BK55" s="32" t="str">
        <f>IFERROR(VLOOKUP(Tabela227[[#This Row],[NOME]],'TARDE (N) (5)'!$D$2:$E$73,2,FALSE),"")</f>
        <v/>
      </c>
      <c r="BL55" s="32" t="str">
        <f>IFERROR(VLOOKUP(Tabela227[[#This Row],[NOME]],'TARDE (N) (4)'!$D$2:$E$73,2,FALSE),"")</f>
        <v/>
      </c>
      <c r="BM55" s="32" t="str">
        <f>IFERROR(VLOOKUP(Tabela227[[#This Row],[NOME]],'TARDE (N) (3)'!$D$2:$E$73,2,FALSE),"")</f>
        <v/>
      </c>
      <c r="BN55" s="32" t="str">
        <f>IFERROR(VLOOKUP(Tabela227[[#This Row],[NOME]],'TARDE (N) (2)'!$D$2:$E$73,2,FALSE),"")</f>
        <v/>
      </c>
      <c r="BO55" s="32" t="str">
        <f>IFERROR(VLOOKUP(Tabela227[[#This Row],[NOME]],'TARDE (N) (1)'!$D$2:$E$73,2,FALSE),"")</f>
        <v/>
      </c>
      <c r="BP55" s="32" t="str">
        <f>IFERROR(VLOOKUP(Tabela227[[#This Row],[NOME]],'TARDE (N) (6)'!$F$2:$G$73,2,FALSE),"")</f>
        <v/>
      </c>
      <c r="BQ55" s="32" t="str">
        <f>IFERROR(VLOOKUP(Tabela227[[#This Row],[NOME]],'TARDE (N) (5)'!$F$2:$G$73,2,FALSE),"")</f>
        <v/>
      </c>
      <c r="BR55" s="32" t="str">
        <f>IFERROR(VLOOKUP(Tabela227[[#This Row],[NOME]],'TARDE (N) (4)'!$F$2:$G$73,2,FALSE),"")</f>
        <v/>
      </c>
      <c r="BS55" s="32" t="str">
        <f>IFERROR(VLOOKUP(Tabela227[[#This Row],[NOME]],'TARDE (N) (3)'!$F$2:$G$73,2,FALSE),"")</f>
        <v/>
      </c>
      <c r="BT55" s="32" t="str">
        <f>IFERROR(VLOOKUP(Tabela227[[#This Row],[NOME]],'TARDE (N) (2)'!$F$2:$G$73,2,FALSE),"")</f>
        <v/>
      </c>
      <c r="BU55" s="32" t="str">
        <f>IFERROR(VLOOKUP(Tabela227[[#This Row],[NOME]],'TARDE (N) (1)'!$F$2:$G$73,2,FALSE),"")</f>
        <v/>
      </c>
      <c r="BV55" s="32" t="str">
        <f>IFERROR(VLOOKUP(Tabela227[[#This Row],[NOME]],'TARDE (N) (6)'!$H$2:$I$73,2,FALSE),"")</f>
        <v/>
      </c>
      <c r="BW55" s="32" t="str">
        <f>IFERROR(VLOOKUP(Tabela227[[#This Row],[NOME]],'TARDE (N) (5)'!$H$2:$I$73,2,FALSE),"")</f>
        <v/>
      </c>
      <c r="BX55" s="32" t="str">
        <f>IFERROR(VLOOKUP(Tabela227[[#This Row],[NOME]],'TARDE (N) (4)'!$H$2:$I$73,2,FALSE),"")</f>
        <v/>
      </c>
      <c r="BY55" s="32" t="str">
        <f>IFERROR(VLOOKUP(Tabela227[[#This Row],[NOME]],'TARDE (N) (3)'!$H$2:$I$73,2,FALSE),"")</f>
        <v/>
      </c>
      <c r="BZ55" s="32" t="str">
        <f>IFERROR(VLOOKUP(Tabela227[[#This Row],[NOME]],'TARDE (N) (2)'!$H$2:$I$73,2,FALSE),"")</f>
        <v/>
      </c>
      <c r="CA55" s="32" t="str">
        <f>IFERROR(VLOOKUP(Tabela227[[#This Row],[NOME]],'TARDE (N) (1)'!$H$2:$I$73,2,FALSE),"")</f>
        <v/>
      </c>
      <c r="CB55" s="32" t="str">
        <f>IFERROR(VLOOKUP(Tabela227[[#This Row],[NOME]],'TARDE (N) (6)'!$J$2:$K$73,2,FALSE),"")</f>
        <v/>
      </c>
      <c r="CC55" s="32" t="str">
        <f>IFERROR(VLOOKUP(Tabela227[[#This Row],[NOME]],'TARDE (N) (5)'!$J$2:$K$73,2,FALSE),"")</f>
        <v/>
      </c>
      <c r="CD55" s="32" t="str">
        <f>IFERROR(VLOOKUP(Tabela227[[#This Row],[NOME]],'TARDE (N) (4)'!$J$2:$K$73,2,FALSE),"")</f>
        <v/>
      </c>
      <c r="CE55" s="32" t="str">
        <f>IFERROR(VLOOKUP(Tabela227[[#This Row],[NOME]],'TARDE (N) (3)'!$J$2:$K$73,2,FALSE),"")</f>
        <v/>
      </c>
      <c r="CF55" s="32" t="str">
        <f>IFERROR(VLOOKUP(Tabela227[[#This Row],[NOME]],'TARDE (N) (2)'!$J$2:$K$73,2,FALSE),"")</f>
        <v/>
      </c>
      <c r="CG55" s="32" t="str">
        <f>IFERROR(VLOOKUP(Tabela227[[#This Row],[NOME]],'TARDE (N) (1)'!$J$2:$K$73,2,FALSE),"")</f>
        <v/>
      </c>
      <c r="CH55" s="32" t="str">
        <f>IFERROR(VLOOKUP(Tabela227[[#This Row],[NOME]],'TARDE (N) (6)'!$L$2:$M$73,2,FALSE),"")</f>
        <v/>
      </c>
      <c r="CI55" s="32" t="str">
        <f>IFERROR(VLOOKUP(Tabela227[[#This Row],[NOME]],'TARDE (N) (5)'!$L$2:$M$73,2,FALSE),"")</f>
        <v/>
      </c>
      <c r="CJ55" s="32" t="str">
        <f>IFERROR(VLOOKUP(Tabela227[[#This Row],[NOME]],'TARDE (N) (4)'!$L$2:$M$73,2,FALSE),"")</f>
        <v/>
      </c>
      <c r="CK55" s="32" t="str">
        <f>IFERROR(VLOOKUP(Tabela227[[#This Row],[NOME]],'TARDE (N) (3)'!$L$2:$M$73,2,FALSE),"")</f>
        <v/>
      </c>
      <c r="CL55" s="32" t="str">
        <f>IFERROR(VLOOKUP(Tabela227[[#This Row],[NOME]],'TARDE (N) (2)'!$L$2:$M$73,2,FALSE),"")</f>
        <v/>
      </c>
      <c r="CM55" s="32" t="str">
        <f>IFERROR(VLOOKUP(Tabela227[[#This Row],[NOME]],'TARDE (N) (1)'!$L$2:$M$73,2,FALSE),"")</f>
        <v/>
      </c>
      <c r="CN55" s="32" t="str">
        <f>IFERROR(VLOOKUP(Tabela227[[#This Row],[NOME]],'MANHÃ (N) (7)'!$B$2:$C$127,2,FALSE),"")</f>
        <v/>
      </c>
      <c r="CO55" s="32" t="str">
        <f>IFERROR(VLOOKUP(Tabela227[[#This Row],[NOME]],'MANHÃ (N) (6)'!$B$2:$C$127,2,FALSE),"")</f>
        <v/>
      </c>
      <c r="CP55" s="32" t="str">
        <f>IFERROR(VLOOKUP(Tabela227[[#This Row],[NOME]],'MANHÃ (N) (5)'!$B$2:$C$127,2,FALSE),"")</f>
        <v/>
      </c>
      <c r="CQ55" s="32" t="str">
        <f>IFERROR(VLOOKUP(Tabela227[[#This Row],[NOME]],'MANHÃ (N) (4)'!$B$2:$C$127,2,FALSE),"")</f>
        <v/>
      </c>
      <c r="CR55" s="32" t="str">
        <f>IFERROR(VLOOKUP(Tabela227[[#This Row],[NOME]],'MANHÃ (N) (3)'!$B$2:$C$127,2,FALSE),"")</f>
        <v/>
      </c>
      <c r="CS55" s="32" t="str">
        <f>IFERROR(VLOOKUP(Tabela227[[#This Row],[NOME]],'MANHÃ (N) (2)'!$B$2:$C$127,2,FALSE),"")</f>
        <v/>
      </c>
      <c r="CT55" s="32" t="str">
        <f>IFERROR(VLOOKUP(Tabela227[[#This Row],[NOME]],'MANHÃ (N) (1)'!$B$2:$C$127,2,FALSE),"")</f>
        <v/>
      </c>
      <c r="CU55" s="32" t="str">
        <f>IFERROR(VLOOKUP(Tabela227[[#This Row],[NOME]],'MANHÃ (N) (7)'!$D$2:$E$127,2,FALSE),"")</f>
        <v/>
      </c>
      <c r="CV55" s="32" t="str">
        <f>IFERROR(VLOOKUP(Tabela227[[#This Row],[NOME]],'MANHÃ (N) (6)'!$D$2:$E$127,2,FALSE),"")</f>
        <v/>
      </c>
      <c r="CW55" s="32" t="str">
        <f>IFERROR(VLOOKUP(Tabela227[[#This Row],[NOME]],'MANHÃ (N) (5)'!$D$2:$E$127,2,FALSE),"")</f>
        <v/>
      </c>
      <c r="CX55" s="32" t="str">
        <f>IFERROR(VLOOKUP(Tabela227[[#This Row],[NOME]],'MANHÃ (N) (4)'!$D$2:$E$127,2,FALSE),"")</f>
        <v/>
      </c>
      <c r="CY55" s="32" t="str">
        <f>IFERROR(VLOOKUP(Tabela227[[#This Row],[NOME]],'MANHÃ (N) (3)'!$D$2:$E$127,2,FALSE),"")</f>
        <v/>
      </c>
      <c r="CZ55" s="32" t="str">
        <f>IFERROR(VLOOKUP(Tabela227[[#This Row],[NOME]],'MANHÃ (N) (2)'!$D$2:$E$127,2,FALSE),"")</f>
        <v/>
      </c>
      <c r="DA55" s="32" t="str">
        <f>IFERROR(VLOOKUP(Tabela227[[#This Row],[NOME]],'MANHÃ (N) (1)'!$D$2:$E$127,2,FALSE),"")</f>
        <v/>
      </c>
      <c r="DB55" s="32" t="str">
        <f>IFERROR(VLOOKUP(Tabela227[[#This Row],[NOME]],'MANHÃ (N) (7)'!$F$2:$G$127,2,FALSE),"")</f>
        <v/>
      </c>
      <c r="DC55" s="32" t="str">
        <f>IFERROR(VLOOKUP(Tabela227[[#This Row],[NOME]],'MANHÃ (N) (7)'!$F$2:$G$127,2,FALSE),"")</f>
        <v/>
      </c>
      <c r="DD55" s="32" t="str">
        <f>IFERROR(VLOOKUP(Tabela227[[#This Row],[NOME]],'MANHÃ (N) (6)'!$F$2:$G$127,2,FALSE),"")</f>
        <v/>
      </c>
      <c r="DE55" s="32" t="str">
        <f>IFERROR(VLOOKUP(Tabela227[[#This Row],[NOME]],'MANHÃ (N) (5)'!$F$2:$G$127,2,FALSE),"")</f>
        <v/>
      </c>
      <c r="DF55" s="32" t="str">
        <f>IFERROR(VLOOKUP(Tabela227[[#This Row],[NOME]],'MANHÃ (N) (3)'!$F$2:$G$127,2,FALSE),"")</f>
        <v/>
      </c>
      <c r="DG55" s="32" t="str">
        <f>IFERROR(VLOOKUP(Tabela227[[#This Row],[NOME]],'MANHÃ (N) (2)'!$F$2:$G$127,2,FALSE),"")</f>
        <v/>
      </c>
      <c r="DH55" s="32" t="str">
        <f>IFERROR(VLOOKUP(Tabela227[[#This Row],[NOME]],'MANHÃ (N) (1)'!$F$2:$G$127,2,FALSE),"")</f>
        <v/>
      </c>
      <c r="DI55" s="32" t="str">
        <f>IFERROR(VLOOKUP(Tabela227[[#This Row],[NOME]],'MANHÃ (N) (7)'!$H$2:$I$127,2,FALSE),"")</f>
        <v/>
      </c>
      <c r="DJ55" s="32" t="str">
        <f>IFERROR(VLOOKUP(Tabela227[[#This Row],[NOME]],'MANHÃ (N) (6)'!$H$2:$I$127,2,FALSE),"")</f>
        <v/>
      </c>
      <c r="DK55" s="32" t="str">
        <f>IFERROR(VLOOKUP(Tabela227[[#This Row],[NOME]],'MANHÃ (N) (5)'!$H$2:$I$127,2,FALSE),"")</f>
        <v/>
      </c>
      <c r="DL55" s="32" t="str">
        <f>IFERROR(VLOOKUP(Tabela227[[#This Row],[NOME]],'MANHÃ (N) (4)'!$H$2:$I$127,2,FALSE),"")</f>
        <v/>
      </c>
      <c r="DM55" s="32" t="str">
        <f>IFERROR(VLOOKUP(Tabela227[[#This Row],[NOME]],'MANHÃ (N) (3)'!$H$2:$I$127,2,FALSE),"")</f>
        <v/>
      </c>
      <c r="DN55" s="32" t="str">
        <f>IFERROR(VLOOKUP(Tabela227[[#This Row],[NOME]],'MANHÃ (N) (2)'!$H$2:$I$127,2,FALSE),"")</f>
        <v/>
      </c>
      <c r="DO55" s="32" t="str">
        <f>IFERROR(VLOOKUP(Tabela227[[#This Row],[NOME]],'MANHÃ (N) (1)'!$H$2:$I$127,2,FALSE),"")</f>
        <v/>
      </c>
      <c r="DP55" s="32" t="str">
        <f>IFERROR(VLOOKUP(Tabela227[[#This Row],[NOME]],'MANHÃ (N) (7)'!$J$2:$K$127,2,FALSE),"")</f>
        <v/>
      </c>
      <c r="DQ55" s="32" t="str">
        <f>IFERROR(VLOOKUP(Tabela227[[#This Row],[NOME]],'MANHÃ (N) (6)'!$J$2:$K$127,2,FALSE),"")</f>
        <v/>
      </c>
      <c r="DR55" s="32" t="str">
        <f>IFERROR(VLOOKUP(Tabela227[[#This Row],[NOME]],'MANHÃ (N) (5)'!$J$2:$K$127,2,FALSE),"")</f>
        <v/>
      </c>
      <c r="DS55" s="32" t="str">
        <f>IFERROR(VLOOKUP(Tabela227[[#This Row],[NOME]],'MANHÃ (N) (4)'!$J$2:$K$127,2,FALSE),"")</f>
        <v/>
      </c>
      <c r="DT55" s="32" t="str">
        <f>IFERROR(VLOOKUP(Tabela227[[#This Row],[NOME]],'MANHÃ (N) (3)'!$J$2:$K$127,2,FALSE),"")</f>
        <v/>
      </c>
      <c r="DU55" s="32" t="str">
        <f>IFERROR(VLOOKUP(Tabela227[[#This Row],[NOME]],'MANHÃ (N) (2)'!$J$2:$K$127,2,FALSE),"")</f>
        <v/>
      </c>
      <c r="DV55" s="32" t="str">
        <f>IFERROR(VLOOKUP(Tabela227[[#This Row],[NOME]],'MANHÃ (N) (1)'!$J$2:$K$127,2,FALSE),"")</f>
        <v/>
      </c>
      <c r="DW55" s="32" t="str">
        <f>IFERROR(VLOOKUP(Tabela227[[#This Row],[NOME]],'MANHÃ (N) (7)'!$L$2:$M$127,2,FALSE),"")</f>
        <v/>
      </c>
      <c r="DX55" s="32" t="str">
        <f>IFERROR(VLOOKUP(Tabela227[[#This Row],[NOME]],'MANHÃ (N) (6)'!$L$2:$M$127,2,FALSE),"")</f>
        <v/>
      </c>
      <c r="DY55" s="32" t="str">
        <f>IFERROR(VLOOKUP(Tabela227[[#This Row],[NOME]],'MANHÃ (N) (5)'!$L$2:$M$127,2,FALSE),"")</f>
        <v/>
      </c>
      <c r="DZ55" s="32" t="str">
        <f>IFERROR(VLOOKUP(Tabela227[[#This Row],[NOME]],'MANHÃ (N) (4)'!$L$2:$M$127,2,FALSE),"")</f>
        <v/>
      </c>
      <c r="EA55" s="32" t="str">
        <f>IFERROR(VLOOKUP(Tabela227[[#This Row],[NOME]],'MANHÃ (N) (3)'!$L$2:$M$127,2,FALSE),"")</f>
        <v/>
      </c>
      <c r="EB55" s="32" t="str">
        <f>IFERROR(VLOOKUP(Tabela227[[#This Row],[NOME]],'MANHÃ (N) (2)'!$L$2:$M$127,2,FALSE),"")</f>
        <v/>
      </c>
      <c r="EC55" s="32" t="str">
        <f>IFERROR(VLOOKUP(Tabela227[[#This Row],[NOME]],'MANHÃ (N) (1)'!$L$2:$M$127,2,FALSE),"")</f>
        <v/>
      </c>
      <c r="ED55" s="33">
        <v>45323</v>
      </c>
      <c r="EE55" s="31">
        <f>PROFESSORES!$D$3</f>
        <v>2024</v>
      </c>
      <c r="EF55" s="31" t="str">
        <f>PROFESSORES!$C$3</f>
        <v>MAIO</v>
      </c>
      <c r="EG55" s="35">
        <f>'MÊS (WORD)'!$C$4</f>
        <v>5</v>
      </c>
      <c r="EH55" s="42">
        <f>'MÊS (WORD)'!$I$5</f>
        <v>45413</v>
      </c>
      <c r="EI55" s="31" t="str">
        <f>'MÊS (WORD)'!$J$5</f>
        <v>*
***************************DIA DO TRABALHO**************************</v>
      </c>
      <c r="EJ55" s="42">
        <f>'MÊS (WORD)'!$I$6</f>
        <v>45414</v>
      </c>
      <c r="EK55" s="37" t="str">
        <f>'MÊS (WORD)'!$J$6</f>
        <v/>
      </c>
      <c r="EL55" s="42">
        <f>'MÊS (WORD)'!$I$7</f>
        <v>45415</v>
      </c>
      <c r="EM55" s="37" t="str">
        <f>'MÊS (WORD)'!$J$7</f>
        <v/>
      </c>
      <c r="EN55" s="42">
        <f>'MÊS (WORD)'!$I$8</f>
        <v>45416</v>
      </c>
      <c r="EO55" s="37" t="str">
        <f>'MÊS (WORD)'!$J$8</f>
        <v/>
      </c>
      <c r="EP55" s="42">
        <f>'MÊS (WORD)'!$I$9</f>
        <v>45417</v>
      </c>
      <c r="EQ55" s="37" t="str">
        <f>'MÊS (WORD)'!$J$9</f>
        <v>********************************************************************</v>
      </c>
      <c r="ER55" s="42">
        <f>'MÊS (WORD)'!$I$10</f>
        <v>45418</v>
      </c>
      <c r="ES55" s="37" t="str">
        <f>'MÊS (WORD)'!$J$10</f>
        <v/>
      </c>
      <c r="ET55" s="42">
        <f>'MÊS (WORD)'!$I$11</f>
        <v>45419</v>
      </c>
      <c r="EU55" s="37" t="str">
        <f>'MÊS (WORD)'!$J$11</f>
        <v/>
      </c>
      <c r="EV55" s="42">
        <f>'MÊS (WORD)'!$I$12</f>
        <v>45420</v>
      </c>
      <c r="EW55" s="37" t="str">
        <f>'MÊS (WORD)'!$J$12</f>
        <v/>
      </c>
      <c r="EX55" s="42">
        <f>'MÊS (WORD)'!$I$13</f>
        <v>45421</v>
      </c>
      <c r="EY55" s="37" t="str">
        <f>'MÊS (WORD)'!$J$13</f>
        <v/>
      </c>
      <c r="EZ55" s="37">
        <f>'MÊS (WORD)'!$I$14</f>
        <v>45422</v>
      </c>
      <c r="FA55" s="37" t="str">
        <f>'MÊS (WORD)'!$J$14</f>
        <v/>
      </c>
      <c r="FB55" s="37">
        <f>'MÊS (WORD)'!$I$15</f>
        <v>45423</v>
      </c>
      <c r="FC55" s="37" t="str">
        <f>'MÊS (WORD)'!$J$15</f>
        <v/>
      </c>
      <c r="FD55" s="37">
        <f>'MÊS (WORD)'!$I$16</f>
        <v>45424</v>
      </c>
      <c r="FE55" s="37" t="str">
        <f>'MÊS (WORD)'!$J$16</f>
        <v>********************************************************************</v>
      </c>
      <c r="FF55" s="37">
        <f>'MÊS (WORD)'!$I$17</f>
        <v>45425</v>
      </c>
      <c r="FG55" s="37" t="str">
        <f>'MÊS (WORD)'!$J$17</f>
        <v/>
      </c>
      <c r="FH55" s="37">
        <f>'MÊS (WORD)'!$I$18</f>
        <v>45426</v>
      </c>
      <c r="FI55" s="37" t="str">
        <f>'MÊS (WORD)'!$J$18</f>
        <v/>
      </c>
      <c r="FJ55" s="37">
        <f>'MÊS (WORD)'!$I$19</f>
        <v>45427</v>
      </c>
      <c r="FK55" s="37" t="str">
        <f>'MÊS (WORD)'!$J$19</f>
        <v/>
      </c>
      <c r="FL55" s="37">
        <f>'MÊS (WORD)'!$I$20</f>
        <v>45428</v>
      </c>
      <c r="FM55" s="37" t="str">
        <f>'MÊS (WORD)'!$J$20</f>
        <v/>
      </c>
      <c r="FN55" s="37">
        <f>'MÊS (WORD)'!$I$21</f>
        <v>45429</v>
      </c>
      <c r="FO55" s="37" t="str">
        <f>'MÊS (WORD)'!$J$21</f>
        <v/>
      </c>
      <c r="FP55" s="37">
        <f>'MÊS (WORD)'!$I$22</f>
        <v>45430</v>
      </c>
      <c r="FQ55" s="37" t="str">
        <f>'MÊS (WORD)'!$J$22</f>
        <v/>
      </c>
      <c r="FR55" s="37">
        <f>'MÊS (WORD)'!$I$23</f>
        <v>45431</v>
      </c>
      <c r="FS55" s="37" t="str">
        <f>'MÊS (WORD)'!$J$23</f>
        <v>********************************************************************</v>
      </c>
      <c r="FT55" s="37">
        <f>'MÊS (WORD)'!$I$24</f>
        <v>45432</v>
      </c>
      <c r="FU55" s="37" t="str">
        <f>'MÊS (WORD)'!$J$24</f>
        <v/>
      </c>
      <c r="FV55" s="37">
        <f>'MÊS (WORD)'!$I$25</f>
        <v>45433</v>
      </c>
      <c r="FW55" s="37" t="str">
        <f>'MÊS (WORD)'!$J$25</f>
        <v/>
      </c>
      <c r="FX55" s="37">
        <f>'MÊS (WORD)'!$I$26</f>
        <v>45434</v>
      </c>
      <c r="FY55" s="37" t="str">
        <f>'MÊS (WORD)'!$J$26</f>
        <v/>
      </c>
      <c r="FZ55" s="37">
        <f>'MÊS (WORD)'!$I$27</f>
        <v>45435</v>
      </c>
      <c r="GA55" s="37" t="str">
        <f>'MÊS (WORD)'!$J$27</f>
        <v/>
      </c>
      <c r="GB55" s="37">
        <f>'MÊS (WORD)'!$I$28</f>
        <v>45436</v>
      </c>
      <c r="GC55" s="37" t="str">
        <f>'MÊS (WORD)'!$J$28</f>
        <v/>
      </c>
      <c r="GD55" s="37">
        <f>'MÊS (WORD)'!$I$29</f>
        <v>45437</v>
      </c>
      <c r="GE55" s="37" t="str">
        <f>'MÊS (WORD)'!$J$29</f>
        <v/>
      </c>
      <c r="GF55" s="37">
        <f>'MÊS (WORD)'!$I$30</f>
        <v>45438</v>
      </c>
      <c r="GG55" s="37" t="str">
        <f>'MÊS (WORD)'!$J$30</f>
        <v>********************************************************************</v>
      </c>
      <c r="GH55" s="37">
        <f>'MÊS (WORD)'!$I$31</f>
        <v>45439</v>
      </c>
      <c r="GI55" s="37" t="str">
        <f>'MÊS (WORD)'!$J$31</f>
        <v/>
      </c>
      <c r="GJ55" s="37">
        <f>'MÊS (WORD)'!$I$32</f>
        <v>45440</v>
      </c>
      <c r="GK55" s="37" t="str">
        <f>'MÊS (WORD)'!$J$32</f>
        <v/>
      </c>
      <c r="GL55" s="37">
        <f>'MÊS (WORD)'!$I$33</f>
        <v>45441</v>
      </c>
      <c r="GM55" s="37" t="str">
        <f>'MÊS (WORD)'!$J$33</f>
        <v/>
      </c>
      <c r="GN55" s="37">
        <f>'MÊS (WORD)'!$I$34</f>
        <v>45442</v>
      </c>
      <c r="GO55" s="37" t="str">
        <f>'MÊS (WORD)'!$J$34</f>
        <v/>
      </c>
      <c r="GP55" s="37">
        <f>'MÊS (WORD)'!$I$35</f>
        <v>45443</v>
      </c>
      <c r="GQ55" s="31" t="str">
        <f>'MÊS (WORD)'!$J$35</f>
        <v/>
      </c>
    </row>
    <row r="56" spans="1:199" ht="17.100000000000001" customHeight="1" x14ac:dyDescent="0.25">
      <c r="A56" s="31">
        <v>60348</v>
      </c>
      <c r="B56" s="33">
        <v>43014</v>
      </c>
      <c r="C56" s="31">
        <v>257</v>
      </c>
      <c r="D56" s="39" t="s">
        <v>432</v>
      </c>
      <c r="E56" s="34" t="s">
        <v>121</v>
      </c>
      <c r="F56" s="39" t="s">
        <v>396</v>
      </c>
      <c r="G56" s="39" t="s">
        <v>398</v>
      </c>
      <c r="H56" s="31">
        <v>16</v>
      </c>
      <c r="I56" s="31">
        <f>IF(Tabela227[[#This Row],[HORA AULA]]&lt;&gt;0,Tabela227[[#This Row],[HORA AULA]]/2,"-")</f>
        <v>8</v>
      </c>
      <c r="J56" s="31">
        <v>2</v>
      </c>
      <c r="K56" s="31" t="s">
        <v>100</v>
      </c>
      <c r="L56" s="31" t="s">
        <v>100</v>
      </c>
      <c r="M56" s="31" t="s">
        <v>100</v>
      </c>
      <c r="N56" s="32" t="str">
        <f>IFERROR(VLOOKUP(Tabela227[[#This Row],[NOME]],'NOITE (N) (7)'!$B$3:$C$176,2,FALSE),"")</f>
        <v/>
      </c>
      <c r="O56" s="32" t="str">
        <f>IFERROR(VLOOKUP(Tabela227[[#This Row],[NOME]],'NOITE (N) (6)'!$B$3:$C$176,2,FALSE),"")</f>
        <v/>
      </c>
      <c r="P56" s="32" t="str">
        <f>IFERROR(VLOOKUP(Tabela227[[#This Row],[NOME]],'NOITE (N) (5)'!$B$3:$C$176,2,FALSE),"")</f>
        <v/>
      </c>
      <c r="Q56" s="32" t="str">
        <f>IFERROR(VLOOKUP(Tabela227[[#This Row],[NOME]],'NOITE (N) (4)'!$B$3:$C$176,2,FALSE),"")</f>
        <v/>
      </c>
      <c r="R56" s="32" t="str">
        <f>IFERROR(VLOOKUP(Tabela227[[#This Row],[NOME]],'NOITE (N) (3)'!$B$3:$C$176,2,FALSE),"")</f>
        <v/>
      </c>
      <c r="S56" s="32" t="str">
        <f>IFERROR(VLOOKUP(Tabela227[[#This Row],[NOME]],'NOITE (N) (2)'!$B$3:$C$176,2,FALSE),"")</f>
        <v/>
      </c>
      <c r="T56" s="32" t="str">
        <f>IFERROR(VLOOKUP(Tabela227[[#This Row],[NOME]],'NOITE (N) (1)'!$B$3:$C$176,2,FALSE),"")</f>
        <v/>
      </c>
      <c r="U56" s="32" t="str">
        <f>IFERROR(VLOOKUP(Tabela227[[#This Row],[NOME]],'NOITE (N) (7)'!$D$3:$E$176,2,FALSE),"")</f>
        <v/>
      </c>
      <c r="V56" s="32" t="str">
        <f>IFERROR(VLOOKUP(Tabela227[[#This Row],[NOME]],'NOITE (N) (6)'!$D$3:$E$176,2,FALSE),"")</f>
        <v/>
      </c>
      <c r="W56" s="32" t="str">
        <f>IFERROR(VLOOKUP(Tabela227[[#This Row],[NOME]],'NOITE (N) (5)'!$D$3:$E$176,2,FALSE),"")</f>
        <v/>
      </c>
      <c r="X56" s="32" t="str">
        <f>IFERROR(VLOOKUP(Tabela227[[#This Row],[NOME]],'NOITE (N) (4)'!$D$3:$E$176,2,FALSE),"")</f>
        <v/>
      </c>
      <c r="Y56" s="32" t="str">
        <f>IFERROR(VLOOKUP(Tabela227[[#This Row],[NOME]],'NOITE (N) (3)'!$D$3:$E$176,2,FALSE),"")</f>
        <v/>
      </c>
      <c r="Z56" s="32" t="str">
        <f>IFERROR(VLOOKUP(Tabela227[[#This Row],[NOME]],'NOITE (N) (2)'!$D$3:$E$176,2,FALSE),"")</f>
        <v/>
      </c>
      <c r="AA56" s="32" t="str">
        <f>IFERROR(VLOOKUP(Tabela227[[#This Row],[NOME]],'NOITE (N) (1)'!$D$3:$E$176,2,FALSE),"")</f>
        <v/>
      </c>
      <c r="AB56" s="32" t="str">
        <f>IFERROR(VLOOKUP(Tabela227[[#This Row],[NOME]],'NOITE (N) (7)'!$F$3:$G$176,2,FALSE),"")</f>
        <v/>
      </c>
      <c r="AC56" s="32" t="str">
        <f>IFERROR(VLOOKUP(Tabela227[[#This Row],[NOME]],'NOITE (N) (6)'!$F$3:$G$176,2,FALSE),"")</f>
        <v/>
      </c>
      <c r="AD56" s="32" t="str">
        <f>IFERROR(VLOOKUP(Tabela227[[#This Row],[NOME]],'NOITE (N) (5)'!$F$3:$G$176,2,FALSE),"")</f>
        <v/>
      </c>
      <c r="AE56" s="32" t="str">
        <f>IFERROR(VLOOKUP(Tabela227[[#This Row],[NOME]],'NOITE (N) (4)'!$F$3:$G$176,2,FALSE),"")</f>
        <v/>
      </c>
      <c r="AF56" s="32" t="str">
        <f>IFERROR(VLOOKUP(Tabela227[[#This Row],[NOME]],'NOITE (N) (3)'!$F$3:$G$176,2,FALSE),"")</f>
        <v/>
      </c>
      <c r="AG56" s="32" t="str">
        <f>IFERROR(VLOOKUP(Tabela227[[#This Row],[NOME]],'NOITE (N) (2)'!$F$3:$G$176,2,FALSE),"")</f>
        <v/>
      </c>
      <c r="AH56" s="32" t="str">
        <f>IFERROR(VLOOKUP(Tabela227[[#This Row],[NOME]],'NOITE (N) (1)'!$F$3:$G$176,2,FALSE),"")</f>
        <v/>
      </c>
      <c r="AI56" s="32" t="str">
        <f>IFERROR(VLOOKUP(Tabela227[[#This Row],[NOME]],'NOITE (N) (7)'!$H$3:$I$176,2,FALSE),"")</f>
        <v/>
      </c>
      <c r="AJ56" s="32" t="str">
        <f>IFERROR(VLOOKUP(Tabela227[[#This Row],[NOME]],'NOITE (N) (6)'!$H$3:$I$176,2,FALSE),"")</f>
        <v/>
      </c>
      <c r="AK56" s="32" t="str">
        <f>IFERROR(VLOOKUP(Tabela227[[#This Row],[NOME]],'NOITE (N) (5)'!$H$3:$I$176,2,FALSE),"")</f>
        <v/>
      </c>
      <c r="AL56" s="32" t="str">
        <f>IFERROR(VLOOKUP(Tabela227[[#This Row],[NOME]],'NOITE (N) (4)'!$H$3:$I$176,2,FALSE),"")</f>
        <v/>
      </c>
      <c r="AM56" s="32" t="str">
        <f>IFERROR(VLOOKUP(Tabela227[[#This Row],[NOME]],'NOITE (N) (3)'!$H$3:$I$176,2,FALSE),"")</f>
        <v/>
      </c>
      <c r="AN56" s="32" t="str">
        <f>IFERROR(VLOOKUP(Tabela227[[#This Row],[NOME]],'NOITE (N) (2)'!$H$3:$I$176,2,FALSE),"")</f>
        <v/>
      </c>
      <c r="AO56" s="32" t="str">
        <f>IFERROR(VLOOKUP(Tabela227[[#This Row],[NOME]],'NOITE (N) (1)'!$H$3:$I$176,2,FALSE),"")</f>
        <v/>
      </c>
      <c r="AP56" s="32" t="str">
        <f>IFERROR(VLOOKUP(Tabela227[[#This Row],[NOME]],'NOITE (N) (7)'!$J$3:$K$176,2,FALSE),"")</f>
        <v/>
      </c>
      <c r="AQ56" s="32" t="str">
        <f>IFERROR(VLOOKUP(Tabela227[[#This Row],[NOME]],'NOITE (N) (6)'!$J$3:$K$176,2,FALSE),"")</f>
        <v/>
      </c>
      <c r="AR56" s="32" t="str">
        <f>IFERROR(VLOOKUP(Tabela227[[#This Row],[NOME]],'NOITE (N) (5)'!$J$3:$K$176,2,FALSE),"")</f>
        <v/>
      </c>
      <c r="AS56" s="32" t="str">
        <f>IFERROR(VLOOKUP(Tabela227[[#This Row],[NOME]],'NOITE (N) (4)'!$J$3:$K$176,2,FALSE),"")</f>
        <v/>
      </c>
      <c r="AT56" s="32" t="str">
        <f>IFERROR(VLOOKUP(Tabela227[[#This Row],[NOME]],'NOITE (N) (3)'!$J$3:$K$176,2,FALSE),"")</f>
        <v/>
      </c>
      <c r="AU56" s="32" t="str">
        <f>IFERROR(VLOOKUP(Tabela227[[#This Row],[NOME]],'NOITE (N) (2)'!$J$3:$K$176,2,FALSE),"")</f>
        <v/>
      </c>
      <c r="AV56" s="32" t="str">
        <f>IFERROR(VLOOKUP(Tabela227[[#This Row],[NOME]],'NOITE (N) (1)'!$J$3:$K$176,2,FALSE),"")</f>
        <v/>
      </c>
      <c r="AW56" s="32" t="str">
        <f>IFERROR(VLOOKUP(Tabela227[[#This Row],[NOME]],'NOITE (N) (7)'!$L$3:$M$176,2,FALSE),"")</f>
        <v/>
      </c>
      <c r="AX56" s="32" t="str">
        <f>IFERROR(VLOOKUP(Tabela227[[#This Row],[NOME]],'NOITE (N) (6)'!$L$3:$M$176,2,FALSE),"")</f>
        <v/>
      </c>
      <c r="AY56" s="32" t="str">
        <f>IFERROR(VLOOKUP(Tabela227[[#This Row],[NOME]],'NOITE (N) (5)'!$L$3:$M$176,2,FALSE),"")</f>
        <v/>
      </c>
      <c r="AZ56" s="32" t="str">
        <f>IFERROR(VLOOKUP(Tabela227[[#This Row],[NOME]],'NOITE (N) (4)'!$L$3:$M$176,2,FALSE),"")</f>
        <v/>
      </c>
      <c r="BA56" s="32" t="str">
        <f>IFERROR(VLOOKUP(Tabela227[[#This Row],[NOME]],'NOITE (N) (3)'!$L$3:$M$176,2,FALSE),"")</f>
        <v/>
      </c>
      <c r="BB56" s="32" t="str">
        <f>IFERROR(VLOOKUP(Tabela227[[#This Row],[NOME]],'NOITE (N) (2)'!$L$3:$M$176,2,FALSE),"")</f>
        <v/>
      </c>
      <c r="BC56" s="32" t="str">
        <f>IFERROR(VLOOKUP(Tabela227[[#This Row],[NOME]],'NOITE (N) (1)'!$L$3:$M$176,2,FALSE),"")</f>
        <v/>
      </c>
      <c r="BD56" s="32" t="str">
        <f>IFERROR(VLOOKUP(Tabela227[[#This Row],[NOME]],'TARDE (N) (6)'!$B$2:$C$73,2,FALSE),"")</f>
        <v/>
      </c>
      <c r="BE56" s="32" t="str">
        <f>IFERROR(VLOOKUP(Tabela227[[#This Row],[NOME]],'TARDE (N) (5)'!$B$2:$C$73,2,FALSE),"")</f>
        <v/>
      </c>
      <c r="BF56" s="32" t="str">
        <f>IFERROR(VLOOKUP(Tabela227[[#This Row],[NOME]],'TARDE (N) (4)'!$B$2:$C$73,2,FALSE),"")</f>
        <v/>
      </c>
      <c r="BG56" s="32" t="str">
        <f>IFERROR(VLOOKUP(Tabela227[[#This Row],[NOME]],'TARDE (N) (3)'!$B$2:$C$73,2,FALSE),"")</f>
        <v/>
      </c>
      <c r="BH56" s="32" t="str">
        <f>IFERROR(VLOOKUP(Tabela227[[#This Row],[NOME]],'TARDE (N) (2)'!$B$2:$C$73,2,FALSE),"")</f>
        <v/>
      </c>
      <c r="BI56" s="32" t="str">
        <f>IFERROR(VLOOKUP(Tabela227[[#This Row],[NOME]],'TARDE (N) (1)'!$B$2:$C$73,2,FALSE),"")</f>
        <v/>
      </c>
      <c r="BJ56" s="32" t="str">
        <f>IFERROR(VLOOKUP(Tabela227[[#This Row],[NOME]],'TARDE (N) (6)'!$D$2:$E$73,2,FALSE),"")</f>
        <v/>
      </c>
      <c r="BK56" s="32" t="str">
        <f>IFERROR(VLOOKUP(Tabela227[[#This Row],[NOME]],'TARDE (N) (5)'!$D$2:$E$73,2,FALSE),"")</f>
        <v/>
      </c>
      <c r="BL56" s="32" t="str">
        <f>IFERROR(VLOOKUP(Tabela227[[#This Row],[NOME]],'TARDE (N) (4)'!$D$2:$E$73,2,FALSE),"")</f>
        <v/>
      </c>
      <c r="BM56" s="32" t="str">
        <f>IFERROR(VLOOKUP(Tabela227[[#This Row],[NOME]],'TARDE (N) (3)'!$D$2:$E$73,2,FALSE),"")</f>
        <v/>
      </c>
      <c r="BN56" s="32" t="str">
        <f>IFERROR(VLOOKUP(Tabela227[[#This Row],[NOME]],'TARDE (N) (2)'!$D$2:$E$73,2,FALSE),"")</f>
        <v/>
      </c>
      <c r="BO56" s="32" t="str">
        <f>IFERROR(VLOOKUP(Tabela227[[#This Row],[NOME]],'TARDE (N) (1)'!$D$2:$E$73,2,FALSE),"")</f>
        <v/>
      </c>
      <c r="BP56" s="32" t="str">
        <f>IFERROR(VLOOKUP(Tabela227[[#This Row],[NOME]],'TARDE (N) (6)'!$F$2:$G$73,2,FALSE),"")</f>
        <v/>
      </c>
      <c r="BQ56" s="32" t="str">
        <f>IFERROR(VLOOKUP(Tabela227[[#This Row],[NOME]],'TARDE (N) (5)'!$F$2:$G$73,2,FALSE),"")</f>
        <v/>
      </c>
      <c r="BR56" s="32" t="str">
        <f>IFERROR(VLOOKUP(Tabela227[[#This Row],[NOME]],'TARDE (N) (4)'!$F$2:$G$73,2,FALSE),"")</f>
        <v/>
      </c>
      <c r="BS56" s="32" t="str">
        <f>IFERROR(VLOOKUP(Tabela227[[#This Row],[NOME]],'TARDE (N) (3)'!$F$2:$G$73,2,FALSE),"")</f>
        <v/>
      </c>
      <c r="BT56" s="32" t="str">
        <f>IFERROR(VLOOKUP(Tabela227[[#This Row],[NOME]],'TARDE (N) (2)'!$F$2:$G$73,2,FALSE),"")</f>
        <v/>
      </c>
      <c r="BU56" s="32" t="str">
        <f>IFERROR(VLOOKUP(Tabela227[[#This Row],[NOME]],'TARDE (N) (1)'!$F$2:$G$73,2,FALSE),"")</f>
        <v/>
      </c>
      <c r="BV56" s="32" t="str">
        <f>IFERROR(VLOOKUP(Tabela227[[#This Row],[NOME]],'TARDE (N) (6)'!$H$2:$I$73,2,FALSE),"")</f>
        <v/>
      </c>
      <c r="BW56" s="32" t="str">
        <f>IFERROR(VLOOKUP(Tabela227[[#This Row],[NOME]],'TARDE (N) (5)'!$H$2:$I$73,2,FALSE),"")</f>
        <v/>
      </c>
      <c r="BX56" s="32" t="str">
        <f>IFERROR(VLOOKUP(Tabela227[[#This Row],[NOME]],'TARDE (N) (4)'!$H$2:$I$73,2,FALSE),"")</f>
        <v/>
      </c>
      <c r="BY56" s="32" t="str">
        <f>IFERROR(VLOOKUP(Tabela227[[#This Row],[NOME]],'TARDE (N) (3)'!$H$2:$I$73,2,FALSE),"")</f>
        <v/>
      </c>
      <c r="BZ56" s="32" t="str">
        <f>IFERROR(VLOOKUP(Tabela227[[#This Row],[NOME]],'TARDE (N) (2)'!$H$2:$I$73,2,FALSE),"")</f>
        <v/>
      </c>
      <c r="CA56" s="32" t="str">
        <f>IFERROR(VLOOKUP(Tabela227[[#This Row],[NOME]],'TARDE (N) (1)'!$H$2:$I$73,2,FALSE),"")</f>
        <v/>
      </c>
      <c r="CB56" s="32" t="str">
        <f>IFERROR(VLOOKUP(Tabela227[[#This Row],[NOME]],'TARDE (N) (6)'!$J$2:$K$73,2,FALSE),"")</f>
        <v/>
      </c>
      <c r="CC56" s="32" t="str">
        <f>IFERROR(VLOOKUP(Tabela227[[#This Row],[NOME]],'TARDE (N) (5)'!$J$2:$K$73,2,FALSE),"")</f>
        <v/>
      </c>
      <c r="CD56" s="32" t="str">
        <f>IFERROR(VLOOKUP(Tabela227[[#This Row],[NOME]],'TARDE (N) (4)'!$J$2:$K$73,2,FALSE),"")</f>
        <v/>
      </c>
      <c r="CE56" s="32" t="str">
        <f>IFERROR(VLOOKUP(Tabela227[[#This Row],[NOME]],'TARDE (N) (3)'!$J$2:$K$73,2,FALSE),"")</f>
        <v/>
      </c>
      <c r="CF56" s="32" t="str">
        <f>IFERROR(VLOOKUP(Tabela227[[#This Row],[NOME]],'TARDE (N) (2)'!$J$2:$K$73,2,FALSE),"")</f>
        <v/>
      </c>
      <c r="CG56" s="32" t="str">
        <f>IFERROR(VLOOKUP(Tabela227[[#This Row],[NOME]],'TARDE (N) (1)'!$J$2:$K$73,2,FALSE),"")</f>
        <v/>
      </c>
      <c r="CH56" s="32" t="str">
        <f>IFERROR(VLOOKUP(Tabela227[[#This Row],[NOME]],'TARDE (N) (6)'!$L$2:$M$73,2,FALSE),"")</f>
        <v/>
      </c>
      <c r="CI56" s="32" t="str">
        <f>IFERROR(VLOOKUP(Tabela227[[#This Row],[NOME]],'TARDE (N) (5)'!$L$2:$M$73,2,FALSE),"")</f>
        <v/>
      </c>
      <c r="CJ56" s="32" t="str">
        <f>IFERROR(VLOOKUP(Tabela227[[#This Row],[NOME]],'TARDE (N) (4)'!$L$2:$M$73,2,FALSE),"")</f>
        <v>TECNOLOGIA E AMBIENTE</v>
      </c>
      <c r="CK56" s="32" t="str">
        <f>IFERROR(VLOOKUP(Tabela227[[#This Row],[NOME]],'TARDE (N) (3)'!$L$2:$M$73,2,FALSE),"")</f>
        <v/>
      </c>
      <c r="CL56" s="32" t="str">
        <f>IFERROR(VLOOKUP(Tabela227[[#This Row],[NOME]],'TARDE (N) (2)'!$L$2:$M$73,2,FALSE),"")</f>
        <v/>
      </c>
      <c r="CM56" s="32" t="str">
        <f>IFERROR(VLOOKUP(Tabela227[[#This Row],[NOME]],'TARDE (N) (1)'!$L$2:$M$73,2,FALSE),"")</f>
        <v/>
      </c>
      <c r="CN56" s="32" t="str">
        <f>IFERROR(VLOOKUP(Tabela227[[#This Row],[NOME]],'MANHÃ (N) (7)'!$B$2:$C$127,2,FALSE),"")</f>
        <v/>
      </c>
      <c r="CO56" s="32" t="str">
        <f>IFERROR(VLOOKUP(Tabela227[[#This Row],[NOME]],'MANHÃ (N) (6)'!$B$2:$C$127,2,FALSE),"")</f>
        <v/>
      </c>
      <c r="CP56" s="32" t="str">
        <f>IFERROR(VLOOKUP(Tabela227[[#This Row],[NOME]],'MANHÃ (N) (5)'!$B$2:$C$127,2,FALSE),"")</f>
        <v/>
      </c>
      <c r="CQ56" s="32" t="str">
        <f>IFERROR(VLOOKUP(Tabela227[[#This Row],[NOME]],'MANHÃ (N) (4)'!$B$2:$C$127,2,FALSE),"")</f>
        <v/>
      </c>
      <c r="CR56" s="32" t="str">
        <f>IFERROR(VLOOKUP(Tabela227[[#This Row],[NOME]],'MANHÃ (N) (3)'!$B$2:$C$127,2,FALSE),"")</f>
        <v/>
      </c>
      <c r="CS56" s="32" t="str">
        <f>IFERROR(VLOOKUP(Tabela227[[#This Row],[NOME]],'MANHÃ (N) (2)'!$B$2:$C$127,2,FALSE),"")</f>
        <v/>
      </c>
      <c r="CT56" s="32" t="str">
        <f>IFERROR(VLOOKUP(Tabela227[[#This Row],[NOME]],'MANHÃ (N) (1)'!$B$2:$C$127,2,FALSE),"")</f>
        <v/>
      </c>
      <c r="CU56" s="32" t="str">
        <f>IFERROR(VLOOKUP(Tabela227[[#This Row],[NOME]],'MANHÃ (N) (7)'!$D$2:$E$127,2,FALSE),"")</f>
        <v/>
      </c>
      <c r="CV56" s="32" t="str">
        <f>IFERROR(VLOOKUP(Tabela227[[#This Row],[NOME]],'MANHÃ (N) (6)'!$D$2:$E$127,2,FALSE),"")</f>
        <v/>
      </c>
      <c r="CW56" s="32" t="str">
        <f>IFERROR(VLOOKUP(Tabela227[[#This Row],[NOME]],'MANHÃ (N) (5)'!$D$2:$E$127,2,FALSE),"")</f>
        <v/>
      </c>
      <c r="CX56" s="32" t="str">
        <f>IFERROR(VLOOKUP(Tabela227[[#This Row],[NOME]],'MANHÃ (N) (4)'!$D$2:$E$127,2,FALSE),"")</f>
        <v/>
      </c>
      <c r="CY56" s="32" t="str">
        <f>IFERROR(VLOOKUP(Tabela227[[#This Row],[NOME]],'MANHÃ (N) (3)'!$D$2:$E$127,2,FALSE),"")</f>
        <v/>
      </c>
      <c r="CZ56" s="32" t="str">
        <f>IFERROR(VLOOKUP(Tabela227[[#This Row],[NOME]],'MANHÃ (N) (2)'!$D$2:$E$127,2,FALSE),"")</f>
        <v/>
      </c>
      <c r="DA56" s="32" t="str">
        <f>IFERROR(VLOOKUP(Tabela227[[#This Row],[NOME]],'MANHÃ (N) (1)'!$D$2:$E$127,2,FALSE),"")</f>
        <v/>
      </c>
      <c r="DB56" s="32" t="str">
        <f>IFERROR(VLOOKUP(Tabela227[[#This Row],[NOME]],'MANHÃ (N) (7)'!$F$2:$G$127,2,FALSE),"")</f>
        <v/>
      </c>
      <c r="DC56" s="32" t="str">
        <f>IFERROR(VLOOKUP(Tabela227[[#This Row],[NOME]],'MANHÃ (N) (7)'!$F$2:$G$127,2,FALSE),"")</f>
        <v/>
      </c>
      <c r="DD56" s="32" t="str">
        <f>IFERROR(VLOOKUP(Tabela227[[#This Row],[NOME]],'MANHÃ (N) (6)'!$F$2:$G$127,2,FALSE),"")</f>
        <v/>
      </c>
      <c r="DE56" s="32" t="str">
        <f>IFERROR(VLOOKUP(Tabela227[[#This Row],[NOME]],'MANHÃ (N) (5)'!$F$2:$G$127,2,FALSE),"")</f>
        <v/>
      </c>
      <c r="DF56" s="32" t="str">
        <f>IFERROR(VLOOKUP(Tabela227[[#This Row],[NOME]],'MANHÃ (N) (3)'!$F$2:$G$127,2,FALSE),"")</f>
        <v/>
      </c>
      <c r="DG56" s="32" t="str">
        <f>IFERROR(VLOOKUP(Tabela227[[#This Row],[NOME]],'MANHÃ (N) (2)'!$F$2:$G$127,2,FALSE),"")</f>
        <v/>
      </c>
      <c r="DH56" s="32" t="str">
        <f>IFERROR(VLOOKUP(Tabela227[[#This Row],[NOME]],'MANHÃ (N) (1)'!$F$2:$G$127,2,FALSE),"")</f>
        <v/>
      </c>
      <c r="DI56" s="32" t="str">
        <f>IFERROR(VLOOKUP(Tabela227[[#This Row],[NOME]],'MANHÃ (N) (7)'!$H$2:$I$127,2,FALSE),"")</f>
        <v/>
      </c>
      <c r="DJ56" s="32" t="str">
        <f>IFERROR(VLOOKUP(Tabela227[[#This Row],[NOME]],'MANHÃ (N) (6)'!$H$2:$I$127,2,FALSE),"")</f>
        <v/>
      </c>
      <c r="DK56" s="32" t="str">
        <f>IFERROR(VLOOKUP(Tabela227[[#This Row],[NOME]],'MANHÃ (N) (5)'!$H$2:$I$127,2,FALSE),"")</f>
        <v/>
      </c>
      <c r="DL56" s="32" t="str">
        <f>IFERROR(VLOOKUP(Tabela227[[#This Row],[NOME]],'MANHÃ (N) (4)'!$H$2:$I$127,2,FALSE),"")</f>
        <v/>
      </c>
      <c r="DM56" s="32" t="str">
        <f>IFERROR(VLOOKUP(Tabela227[[#This Row],[NOME]],'MANHÃ (N) (3)'!$H$2:$I$127,2,FALSE),"")</f>
        <v/>
      </c>
      <c r="DN56" s="32" t="str">
        <f>IFERROR(VLOOKUP(Tabela227[[#This Row],[NOME]],'MANHÃ (N) (2)'!$H$2:$I$127,2,FALSE),"")</f>
        <v/>
      </c>
      <c r="DO56" s="32" t="str">
        <f>IFERROR(VLOOKUP(Tabela227[[#This Row],[NOME]],'MANHÃ (N) (1)'!$H$2:$I$127,2,FALSE),"")</f>
        <v/>
      </c>
      <c r="DP56" s="32" t="str">
        <f>IFERROR(VLOOKUP(Tabela227[[#This Row],[NOME]],'MANHÃ (N) (7)'!$J$2:$K$127,2,FALSE),"")</f>
        <v/>
      </c>
      <c r="DQ56" s="32" t="str">
        <f>IFERROR(VLOOKUP(Tabela227[[#This Row],[NOME]],'MANHÃ (N) (6)'!$J$2:$K$127,2,FALSE),"")</f>
        <v/>
      </c>
      <c r="DR56" s="32" t="str">
        <f>IFERROR(VLOOKUP(Tabela227[[#This Row],[NOME]],'MANHÃ (N) (5)'!$J$2:$K$127,2,FALSE),"")</f>
        <v/>
      </c>
      <c r="DS56" s="32" t="str">
        <f>IFERROR(VLOOKUP(Tabela227[[#This Row],[NOME]],'MANHÃ (N) (4)'!$J$2:$K$127,2,FALSE),"")</f>
        <v/>
      </c>
      <c r="DT56" s="32" t="str">
        <f>IFERROR(VLOOKUP(Tabela227[[#This Row],[NOME]],'MANHÃ (N) (3)'!$J$2:$K$127,2,FALSE),"")</f>
        <v/>
      </c>
      <c r="DU56" s="32" t="str">
        <f>IFERROR(VLOOKUP(Tabela227[[#This Row],[NOME]],'MANHÃ (N) (2)'!$J$2:$K$127,2,FALSE),"")</f>
        <v/>
      </c>
      <c r="DV56" s="32" t="str">
        <f>IFERROR(VLOOKUP(Tabela227[[#This Row],[NOME]],'MANHÃ (N) (1)'!$J$2:$K$127,2,FALSE),"")</f>
        <v/>
      </c>
      <c r="DW56" s="32" t="str">
        <f>IFERROR(VLOOKUP(Tabela227[[#This Row],[NOME]],'MANHÃ (N) (7)'!$L$2:$M$127,2,FALSE),"")</f>
        <v/>
      </c>
      <c r="DX56" s="32" t="str">
        <f>IFERROR(VLOOKUP(Tabela227[[#This Row],[NOME]],'MANHÃ (N) (6)'!$L$2:$M$127,2,FALSE),"")</f>
        <v/>
      </c>
      <c r="DY56" s="32" t="str">
        <f>IFERROR(VLOOKUP(Tabela227[[#This Row],[NOME]],'MANHÃ (N) (5)'!$L$2:$M$127,2,FALSE),"")</f>
        <v/>
      </c>
      <c r="DZ56" s="32" t="str">
        <f>IFERROR(VLOOKUP(Tabela227[[#This Row],[NOME]],'MANHÃ (N) (4)'!$L$2:$M$127,2,FALSE),"")</f>
        <v/>
      </c>
      <c r="EA56" s="32" t="str">
        <f>IFERROR(VLOOKUP(Tabela227[[#This Row],[NOME]],'MANHÃ (N) (3)'!$L$2:$M$127,2,FALSE),"")</f>
        <v/>
      </c>
      <c r="EB56" s="32" t="str">
        <f>IFERROR(VLOOKUP(Tabela227[[#This Row],[NOME]],'MANHÃ (N) (2)'!$L$2:$M$127,2,FALSE),"")</f>
        <v/>
      </c>
      <c r="EC56" s="32" t="str">
        <f>IFERROR(VLOOKUP(Tabela227[[#This Row],[NOME]],'MANHÃ (N) (1)'!$L$2:$M$127,2,FALSE),"")</f>
        <v/>
      </c>
      <c r="ED56" s="33">
        <v>45323</v>
      </c>
      <c r="EE56" s="31">
        <f>PROFESSORES!$D$3</f>
        <v>2024</v>
      </c>
      <c r="EF56" s="31" t="str">
        <f>PROFESSORES!$C$3</f>
        <v>MAIO</v>
      </c>
      <c r="EG56" s="35">
        <f>'MÊS (WORD)'!$C$4</f>
        <v>5</v>
      </c>
      <c r="EH56" s="42">
        <f>'MÊS (WORD)'!$I$5</f>
        <v>45413</v>
      </c>
      <c r="EI56" s="31" t="str">
        <f>'MÊS (WORD)'!$J$5</f>
        <v>*
***************************DIA DO TRABALHO**************************</v>
      </c>
      <c r="EJ56" s="42">
        <f>'MÊS (WORD)'!$I$6</f>
        <v>45414</v>
      </c>
      <c r="EK56" s="37" t="str">
        <f>'MÊS (WORD)'!$J$6</f>
        <v/>
      </c>
      <c r="EL56" s="42">
        <f>'MÊS (WORD)'!$I$7</f>
        <v>45415</v>
      </c>
      <c r="EM56" s="37" t="str">
        <f>'MÊS (WORD)'!$J$7</f>
        <v/>
      </c>
      <c r="EN56" s="42">
        <f>'MÊS (WORD)'!$I$8</f>
        <v>45416</v>
      </c>
      <c r="EO56" s="37" t="str">
        <f>'MÊS (WORD)'!$J$8</f>
        <v/>
      </c>
      <c r="EP56" s="42">
        <f>'MÊS (WORD)'!$I$9</f>
        <v>45417</v>
      </c>
      <c r="EQ56" s="37" t="str">
        <f>'MÊS (WORD)'!$J$9</f>
        <v>********************************************************************</v>
      </c>
      <c r="ER56" s="42">
        <f>'MÊS (WORD)'!$I$10</f>
        <v>45418</v>
      </c>
      <c r="ES56" s="37" t="str">
        <f>'MÊS (WORD)'!$J$10</f>
        <v/>
      </c>
      <c r="ET56" s="42">
        <f>'MÊS (WORD)'!$I$11</f>
        <v>45419</v>
      </c>
      <c r="EU56" s="37" t="str">
        <f>'MÊS (WORD)'!$J$11</f>
        <v/>
      </c>
      <c r="EV56" s="42">
        <f>'MÊS (WORD)'!$I$12</f>
        <v>45420</v>
      </c>
      <c r="EW56" s="37" t="str">
        <f>'MÊS (WORD)'!$J$12</f>
        <v/>
      </c>
      <c r="EX56" s="42">
        <f>'MÊS (WORD)'!$I$13</f>
        <v>45421</v>
      </c>
      <c r="EY56" s="37" t="str">
        <f>'MÊS (WORD)'!$J$13</f>
        <v/>
      </c>
      <c r="EZ56" s="37">
        <f>'MÊS (WORD)'!$I$14</f>
        <v>45422</v>
      </c>
      <c r="FA56" s="37" t="str">
        <f>'MÊS (WORD)'!$J$14</f>
        <v/>
      </c>
      <c r="FB56" s="37">
        <f>'MÊS (WORD)'!$I$15</f>
        <v>45423</v>
      </c>
      <c r="FC56" s="37" t="str">
        <f>'MÊS (WORD)'!$J$15</f>
        <v/>
      </c>
      <c r="FD56" s="37">
        <f>'MÊS (WORD)'!$I$16</f>
        <v>45424</v>
      </c>
      <c r="FE56" s="37" t="str">
        <f>'MÊS (WORD)'!$J$16</f>
        <v>********************************************************************</v>
      </c>
      <c r="FF56" s="37">
        <f>'MÊS (WORD)'!$I$17</f>
        <v>45425</v>
      </c>
      <c r="FG56" s="37" t="str">
        <f>'MÊS (WORD)'!$J$17</f>
        <v/>
      </c>
      <c r="FH56" s="37">
        <f>'MÊS (WORD)'!$I$18</f>
        <v>45426</v>
      </c>
      <c r="FI56" s="37" t="str">
        <f>'MÊS (WORD)'!$J$18</f>
        <v/>
      </c>
      <c r="FJ56" s="37">
        <f>'MÊS (WORD)'!$I$19</f>
        <v>45427</v>
      </c>
      <c r="FK56" s="37" t="str">
        <f>'MÊS (WORD)'!$J$19</f>
        <v/>
      </c>
      <c r="FL56" s="37">
        <f>'MÊS (WORD)'!$I$20</f>
        <v>45428</v>
      </c>
      <c r="FM56" s="37" t="str">
        <f>'MÊS (WORD)'!$J$20</f>
        <v/>
      </c>
      <c r="FN56" s="37">
        <f>'MÊS (WORD)'!$I$21</f>
        <v>45429</v>
      </c>
      <c r="FO56" s="37" t="str">
        <f>'MÊS (WORD)'!$J$21</f>
        <v/>
      </c>
      <c r="FP56" s="37">
        <f>'MÊS (WORD)'!$I$22</f>
        <v>45430</v>
      </c>
      <c r="FQ56" s="37" t="str">
        <f>'MÊS (WORD)'!$J$22</f>
        <v/>
      </c>
      <c r="FR56" s="37">
        <f>'MÊS (WORD)'!$I$23</f>
        <v>45431</v>
      </c>
      <c r="FS56" s="37" t="str">
        <f>'MÊS (WORD)'!$J$23</f>
        <v>********************************************************************</v>
      </c>
      <c r="FT56" s="37">
        <f>'MÊS (WORD)'!$I$24</f>
        <v>45432</v>
      </c>
      <c r="FU56" s="37" t="str">
        <f>'MÊS (WORD)'!$J$24</f>
        <v/>
      </c>
      <c r="FV56" s="37">
        <f>'MÊS (WORD)'!$I$25</f>
        <v>45433</v>
      </c>
      <c r="FW56" s="37" t="str">
        <f>'MÊS (WORD)'!$J$25</f>
        <v/>
      </c>
      <c r="FX56" s="37">
        <f>'MÊS (WORD)'!$I$26</f>
        <v>45434</v>
      </c>
      <c r="FY56" s="37" t="str">
        <f>'MÊS (WORD)'!$J$26</f>
        <v/>
      </c>
      <c r="FZ56" s="37">
        <f>'MÊS (WORD)'!$I$27</f>
        <v>45435</v>
      </c>
      <c r="GA56" s="37" t="str">
        <f>'MÊS (WORD)'!$J$27</f>
        <v/>
      </c>
      <c r="GB56" s="37">
        <f>'MÊS (WORD)'!$I$28</f>
        <v>45436</v>
      </c>
      <c r="GC56" s="37" t="str">
        <f>'MÊS (WORD)'!$J$28</f>
        <v/>
      </c>
      <c r="GD56" s="37">
        <f>'MÊS (WORD)'!$I$29</f>
        <v>45437</v>
      </c>
      <c r="GE56" s="37" t="str">
        <f>'MÊS (WORD)'!$J$29</f>
        <v/>
      </c>
      <c r="GF56" s="37">
        <f>'MÊS (WORD)'!$I$30</f>
        <v>45438</v>
      </c>
      <c r="GG56" s="37" t="str">
        <f>'MÊS (WORD)'!$J$30</f>
        <v>********************************************************************</v>
      </c>
      <c r="GH56" s="37">
        <f>'MÊS (WORD)'!$I$31</f>
        <v>45439</v>
      </c>
      <c r="GI56" s="37" t="str">
        <f>'MÊS (WORD)'!$J$31</f>
        <v/>
      </c>
      <c r="GJ56" s="37">
        <f>'MÊS (WORD)'!$I$32</f>
        <v>45440</v>
      </c>
      <c r="GK56" s="37" t="str">
        <f>'MÊS (WORD)'!$J$32</f>
        <v/>
      </c>
      <c r="GL56" s="37">
        <f>'MÊS (WORD)'!$I$33</f>
        <v>45441</v>
      </c>
      <c r="GM56" s="37" t="str">
        <f>'MÊS (WORD)'!$J$33</f>
        <v/>
      </c>
      <c r="GN56" s="37">
        <f>'MÊS (WORD)'!$I$34</f>
        <v>45442</v>
      </c>
      <c r="GO56" s="37" t="str">
        <f>'MÊS (WORD)'!$J$34</f>
        <v/>
      </c>
      <c r="GP56" s="37">
        <f>'MÊS (WORD)'!$I$35</f>
        <v>45443</v>
      </c>
      <c r="GQ56" s="31" t="str">
        <f>'MÊS (WORD)'!$J$35</f>
        <v/>
      </c>
    </row>
    <row r="57" spans="1:199" ht="17.100000000000001" customHeight="1" x14ac:dyDescent="0.25">
      <c r="A57" s="31">
        <v>76261</v>
      </c>
      <c r="B57" s="33">
        <v>45001</v>
      </c>
      <c r="C57" s="31">
        <v>283</v>
      </c>
      <c r="D57" s="39" t="s">
        <v>431</v>
      </c>
      <c r="E57" s="34" t="s">
        <v>277</v>
      </c>
      <c r="F57" s="39" t="s">
        <v>396</v>
      </c>
      <c r="G57" s="39" t="s">
        <v>398</v>
      </c>
      <c r="H57" s="31">
        <v>12</v>
      </c>
      <c r="I57" s="31">
        <f>IF(Tabela227[[#This Row],[HORA AULA]]&lt;&gt;0,Tabela227[[#This Row],[HORA AULA]]/2,"-")</f>
        <v>6</v>
      </c>
      <c r="J57" s="31" t="s">
        <v>100</v>
      </c>
      <c r="K57" s="31" t="s">
        <v>100</v>
      </c>
      <c r="L57" s="31" t="s">
        <v>100</v>
      </c>
      <c r="M57" s="31" t="s">
        <v>100</v>
      </c>
      <c r="N57" s="32" t="str">
        <f>IFERROR(VLOOKUP(Tabela227[[#This Row],[NOME]],'NOITE (N) (7)'!$B$3:$C$176,2,FALSE),"")</f>
        <v/>
      </c>
      <c r="O57" s="32" t="str">
        <f>IFERROR(VLOOKUP(Tabela227[[#This Row],[NOME]],'NOITE (N) (6)'!$B$3:$C$176,2,FALSE),"")</f>
        <v/>
      </c>
      <c r="P57" s="32" t="str">
        <f>IFERROR(VLOOKUP(Tabela227[[#This Row],[NOME]],'NOITE (N) (5)'!$B$3:$C$176,2,FALSE),"")</f>
        <v/>
      </c>
      <c r="Q57" s="32" t="str">
        <f>IFERROR(VLOOKUP(Tabela227[[#This Row],[NOME]],'NOITE (N) (4)'!$B$3:$C$176,2,FALSE),"")</f>
        <v/>
      </c>
      <c r="R57" s="32" t="str">
        <f>IFERROR(VLOOKUP(Tabela227[[#This Row],[NOME]],'NOITE (N) (3)'!$B$3:$C$176,2,FALSE),"")</f>
        <v/>
      </c>
      <c r="S57" s="32" t="str">
        <f>IFERROR(VLOOKUP(Tabela227[[#This Row],[NOME]],'NOITE (N) (2)'!$B$3:$C$176,2,FALSE),"")</f>
        <v/>
      </c>
      <c r="T57" s="32" t="str">
        <f>IFERROR(VLOOKUP(Tabela227[[#This Row],[NOME]],'NOITE (N) (1)'!$B$3:$C$176,2,FALSE),"")</f>
        <v/>
      </c>
      <c r="U57" s="32" t="str">
        <f>IFERROR(VLOOKUP(Tabela227[[#This Row],[NOME]],'NOITE (N) (7)'!$D$3:$E$176,2,FALSE),"")</f>
        <v/>
      </c>
      <c r="V57" s="32" t="str">
        <f>IFERROR(VLOOKUP(Tabela227[[#This Row],[NOME]],'NOITE (N) (6)'!$D$3:$E$176,2,FALSE),"")</f>
        <v/>
      </c>
      <c r="W57" s="32" t="str">
        <f>IFERROR(VLOOKUP(Tabela227[[#This Row],[NOME]],'NOITE (N) (5)'!$D$3:$E$176,2,FALSE),"")</f>
        <v/>
      </c>
      <c r="X57" s="32" t="str">
        <f>IFERROR(VLOOKUP(Tabela227[[#This Row],[NOME]],'NOITE (N) (4)'!$D$3:$E$176,2,FALSE),"")</f>
        <v/>
      </c>
      <c r="Y57" s="32" t="str">
        <f>IFERROR(VLOOKUP(Tabela227[[#This Row],[NOME]],'NOITE (N) (3)'!$D$3:$E$176,2,FALSE),"")</f>
        <v/>
      </c>
      <c r="Z57" s="32" t="str">
        <f>IFERROR(VLOOKUP(Tabela227[[#This Row],[NOME]],'NOITE (N) (2)'!$D$3:$E$176,2,FALSE),"")</f>
        <v/>
      </c>
      <c r="AA57" s="32" t="str">
        <f>IFERROR(VLOOKUP(Tabela227[[#This Row],[NOME]],'NOITE (N) (1)'!$D$3:$E$176,2,FALSE),"")</f>
        <v/>
      </c>
      <c r="AB57" s="32" t="str">
        <f>IFERROR(VLOOKUP(Tabela227[[#This Row],[NOME]],'NOITE (N) (7)'!$F$3:$G$176,2,FALSE),"")</f>
        <v/>
      </c>
      <c r="AC57" s="32" t="str">
        <f>IFERROR(VLOOKUP(Tabela227[[#This Row],[NOME]],'NOITE (N) (6)'!$F$3:$G$176,2,FALSE),"")</f>
        <v/>
      </c>
      <c r="AD57" s="32" t="str">
        <f>IFERROR(VLOOKUP(Tabela227[[#This Row],[NOME]],'NOITE (N) (5)'!$F$3:$G$176,2,FALSE),"")</f>
        <v/>
      </c>
      <c r="AE57" s="32" t="str">
        <f>IFERROR(VLOOKUP(Tabela227[[#This Row],[NOME]],'NOITE (N) (4)'!$F$3:$G$176,2,FALSE),"")</f>
        <v/>
      </c>
      <c r="AF57" s="32" t="str">
        <f>IFERROR(VLOOKUP(Tabela227[[#This Row],[NOME]],'NOITE (N) (3)'!$F$3:$G$176,2,FALSE),"")</f>
        <v/>
      </c>
      <c r="AG57" s="32" t="str">
        <f>IFERROR(VLOOKUP(Tabela227[[#This Row],[NOME]],'NOITE (N) (2)'!$F$3:$G$176,2,FALSE),"")</f>
        <v/>
      </c>
      <c r="AH57" s="32" t="str">
        <f>IFERROR(VLOOKUP(Tabela227[[#This Row],[NOME]],'NOITE (N) (1)'!$F$3:$G$176,2,FALSE),"")</f>
        <v/>
      </c>
      <c r="AI57" s="32" t="str">
        <f>IFERROR(VLOOKUP(Tabela227[[#This Row],[NOME]],'NOITE (N) (7)'!$H$3:$I$176,2,FALSE),"")</f>
        <v/>
      </c>
      <c r="AJ57" s="32" t="str">
        <f>IFERROR(VLOOKUP(Tabela227[[#This Row],[NOME]],'NOITE (N) (6)'!$H$3:$I$176,2,FALSE),"")</f>
        <v/>
      </c>
      <c r="AK57" s="32" t="str">
        <f>IFERROR(VLOOKUP(Tabela227[[#This Row],[NOME]],'NOITE (N) (5)'!$H$3:$I$176,2,FALSE),"")</f>
        <v/>
      </c>
      <c r="AL57" s="32" t="str">
        <f>IFERROR(VLOOKUP(Tabela227[[#This Row],[NOME]],'NOITE (N) (4)'!$H$3:$I$176,2,FALSE),"")</f>
        <v/>
      </c>
      <c r="AM57" s="32" t="str">
        <f>IFERROR(VLOOKUP(Tabela227[[#This Row],[NOME]],'NOITE (N) (3)'!$H$3:$I$176,2,FALSE),"")</f>
        <v/>
      </c>
      <c r="AN57" s="32" t="str">
        <f>IFERROR(VLOOKUP(Tabela227[[#This Row],[NOME]],'NOITE (N) (2)'!$H$3:$I$176,2,FALSE),"")</f>
        <v/>
      </c>
      <c r="AO57" s="32" t="str">
        <f>IFERROR(VLOOKUP(Tabela227[[#This Row],[NOME]],'NOITE (N) (1)'!$H$3:$I$176,2,FALSE),"")</f>
        <v/>
      </c>
      <c r="AP57" s="32" t="str">
        <f>IFERROR(VLOOKUP(Tabela227[[#This Row],[NOME]],'NOITE (N) (7)'!$J$3:$K$176,2,FALSE),"")</f>
        <v/>
      </c>
      <c r="AQ57" s="32" t="str">
        <f>IFERROR(VLOOKUP(Tabela227[[#This Row],[NOME]],'NOITE (N) (6)'!$J$3:$K$176,2,FALSE),"")</f>
        <v/>
      </c>
      <c r="AR57" s="32" t="str">
        <f>IFERROR(VLOOKUP(Tabela227[[#This Row],[NOME]],'NOITE (N) (5)'!$J$3:$K$176,2,FALSE),"")</f>
        <v/>
      </c>
      <c r="AS57" s="32" t="str">
        <f>IFERROR(VLOOKUP(Tabela227[[#This Row],[NOME]],'NOITE (N) (4)'!$J$3:$K$176,2,FALSE),"")</f>
        <v/>
      </c>
      <c r="AT57" s="32" t="str">
        <f>IFERROR(VLOOKUP(Tabela227[[#This Row],[NOME]],'NOITE (N) (3)'!$J$3:$K$176,2,FALSE),"")</f>
        <v/>
      </c>
      <c r="AU57" s="32" t="str">
        <f>IFERROR(VLOOKUP(Tabela227[[#This Row],[NOME]],'NOITE (N) (2)'!$J$3:$K$176,2,FALSE),"")</f>
        <v/>
      </c>
      <c r="AV57" s="32" t="str">
        <f>IFERROR(VLOOKUP(Tabela227[[#This Row],[NOME]],'NOITE (N) (1)'!$J$3:$K$176,2,FALSE),"")</f>
        <v/>
      </c>
      <c r="AW57" s="32" t="str">
        <f>IFERROR(VLOOKUP(Tabela227[[#This Row],[NOME]],'NOITE (N) (7)'!$L$3:$M$176,2,FALSE),"")</f>
        <v/>
      </c>
      <c r="AX57" s="32" t="str">
        <f>IFERROR(VLOOKUP(Tabela227[[#This Row],[NOME]],'NOITE (N) (6)'!$L$3:$M$176,2,FALSE),"")</f>
        <v/>
      </c>
      <c r="AY57" s="32" t="str">
        <f>IFERROR(VLOOKUP(Tabela227[[#This Row],[NOME]],'NOITE (N) (5)'!$L$3:$M$176,2,FALSE),"")</f>
        <v/>
      </c>
      <c r="AZ57" s="32" t="str">
        <f>IFERROR(VLOOKUP(Tabela227[[#This Row],[NOME]],'NOITE (N) (4)'!$L$3:$M$176,2,FALSE),"")</f>
        <v>INGLÊS II</v>
      </c>
      <c r="BA57" s="32" t="str">
        <f>IFERROR(VLOOKUP(Tabela227[[#This Row],[NOME]],'NOITE (N) (3)'!$L$3:$M$176,2,FALSE),"")</f>
        <v/>
      </c>
      <c r="BB57" s="32" t="str">
        <f>IFERROR(VLOOKUP(Tabela227[[#This Row],[NOME]],'NOITE (N) (2)'!$L$3:$M$176,2,FALSE),"")</f>
        <v/>
      </c>
      <c r="BC57" s="32" t="str">
        <f>IFERROR(VLOOKUP(Tabela227[[#This Row],[NOME]],'NOITE (N) (1)'!$L$3:$M$176,2,FALSE),"")</f>
        <v/>
      </c>
      <c r="BD57" s="32" t="str">
        <f>IFERROR(VLOOKUP(Tabela227[[#This Row],[NOME]],'TARDE (N) (6)'!$B$2:$C$73,2,FALSE),"")</f>
        <v/>
      </c>
      <c r="BE57" s="32" t="str">
        <f>IFERROR(VLOOKUP(Tabela227[[#This Row],[NOME]],'TARDE (N) (5)'!$B$2:$C$73,2,FALSE),"")</f>
        <v/>
      </c>
      <c r="BF57" s="32" t="str">
        <f>IFERROR(VLOOKUP(Tabela227[[#This Row],[NOME]],'TARDE (N) (4)'!$B$2:$C$73,2,FALSE),"")</f>
        <v/>
      </c>
      <c r="BG57" s="32" t="str">
        <f>IFERROR(VLOOKUP(Tabela227[[#This Row],[NOME]],'TARDE (N) (3)'!$B$2:$C$73,2,FALSE),"")</f>
        <v/>
      </c>
      <c r="BH57" s="32" t="str">
        <f>IFERROR(VLOOKUP(Tabela227[[#This Row],[NOME]],'TARDE (N) (2)'!$B$2:$C$73,2,FALSE),"")</f>
        <v/>
      </c>
      <c r="BI57" s="32" t="str">
        <f>IFERROR(VLOOKUP(Tabela227[[#This Row],[NOME]],'TARDE (N) (1)'!$B$2:$C$73,2,FALSE),"")</f>
        <v/>
      </c>
      <c r="BJ57" s="32" t="str">
        <f>IFERROR(VLOOKUP(Tabela227[[#This Row],[NOME]],'TARDE (N) (6)'!$D$2:$E$73,2,FALSE),"")</f>
        <v/>
      </c>
      <c r="BK57" s="32" t="str">
        <f>IFERROR(VLOOKUP(Tabela227[[#This Row],[NOME]],'TARDE (N) (5)'!$D$2:$E$73,2,FALSE),"")</f>
        <v/>
      </c>
      <c r="BL57" s="32" t="str">
        <f>IFERROR(VLOOKUP(Tabela227[[#This Row],[NOME]],'TARDE (N) (4)'!$D$2:$E$73,2,FALSE),"")</f>
        <v/>
      </c>
      <c r="BM57" s="32" t="str">
        <f>IFERROR(VLOOKUP(Tabela227[[#This Row],[NOME]],'TARDE (N) (3)'!$D$2:$E$73,2,FALSE),"")</f>
        <v/>
      </c>
      <c r="BN57" s="32" t="str">
        <f>IFERROR(VLOOKUP(Tabela227[[#This Row],[NOME]],'TARDE (N) (2)'!$D$2:$E$73,2,FALSE),"")</f>
        <v/>
      </c>
      <c r="BO57" s="32" t="str">
        <f>IFERROR(VLOOKUP(Tabela227[[#This Row],[NOME]],'TARDE (N) (1)'!$D$2:$E$73,2,FALSE),"")</f>
        <v/>
      </c>
      <c r="BP57" s="32" t="str">
        <f>IFERROR(VLOOKUP(Tabela227[[#This Row],[NOME]],'TARDE (N) (6)'!$F$2:$G$73,2,FALSE),"")</f>
        <v/>
      </c>
      <c r="BQ57" s="32" t="str">
        <f>IFERROR(VLOOKUP(Tabela227[[#This Row],[NOME]],'TARDE (N) (5)'!$F$2:$G$73,2,FALSE),"")</f>
        <v/>
      </c>
      <c r="BR57" s="32" t="str">
        <f>IFERROR(VLOOKUP(Tabela227[[#This Row],[NOME]],'TARDE (N) (4)'!$F$2:$G$73,2,FALSE),"")</f>
        <v/>
      </c>
      <c r="BS57" s="32" t="str">
        <f>IFERROR(VLOOKUP(Tabela227[[#This Row],[NOME]],'TARDE (N) (3)'!$F$2:$G$73,2,FALSE),"")</f>
        <v/>
      </c>
      <c r="BT57" s="32" t="str">
        <f>IFERROR(VLOOKUP(Tabela227[[#This Row],[NOME]],'TARDE (N) (2)'!$F$2:$G$73,2,FALSE),"")</f>
        <v/>
      </c>
      <c r="BU57" s="32" t="str">
        <f>IFERROR(VLOOKUP(Tabela227[[#This Row],[NOME]],'TARDE (N) (1)'!$F$2:$G$73,2,FALSE),"")</f>
        <v/>
      </c>
      <c r="BV57" s="32" t="str">
        <f>IFERROR(VLOOKUP(Tabela227[[#This Row],[NOME]],'TARDE (N) (6)'!$H$2:$I$73,2,FALSE),"")</f>
        <v/>
      </c>
      <c r="BW57" s="32" t="str">
        <f>IFERROR(VLOOKUP(Tabela227[[#This Row],[NOME]],'TARDE (N) (5)'!$H$2:$I$73,2,FALSE),"")</f>
        <v/>
      </c>
      <c r="BX57" s="32" t="str">
        <f>IFERROR(VLOOKUP(Tabela227[[#This Row],[NOME]],'TARDE (N) (4)'!$H$2:$I$73,2,FALSE),"")</f>
        <v/>
      </c>
      <c r="BY57" s="32" t="str">
        <f>IFERROR(VLOOKUP(Tabela227[[#This Row],[NOME]],'TARDE (N) (3)'!$H$2:$I$73,2,FALSE),"")</f>
        <v/>
      </c>
      <c r="BZ57" s="32" t="str">
        <f>IFERROR(VLOOKUP(Tabela227[[#This Row],[NOME]],'TARDE (N) (2)'!$H$2:$I$73,2,FALSE),"")</f>
        <v/>
      </c>
      <c r="CA57" s="32" t="str">
        <f>IFERROR(VLOOKUP(Tabela227[[#This Row],[NOME]],'TARDE (N) (1)'!$H$2:$I$73,2,FALSE),"")</f>
        <v/>
      </c>
      <c r="CB57" s="32" t="str">
        <f>IFERROR(VLOOKUP(Tabela227[[#This Row],[NOME]],'TARDE (N) (6)'!$J$2:$K$73,2,FALSE),"")</f>
        <v/>
      </c>
      <c r="CC57" s="32" t="str">
        <f>IFERROR(VLOOKUP(Tabela227[[#This Row],[NOME]],'TARDE (N) (5)'!$J$2:$K$73,2,FALSE),"")</f>
        <v/>
      </c>
      <c r="CD57" s="32" t="str">
        <f>IFERROR(VLOOKUP(Tabela227[[#This Row],[NOME]],'TARDE (N) (4)'!$J$2:$K$73,2,FALSE),"")</f>
        <v/>
      </c>
      <c r="CE57" s="32" t="str">
        <f>IFERROR(VLOOKUP(Tabela227[[#This Row],[NOME]],'TARDE (N) (3)'!$J$2:$K$73,2,FALSE),"")</f>
        <v/>
      </c>
      <c r="CF57" s="32" t="str">
        <f>IFERROR(VLOOKUP(Tabela227[[#This Row],[NOME]],'TARDE (N) (2)'!$J$2:$K$73,2,FALSE),"")</f>
        <v/>
      </c>
      <c r="CG57" s="32" t="str">
        <f>IFERROR(VLOOKUP(Tabela227[[#This Row],[NOME]],'TARDE (N) (1)'!$J$2:$K$73,2,FALSE),"")</f>
        <v/>
      </c>
      <c r="CH57" s="32" t="str">
        <f>IFERROR(VLOOKUP(Tabela227[[#This Row],[NOME]],'TARDE (N) (6)'!$L$2:$M$73,2,FALSE),"")</f>
        <v/>
      </c>
      <c r="CI57" s="32" t="str">
        <f>IFERROR(VLOOKUP(Tabela227[[#This Row],[NOME]],'TARDE (N) (5)'!$L$2:$M$73,2,FALSE),"")</f>
        <v/>
      </c>
      <c r="CJ57" s="32" t="str">
        <f>IFERROR(VLOOKUP(Tabela227[[#This Row],[NOME]],'TARDE (N) (4)'!$L$2:$M$73,2,FALSE),"")</f>
        <v/>
      </c>
      <c r="CK57" s="32" t="str">
        <f>IFERROR(VLOOKUP(Tabela227[[#This Row],[NOME]],'TARDE (N) (3)'!$L$2:$M$73,2,FALSE),"")</f>
        <v/>
      </c>
      <c r="CL57" s="32" t="str">
        <f>IFERROR(VLOOKUP(Tabela227[[#This Row],[NOME]],'TARDE (N) (2)'!$L$2:$M$73,2,FALSE),"")</f>
        <v>INGLÊS II</v>
      </c>
      <c r="CM57" s="32" t="str">
        <f>IFERROR(VLOOKUP(Tabela227[[#This Row],[NOME]],'TARDE (N) (1)'!$L$2:$M$73,2,FALSE),"")</f>
        <v/>
      </c>
      <c r="CN57" s="32" t="str">
        <f>IFERROR(VLOOKUP(Tabela227[[#This Row],[NOME]],'MANHÃ (N) (7)'!$B$2:$C$127,2,FALSE),"")</f>
        <v/>
      </c>
      <c r="CO57" s="32" t="str">
        <f>IFERROR(VLOOKUP(Tabela227[[#This Row],[NOME]],'MANHÃ (N) (6)'!$B$2:$C$127,2,FALSE),"")</f>
        <v/>
      </c>
      <c r="CP57" s="32" t="str">
        <f>IFERROR(VLOOKUP(Tabela227[[#This Row],[NOME]],'MANHÃ (N) (5)'!$B$2:$C$127,2,FALSE),"")</f>
        <v/>
      </c>
      <c r="CQ57" s="32" t="str">
        <f>IFERROR(VLOOKUP(Tabela227[[#This Row],[NOME]],'MANHÃ (N) (4)'!$B$2:$C$127,2,FALSE),"")</f>
        <v/>
      </c>
      <c r="CR57" s="32" t="str">
        <f>IFERROR(VLOOKUP(Tabela227[[#This Row],[NOME]],'MANHÃ (N) (3)'!$B$2:$C$127,2,FALSE),"")</f>
        <v/>
      </c>
      <c r="CS57" s="32" t="str">
        <f>IFERROR(VLOOKUP(Tabela227[[#This Row],[NOME]],'MANHÃ (N) (2)'!$B$2:$C$127,2,FALSE),"")</f>
        <v/>
      </c>
      <c r="CT57" s="32" t="str">
        <f>IFERROR(VLOOKUP(Tabela227[[#This Row],[NOME]],'MANHÃ (N) (1)'!$B$2:$C$127,2,FALSE),"")</f>
        <v/>
      </c>
      <c r="CU57" s="32" t="str">
        <f>IFERROR(VLOOKUP(Tabela227[[#This Row],[NOME]],'MANHÃ (N) (7)'!$D$2:$E$127,2,FALSE),"")</f>
        <v/>
      </c>
      <c r="CV57" s="32" t="str">
        <f>IFERROR(VLOOKUP(Tabela227[[#This Row],[NOME]],'MANHÃ (N) (6)'!$D$2:$E$127,2,FALSE),"")</f>
        <v/>
      </c>
      <c r="CW57" s="32" t="str">
        <f>IFERROR(VLOOKUP(Tabela227[[#This Row],[NOME]],'MANHÃ (N) (5)'!$D$2:$E$127,2,FALSE),"")</f>
        <v/>
      </c>
      <c r="CX57" s="32" t="str">
        <f>IFERROR(VLOOKUP(Tabela227[[#This Row],[NOME]],'MANHÃ (N) (4)'!$D$2:$E$127,2,FALSE),"")</f>
        <v/>
      </c>
      <c r="CY57" s="32" t="str">
        <f>IFERROR(VLOOKUP(Tabela227[[#This Row],[NOME]],'MANHÃ (N) (3)'!$D$2:$E$127,2,FALSE),"")</f>
        <v/>
      </c>
      <c r="CZ57" s="32" t="str">
        <f>IFERROR(VLOOKUP(Tabela227[[#This Row],[NOME]],'MANHÃ (N) (2)'!$D$2:$E$127,2,FALSE),"")</f>
        <v/>
      </c>
      <c r="DA57" s="32" t="str">
        <f>IFERROR(VLOOKUP(Tabela227[[#This Row],[NOME]],'MANHÃ (N) (1)'!$D$2:$E$127,2,FALSE),"")</f>
        <v/>
      </c>
      <c r="DB57" s="32" t="str">
        <f>IFERROR(VLOOKUP(Tabela227[[#This Row],[NOME]],'MANHÃ (N) (7)'!$F$2:$G$127,2,FALSE),"")</f>
        <v/>
      </c>
      <c r="DC57" s="32" t="str">
        <f>IFERROR(VLOOKUP(Tabela227[[#This Row],[NOME]],'MANHÃ (N) (7)'!$F$2:$G$127,2,FALSE),"")</f>
        <v/>
      </c>
      <c r="DD57" s="32" t="str">
        <f>IFERROR(VLOOKUP(Tabela227[[#This Row],[NOME]],'MANHÃ (N) (6)'!$F$2:$G$127,2,FALSE),"")</f>
        <v/>
      </c>
      <c r="DE57" s="32" t="str">
        <f>IFERROR(VLOOKUP(Tabela227[[#This Row],[NOME]],'MANHÃ (N) (5)'!$F$2:$G$127,2,FALSE),"")</f>
        <v/>
      </c>
      <c r="DF57" s="32" t="str">
        <f>IFERROR(VLOOKUP(Tabela227[[#This Row],[NOME]],'MANHÃ (N) (3)'!$F$2:$G$127,2,FALSE),"")</f>
        <v/>
      </c>
      <c r="DG57" s="32" t="str">
        <f>IFERROR(VLOOKUP(Tabela227[[#This Row],[NOME]],'MANHÃ (N) (2)'!$F$2:$G$127,2,FALSE),"")</f>
        <v/>
      </c>
      <c r="DH57" s="32" t="str">
        <f>IFERROR(VLOOKUP(Tabela227[[#This Row],[NOME]],'MANHÃ (N) (1)'!$F$2:$G$127,2,FALSE),"")</f>
        <v/>
      </c>
      <c r="DI57" s="32" t="str">
        <f>IFERROR(VLOOKUP(Tabela227[[#This Row],[NOME]],'MANHÃ (N) (7)'!$H$2:$I$127,2,FALSE),"")</f>
        <v/>
      </c>
      <c r="DJ57" s="32" t="str">
        <f>IFERROR(VLOOKUP(Tabela227[[#This Row],[NOME]],'MANHÃ (N) (6)'!$H$2:$I$127,2,FALSE),"")</f>
        <v/>
      </c>
      <c r="DK57" s="32" t="str">
        <f>IFERROR(VLOOKUP(Tabela227[[#This Row],[NOME]],'MANHÃ (N) (5)'!$H$2:$I$127,2,FALSE),"")</f>
        <v/>
      </c>
      <c r="DL57" s="32" t="str">
        <f>IFERROR(VLOOKUP(Tabela227[[#This Row],[NOME]],'MANHÃ (N) (4)'!$H$2:$I$127,2,FALSE),"")</f>
        <v/>
      </c>
      <c r="DM57" s="32" t="str">
        <f>IFERROR(VLOOKUP(Tabela227[[#This Row],[NOME]],'MANHÃ (N) (3)'!$H$2:$I$127,2,FALSE),"")</f>
        <v/>
      </c>
      <c r="DN57" s="32" t="str">
        <f>IFERROR(VLOOKUP(Tabela227[[#This Row],[NOME]],'MANHÃ (N) (2)'!$H$2:$I$127,2,FALSE),"")</f>
        <v/>
      </c>
      <c r="DO57" s="32" t="str">
        <f>IFERROR(VLOOKUP(Tabela227[[#This Row],[NOME]],'MANHÃ (N) (1)'!$H$2:$I$127,2,FALSE),"")</f>
        <v/>
      </c>
      <c r="DP57" s="32" t="str">
        <f>IFERROR(VLOOKUP(Tabela227[[#This Row],[NOME]],'MANHÃ (N) (7)'!$J$2:$K$127,2,FALSE),"")</f>
        <v/>
      </c>
      <c r="DQ57" s="32" t="str">
        <f>IFERROR(VLOOKUP(Tabela227[[#This Row],[NOME]],'MANHÃ (N) (6)'!$J$2:$K$127,2,FALSE),"")</f>
        <v/>
      </c>
      <c r="DR57" s="32" t="str">
        <f>IFERROR(VLOOKUP(Tabela227[[#This Row],[NOME]],'MANHÃ (N) (5)'!$J$2:$K$127,2,FALSE),"")</f>
        <v/>
      </c>
      <c r="DS57" s="32" t="str">
        <f>IFERROR(VLOOKUP(Tabela227[[#This Row],[NOME]],'MANHÃ (N) (4)'!$J$2:$K$127,2,FALSE),"")</f>
        <v/>
      </c>
      <c r="DT57" s="32" t="str">
        <f>IFERROR(VLOOKUP(Tabela227[[#This Row],[NOME]],'MANHÃ (N) (3)'!$J$2:$K$127,2,FALSE),"")</f>
        <v/>
      </c>
      <c r="DU57" s="32" t="str">
        <f>IFERROR(VLOOKUP(Tabela227[[#This Row],[NOME]],'MANHÃ (N) (2)'!$J$2:$K$127,2,FALSE),"")</f>
        <v/>
      </c>
      <c r="DV57" s="32" t="str">
        <f>IFERROR(VLOOKUP(Tabela227[[#This Row],[NOME]],'MANHÃ (N) (1)'!$J$2:$K$127,2,FALSE),"")</f>
        <v/>
      </c>
      <c r="DW57" s="32" t="str">
        <f>IFERROR(VLOOKUP(Tabela227[[#This Row],[NOME]],'MANHÃ (N) (7)'!$L$2:$M$127,2,FALSE),"")</f>
        <v/>
      </c>
      <c r="DX57" s="32" t="str">
        <f>IFERROR(VLOOKUP(Tabela227[[#This Row],[NOME]],'MANHÃ (N) (6)'!$L$2:$M$127,2,FALSE),"")</f>
        <v/>
      </c>
      <c r="DY57" s="32" t="str">
        <f>IFERROR(VLOOKUP(Tabela227[[#This Row],[NOME]],'MANHÃ (N) (5)'!$L$2:$M$127,2,FALSE),"")</f>
        <v/>
      </c>
      <c r="DZ57" s="32" t="str">
        <f>IFERROR(VLOOKUP(Tabela227[[#This Row],[NOME]],'MANHÃ (N) (4)'!$L$2:$M$127,2,FALSE),"")</f>
        <v/>
      </c>
      <c r="EA57" s="32" t="str">
        <f>IFERROR(VLOOKUP(Tabela227[[#This Row],[NOME]],'MANHÃ (N) (3)'!$L$2:$M$127,2,FALSE),"")</f>
        <v/>
      </c>
      <c r="EB57" s="32" t="str">
        <f>IFERROR(VLOOKUP(Tabela227[[#This Row],[NOME]],'MANHÃ (N) (2)'!$L$2:$M$127,2,FALSE),"")</f>
        <v/>
      </c>
      <c r="EC57" s="32" t="str">
        <f>IFERROR(VLOOKUP(Tabela227[[#This Row],[NOME]],'MANHÃ (N) (1)'!$L$2:$M$127,2,FALSE),"")</f>
        <v/>
      </c>
      <c r="ED57" s="33">
        <v>45323</v>
      </c>
      <c r="EE57" s="31">
        <f>PROFESSORES!$D$3</f>
        <v>2024</v>
      </c>
      <c r="EF57" s="31" t="str">
        <f>PROFESSORES!$C$3</f>
        <v>MAIO</v>
      </c>
      <c r="EG57" s="35">
        <f>'MÊS (WORD)'!$C$4</f>
        <v>5</v>
      </c>
      <c r="EH57" s="42">
        <f>'MÊS (WORD)'!$I$5</f>
        <v>45413</v>
      </c>
      <c r="EI57" s="31" t="str">
        <f>'MÊS (WORD)'!$J$5</f>
        <v>*
***************************DIA DO TRABALHO**************************</v>
      </c>
      <c r="EJ57" s="42">
        <f>'MÊS (WORD)'!$I$6</f>
        <v>45414</v>
      </c>
      <c r="EK57" s="37" t="str">
        <f>'MÊS (WORD)'!$J$6</f>
        <v/>
      </c>
      <c r="EL57" s="42">
        <f>'MÊS (WORD)'!$I$7</f>
        <v>45415</v>
      </c>
      <c r="EM57" s="37" t="str">
        <f>'MÊS (WORD)'!$J$7</f>
        <v/>
      </c>
      <c r="EN57" s="42">
        <f>'MÊS (WORD)'!$I$8</f>
        <v>45416</v>
      </c>
      <c r="EO57" s="37" t="str">
        <f>'MÊS (WORD)'!$J$8</f>
        <v/>
      </c>
      <c r="EP57" s="42">
        <f>'MÊS (WORD)'!$I$9</f>
        <v>45417</v>
      </c>
      <c r="EQ57" s="37" t="str">
        <f>'MÊS (WORD)'!$J$9</f>
        <v>********************************************************************</v>
      </c>
      <c r="ER57" s="42">
        <f>'MÊS (WORD)'!$I$10</f>
        <v>45418</v>
      </c>
      <c r="ES57" s="37" t="str">
        <f>'MÊS (WORD)'!$J$10</f>
        <v/>
      </c>
      <c r="ET57" s="42">
        <f>'MÊS (WORD)'!$I$11</f>
        <v>45419</v>
      </c>
      <c r="EU57" s="37" t="str">
        <f>'MÊS (WORD)'!$J$11</f>
        <v/>
      </c>
      <c r="EV57" s="42">
        <f>'MÊS (WORD)'!$I$12</f>
        <v>45420</v>
      </c>
      <c r="EW57" s="37" t="str">
        <f>'MÊS (WORD)'!$J$12</f>
        <v/>
      </c>
      <c r="EX57" s="42">
        <f>'MÊS (WORD)'!$I$13</f>
        <v>45421</v>
      </c>
      <c r="EY57" s="37" t="str">
        <f>'MÊS (WORD)'!$J$13</f>
        <v/>
      </c>
      <c r="EZ57" s="37">
        <f>'MÊS (WORD)'!$I$14</f>
        <v>45422</v>
      </c>
      <c r="FA57" s="37" t="str">
        <f>'MÊS (WORD)'!$J$14</f>
        <v/>
      </c>
      <c r="FB57" s="37">
        <f>'MÊS (WORD)'!$I$15</f>
        <v>45423</v>
      </c>
      <c r="FC57" s="37" t="str">
        <f>'MÊS (WORD)'!$J$15</f>
        <v/>
      </c>
      <c r="FD57" s="37">
        <f>'MÊS (WORD)'!$I$16</f>
        <v>45424</v>
      </c>
      <c r="FE57" s="37" t="str">
        <f>'MÊS (WORD)'!$J$16</f>
        <v>********************************************************************</v>
      </c>
      <c r="FF57" s="37">
        <f>'MÊS (WORD)'!$I$17</f>
        <v>45425</v>
      </c>
      <c r="FG57" s="37" t="str">
        <f>'MÊS (WORD)'!$J$17</f>
        <v/>
      </c>
      <c r="FH57" s="37">
        <f>'MÊS (WORD)'!$I$18</f>
        <v>45426</v>
      </c>
      <c r="FI57" s="37" t="str">
        <f>'MÊS (WORD)'!$J$18</f>
        <v/>
      </c>
      <c r="FJ57" s="37">
        <f>'MÊS (WORD)'!$I$19</f>
        <v>45427</v>
      </c>
      <c r="FK57" s="37" t="str">
        <f>'MÊS (WORD)'!$J$19</f>
        <v/>
      </c>
      <c r="FL57" s="37">
        <f>'MÊS (WORD)'!$I$20</f>
        <v>45428</v>
      </c>
      <c r="FM57" s="37" t="str">
        <f>'MÊS (WORD)'!$J$20</f>
        <v/>
      </c>
      <c r="FN57" s="37">
        <f>'MÊS (WORD)'!$I$21</f>
        <v>45429</v>
      </c>
      <c r="FO57" s="37" t="str">
        <f>'MÊS (WORD)'!$J$21</f>
        <v/>
      </c>
      <c r="FP57" s="37">
        <f>'MÊS (WORD)'!$I$22</f>
        <v>45430</v>
      </c>
      <c r="FQ57" s="37" t="str">
        <f>'MÊS (WORD)'!$J$22</f>
        <v/>
      </c>
      <c r="FR57" s="37">
        <f>'MÊS (WORD)'!$I$23</f>
        <v>45431</v>
      </c>
      <c r="FS57" s="37" t="str">
        <f>'MÊS (WORD)'!$J$23</f>
        <v>********************************************************************</v>
      </c>
      <c r="FT57" s="37">
        <f>'MÊS (WORD)'!$I$24</f>
        <v>45432</v>
      </c>
      <c r="FU57" s="37" t="str">
        <f>'MÊS (WORD)'!$J$24</f>
        <v/>
      </c>
      <c r="FV57" s="37">
        <f>'MÊS (WORD)'!$I$25</f>
        <v>45433</v>
      </c>
      <c r="FW57" s="37" t="str">
        <f>'MÊS (WORD)'!$J$25</f>
        <v/>
      </c>
      <c r="FX57" s="37">
        <f>'MÊS (WORD)'!$I$26</f>
        <v>45434</v>
      </c>
      <c r="FY57" s="37" t="str">
        <f>'MÊS (WORD)'!$J$26</f>
        <v/>
      </c>
      <c r="FZ57" s="37">
        <f>'MÊS (WORD)'!$I$27</f>
        <v>45435</v>
      </c>
      <c r="GA57" s="37" t="str">
        <f>'MÊS (WORD)'!$J$27</f>
        <v/>
      </c>
      <c r="GB57" s="37">
        <f>'MÊS (WORD)'!$I$28</f>
        <v>45436</v>
      </c>
      <c r="GC57" s="37" t="str">
        <f>'MÊS (WORD)'!$J$28</f>
        <v/>
      </c>
      <c r="GD57" s="37">
        <f>'MÊS (WORD)'!$I$29</f>
        <v>45437</v>
      </c>
      <c r="GE57" s="37" t="str">
        <f>'MÊS (WORD)'!$J$29</f>
        <v/>
      </c>
      <c r="GF57" s="37">
        <f>'MÊS (WORD)'!$I$30</f>
        <v>45438</v>
      </c>
      <c r="GG57" s="37" t="str">
        <f>'MÊS (WORD)'!$J$30</f>
        <v>********************************************************************</v>
      </c>
      <c r="GH57" s="37">
        <f>'MÊS (WORD)'!$I$31</f>
        <v>45439</v>
      </c>
      <c r="GI57" s="37" t="str">
        <f>'MÊS (WORD)'!$J$31</f>
        <v/>
      </c>
      <c r="GJ57" s="37">
        <f>'MÊS (WORD)'!$I$32</f>
        <v>45440</v>
      </c>
      <c r="GK57" s="37" t="str">
        <f>'MÊS (WORD)'!$J$32</f>
        <v/>
      </c>
      <c r="GL57" s="37">
        <f>'MÊS (WORD)'!$I$33</f>
        <v>45441</v>
      </c>
      <c r="GM57" s="37" t="str">
        <f>'MÊS (WORD)'!$J$33</f>
        <v/>
      </c>
      <c r="GN57" s="37">
        <f>'MÊS (WORD)'!$I$34</f>
        <v>45442</v>
      </c>
      <c r="GO57" s="37" t="str">
        <f>'MÊS (WORD)'!$J$34</f>
        <v/>
      </c>
      <c r="GP57" s="37">
        <f>'MÊS (WORD)'!$I$35</f>
        <v>45443</v>
      </c>
      <c r="GQ57" s="31" t="str">
        <f>'MÊS (WORD)'!$J$35</f>
        <v/>
      </c>
    </row>
    <row r="58" spans="1:199" ht="17.100000000000001" customHeight="1" x14ac:dyDescent="0.25">
      <c r="A58" s="31">
        <v>51131</v>
      </c>
      <c r="B58" s="33">
        <v>41138</v>
      </c>
      <c r="C58" s="31">
        <v>2</v>
      </c>
      <c r="D58" s="39" t="s">
        <v>426</v>
      </c>
      <c r="E58" s="34" t="s">
        <v>154</v>
      </c>
      <c r="F58" s="39" t="s">
        <v>396</v>
      </c>
      <c r="G58" s="39" t="s">
        <v>398</v>
      </c>
      <c r="H58" s="31">
        <v>4</v>
      </c>
      <c r="I58" s="31">
        <f>IF(Tabela227[[#This Row],[HORA AULA]]&lt;&gt;0,Tabela227[[#This Row],[HORA AULA]]/2,"-")</f>
        <v>2</v>
      </c>
      <c r="J58" s="31" t="s">
        <v>100</v>
      </c>
      <c r="K58" s="31" t="s">
        <v>100</v>
      </c>
      <c r="L58" s="31" t="s">
        <v>100</v>
      </c>
      <c r="M58" s="31" t="s">
        <v>100</v>
      </c>
      <c r="N58" s="32" t="str">
        <f>IFERROR(VLOOKUP(Tabela227[[#This Row],[NOME]],'NOITE (N) (7)'!$B$3:$C$176,2,FALSE),"")</f>
        <v/>
      </c>
      <c r="O58" s="32" t="str">
        <f>IFERROR(VLOOKUP(Tabela227[[#This Row],[NOME]],'NOITE (N) (6)'!$B$3:$C$176,2,FALSE),"")</f>
        <v/>
      </c>
      <c r="P58" s="32" t="str">
        <f>IFERROR(VLOOKUP(Tabela227[[#This Row],[NOME]],'NOITE (N) (5)'!$B$3:$C$176,2,FALSE),"")</f>
        <v/>
      </c>
      <c r="Q58" s="32" t="str">
        <f>IFERROR(VLOOKUP(Tabela227[[#This Row],[NOME]],'NOITE (N) (4)'!$B$3:$C$176,2,FALSE),"")</f>
        <v/>
      </c>
      <c r="R58" s="32" t="str">
        <f>IFERROR(VLOOKUP(Tabela227[[#This Row],[NOME]],'NOITE (N) (3)'!$B$3:$C$176,2,FALSE),"")</f>
        <v/>
      </c>
      <c r="S58" s="32" t="str">
        <f>IFERROR(VLOOKUP(Tabela227[[#This Row],[NOME]],'NOITE (N) (2)'!$B$3:$C$176,2,FALSE),"")</f>
        <v/>
      </c>
      <c r="T58" s="32" t="str">
        <f>IFERROR(VLOOKUP(Tabela227[[#This Row],[NOME]],'NOITE (N) (1)'!$B$3:$C$176,2,FALSE),"")</f>
        <v/>
      </c>
      <c r="U58" s="32" t="str">
        <f>IFERROR(VLOOKUP(Tabela227[[#This Row],[NOME]],'NOITE (N) (7)'!$D$3:$E$176,2,FALSE),"")</f>
        <v/>
      </c>
      <c r="V58" s="32" t="str">
        <f>IFERROR(VLOOKUP(Tabela227[[#This Row],[NOME]],'NOITE (N) (6)'!$D$3:$E$176,2,FALSE),"")</f>
        <v/>
      </c>
      <c r="W58" s="32" t="str">
        <f>IFERROR(VLOOKUP(Tabela227[[#This Row],[NOME]],'NOITE (N) (5)'!$D$3:$E$176,2,FALSE),"")</f>
        <v/>
      </c>
      <c r="X58" s="32" t="str">
        <f>IFERROR(VLOOKUP(Tabela227[[#This Row],[NOME]],'NOITE (N) (4)'!$D$3:$E$176,2,FALSE),"")</f>
        <v/>
      </c>
      <c r="Y58" s="32" t="str">
        <f>IFERROR(VLOOKUP(Tabela227[[#This Row],[NOME]],'NOITE (N) (3)'!$D$3:$E$176,2,FALSE),"")</f>
        <v/>
      </c>
      <c r="Z58" s="32" t="str">
        <f>IFERROR(VLOOKUP(Tabela227[[#This Row],[NOME]],'NOITE (N) (2)'!$D$3:$E$176,2,FALSE),"")</f>
        <v/>
      </c>
      <c r="AA58" s="32" t="str">
        <f>IFERROR(VLOOKUP(Tabela227[[#This Row],[NOME]],'NOITE (N) (1)'!$D$3:$E$176,2,FALSE),"")</f>
        <v/>
      </c>
      <c r="AB58" s="32" t="str">
        <f>IFERROR(VLOOKUP(Tabela227[[#This Row],[NOME]],'NOITE (N) (7)'!$F$3:$G$176,2,FALSE),"")</f>
        <v/>
      </c>
      <c r="AC58" s="32" t="str">
        <f>IFERROR(VLOOKUP(Tabela227[[#This Row],[NOME]],'NOITE (N) (6)'!$F$3:$G$176,2,FALSE),"")</f>
        <v/>
      </c>
      <c r="AD58" s="32" t="str">
        <f>IFERROR(VLOOKUP(Tabela227[[#This Row],[NOME]],'NOITE (N) (5)'!$F$3:$G$176,2,FALSE),"")</f>
        <v/>
      </c>
      <c r="AE58" s="32" t="str">
        <f>IFERROR(VLOOKUP(Tabela227[[#This Row],[NOME]],'NOITE (N) (4)'!$F$3:$G$176,2,FALSE),"")</f>
        <v/>
      </c>
      <c r="AF58" s="32" t="str">
        <f>IFERROR(VLOOKUP(Tabela227[[#This Row],[NOME]],'NOITE (N) (3)'!$F$3:$G$176,2,FALSE),"")</f>
        <v/>
      </c>
      <c r="AG58" s="32" t="str">
        <f>IFERROR(VLOOKUP(Tabela227[[#This Row],[NOME]],'NOITE (N) (2)'!$F$3:$G$176,2,FALSE),"")</f>
        <v/>
      </c>
      <c r="AH58" s="32" t="str">
        <f>IFERROR(VLOOKUP(Tabela227[[#This Row],[NOME]],'NOITE (N) (1)'!$F$3:$G$176,2,FALSE),"")</f>
        <v/>
      </c>
      <c r="AI58" s="32" t="str">
        <f>IFERROR(VLOOKUP(Tabela227[[#This Row],[NOME]],'NOITE (N) (7)'!$H$3:$I$176,2,FALSE),"")</f>
        <v/>
      </c>
      <c r="AJ58" s="32" t="str">
        <f>IFERROR(VLOOKUP(Tabela227[[#This Row],[NOME]],'NOITE (N) (6)'!$H$3:$I$176,2,FALSE),"")</f>
        <v/>
      </c>
      <c r="AK58" s="32" t="str">
        <f>IFERROR(VLOOKUP(Tabela227[[#This Row],[NOME]],'NOITE (N) (5)'!$H$3:$I$176,2,FALSE),"")</f>
        <v/>
      </c>
      <c r="AL58" s="32" t="str">
        <f>IFERROR(VLOOKUP(Tabela227[[#This Row],[NOME]],'NOITE (N) (4)'!$H$3:$I$176,2,FALSE),"")</f>
        <v/>
      </c>
      <c r="AM58" s="32" t="str">
        <f>IFERROR(VLOOKUP(Tabela227[[#This Row],[NOME]],'NOITE (N) (3)'!$H$3:$I$176,2,FALSE),"")</f>
        <v/>
      </c>
      <c r="AN58" s="32" t="str">
        <f>IFERROR(VLOOKUP(Tabela227[[#This Row],[NOME]],'NOITE (N) (2)'!$H$3:$I$176,2,FALSE),"")</f>
        <v/>
      </c>
      <c r="AO58" s="32" t="str">
        <f>IFERROR(VLOOKUP(Tabela227[[#This Row],[NOME]],'NOITE (N) (1)'!$H$3:$I$176,2,FALSE),"")</f>
        <v/>
      </c>
      <c r="AP58" s="32" t="str">
        <f>IFERROR(VLOOKUP(Tabela227[[#This Row],[NOME]],'NOITE (N) (7)'!$J$3:$K$176,2,FALSE),"")</f>
        <v/>
      </c>
      <c r="AQ58" s="32" t="str">
        <f>IFERROR(VLOOKUP(Tabela227[[#This Row],[NOME]],'NOITE (N) (6)'!$J$3:$K$176,2,FALSE),"")</f>
        <v/>
      </c>
      <c r="AR58" s="32" t="str">
        <f>IFERROR(VLOOKUP(Tabela227[[#This Row],[NOME]],'NOITE (N) (5)'!$J$3:$K$176,2,FALSE),"")</f>
        <v/>
      </c>
      <c r="AS58" s="32" t="str">
        <f>IFERROR(VLOOKUP(Tabela227[[#This Row],[NOME]],'NOITE (N) (4)'!$J$3:$K$176,2,FALSE),"")</f>
        <v/>
      </c>
      <c r="AT58" s="32" t="str">
        <f>IFERROR(VLOOKUP(Tabela227[[#This Row],[NOME]],'NOITE (N) (3)'!$J$3:$K$176,2,FALSE),"")</f>
        <v/>
      </c>
      <c r="AU58" s="32" t="str">
        <f>IFERROR(VLOOKUP(Tabela227[[#This Row],[NOME]],'NOITE (N) (2)'!$J$3:$K$176,2,FALSE),"")</f>
        <v/>
      </c>
      <c r="AV58" s="32" t="str">
        <f>IFERROR(VLOOKUP(Tabela227[[#This Row],[NOME]],'NOITE (N) (1)'!$J$3:$K$176,2,FALSE),"")</f>
        <v/>
      </c>
      <c r="AW58" s="32" t="str">
        <f>IFERROR(VLOOKUP(Tabela227[[#This Row],[NOME]],'NOITE (N) (7)'!$L$3:$M$176,2,FALSE),"")</f>
        <v/>
      </c>
      <c r="AX58" s="32" t="str">
        <f>IFERROR(VLOOKUP(Tabela227[[#This Row],[NOME]],'NOITE (N) (6)'!$L$3:$M$176,2,FALSE),"")</f>
        <v/>
      </c>
      <c r="AY58" s="32" t="str">
        <f>IFERROR(VLOOKUP(Tabela227[[#This Row],[NOME]],'NOITE (N) (5)'!$L$3:$M$176,2,FALSE),"")</f>
        <v/>
      </c>
      <c r="AZ58" s="32" t="str">
        <f>IFERROR(VLOOKUP(Tabela227[[#This Row],[NOME]],'NOITE (N) (4)'!$L$3:$M$176,2,FALSE),"")</f>
        <v/>
      </c>
      <c r="BA58" s="32" t="str">
        <f>IFERROR(VLOOKUP(Tabela227[[#This Row],[NOME]],'NOITE (N) (3)'!$L$3:$M$176,2,FALSE),"")</f>
        <v/>
      </c>
      <c r="BB58" s="32" t="str">
        <f>IFERROR(VLOOKUP(Tabela227[[#This Row],[NOME]],'NOITE (N) (2)'!$L$3:$M$176,2,FALSE),"")</f>
        <v/>
      </c>
      <c r="BC58" s="32" t="str">
        <f>IFERROR(VLOOKUP(Tabela227[[#This Row],[NOME]],'NOITE (N) (1)'!$L$3:$M$176,2,FALSE),"")</f>
        <v/>
      </c>
      <c r="BD58" s="32" t="str">
        <f>IFERROR(VLOOKUP(Tabela227[[#This Row],[NOME]],'TARDE (N) (6)'!$B$2:$C$73,2,FALSE),"")</f>
        <v/>
      </c>
      <c r="BE58" s="32" t="str">
        <f>IFERROR(VLOOKUP(Tabela227[[#This Row],[NOME]],'TARDE (N) (5)'!$B$2:$C$73,2,FALSE),"")</f>
        <v/>
      </c>
      <c r="BF58" s="32" t="str">
        <f>IFERROR(VLOOKUP(Tabela227[[#This Row],[NOME]],'TARDE (N) (4)'!$B$2:$C$73,2,FALSE),"")</f>
        <v/>
      </c>
      <c r="BG58" s="32" t="str">
        <f>IFERROR(VLOOKUP(Tabela227[[#This Row],[NOME]],'TARDE (N) (3)'!$B$2:$C$73,2,FALSE),"")</f>
        <v/>
      </c>
      <c r="BH58" s="32" t="str">
        <f>IFERROR(VLOOKUP(Tabela227[[#This Row],[NOME]],'TARDE (N) (2)'!$B$2:$C$73,2,FALSE),"")</f>
        <v/>
      </c>
      <c r="BI58" s="32" t="str">
        <f>IFERROR(VLOOKUP(Tabela227[[#This Row],[NOME]],'TARDE (N) (1)'!$B$2:$C$73,2,FALSE),"")</f>
        <v/>
      </c>
      <c r="BJ58" s="32" t="str">
        <f>IFERROR(VLOOKUP(Tabela227[[#This Row],[NOME]],'TARDE (N) (6)'!$D$2:$E$73,2,FALSE),"")</f>
        <v/>
      </c>
      <c r="BK58" s="32" t="str">
        <f>IFERROR(VLOOKUP(Tabela227[[#This Row],[NOME]],'TARDE (N) (5)'!$D$2:$E$73,2,FALSE),"")</f>
        <v/>
      </c>
      <c r="BL58" s="32" t="str">
        <f>IFERROR(VLOOKUP(Tabela227[[#This Row],[NOME]],'TARDE (N) (4)'!$D$2:$E$73,2,FALSE),"")</f>
        <v/>
      </c>
      <c r="BM58" s="32" t="str">
        <f>IFERROR(VLOOKUP(Tabela227[[#This Row],[NOME]],'TARDE (N) (3)'!$D$2:$E$73,2,FALSE),"")</f>
        <v/>
      </c>
      <c r="BN58" s="32" t="str">
        <f>IFERROR(VLOOKUP(Tabela227[[#This Row],[NOME]],'TARDE (N) (2)'!$D$2:$E$73,2,FALSE),"")</f>
        <v/>
      </c>
      <c r="BO58" s="32" t="str">
        <f>IFERROR(VLOOKUP(Tabela227[[#This Row],[NOME]],'TARDE (N) (1)'!$D$2:$E$73,2,FALSE),"")</f>
        <v/>
      </c>
      <c r="BP58" s="32" t="str">
        <f>IFERROR(VLOOKUP(Tabela227[[#This Row],[NOME]],'TARDE (N) (6)'!$F$2:$G$73,2,FALSE),"")</f>
        <v/>
      </c>
      <c r="BQ58" s="32" t="str">
        <f>IFERROR(VLOOKUP(Tabela227[[#This Row],[NOME]],'TARDE (N) (5)'!$F$2:$G$73,2,FALSE),"")</f>
        <v/>
      </c>
      <c r="BR58" s="32" t="str">
        <f>IFERROR(VLOOKUP(Tabela227[[#This Row],[NOME]],'TARDE (N) (4)'!$F$2:$G$73,2,FALSE),"")</f>
        <v/>
      </c>
      <c r="BS58" s="32" t="str">
        <f>IFERROR(VLOOKUP(Tabela227[[#This Row],[NOME]],'TARDE (N) (3)'!$F$2:$G$73,2,FALSE),"")</f>
        <v/>
      </c>
      <c r="BT58" s="32" t="str">
        <f>IFERROR(VLOOKUP(Tabela227[[#This Row],[NOME]],'TARDE (N) (2)'!$F$2:$G$73,2,FALSE),"")</f>
        <v/>
      </c>
      <c r="BU58" s="32" t="str">
        <f>IFERROR(VLOOKUP(Tabela227[[#This Row],[NOME]],'TARDE (N) (1)'!$F$2:$G$73,2,FALSE),"")</f>
        <v/>
      </c>
      <c r="BV58" s="32" t="str">
        <f>IFERROR(VLOOKUP(Tabela227[[#This Row],[NOME]],'TARDE (N) (6)'!$H$2:$I$73,2,FALSE),"")</f>
        <v/>
      </c>
      <c r="BW58" s="32" t="str">
        <f>IFERROR(VLOOKUP(Tabela227[[#This Row],[NOME]],'TARDE (N) (5)'!$H$2:$I$73,2,FALSE),"")</f>
        <v/>
      </c>
      <c r="BX58" s="32" t="str">
        <f>IFERROR(VLOOKUP(Tabela227[[#This Row],[NOME]],'TARDE (N) (4)'!$H$2:$I$73,2,FALSE),"")</f>
        <v/>
      </c>
      <c r="BY58" s="32" t="str">
        <f>IFERROR(VLOOKUP(Tabela227[[#This Row],[NOME]],'TARDE (N) (3)'!$H$2:$I$73,2,FALSE),"")</f>
        <v/>
      </c>
      <c r="BZ58" s="32" t="str">
        <f>IFERROR(VLOOKUP(Tabela227[[#This Row],[NOME]],'TARDE (N) (2)'!$H$2:$I$73,2,FALSE),"")</f>
        <v/>
      </c>
      <c r="CA58" s="32" t="str">
        <f>IFERROR(VLOOKUP(Tabela227[[#This Row],[NOME]],'TARDE (N) (1)'!$H$2:$I$73,2,FALSE),"")</f>
        <v/>
      </c>
      <c r="CB58" s="32" t="str">
        <f>IFERROR(VLOOKUP(Tabela227[[#This Row],[NOME]],'TARDE (N) (6)'!$J$2:$K$73,2,FALSE),"")</f>
        <v/>
      </c>
      <c r="CC58" s="32" t="str">
        <f>IFERROR(VLOOKUP(Tabela227[[#This Row],[NOME]],'TARDE (N) (5)'!$J$2:$K$73,2,FALSE),"")</f>
        <v/>
      </c>
      <c r="CD58" s="32" t="str">
        <f>IFERROR(VLOOKUP(Tabela227[[#This Row],[NOME]],'TARDE (N) (4)'!$J$2:$K$73,2,FALSE),"")</f>
        <v/>
      </c>
      <c r="CE58" s="32" t="str">
        <f>IFERROR(VLOOKUP(Tabela227[[#This Row],[NOME]],'TARDE (N) (3)'!$J$2:$K$73,2,FALSE),"")</f>
        <v/>
      </c>
      <c r="CF58" s="32" t="str">
        <f>IFERROR(VLOOKUP(Tabela227[[#This Row],[NOME]],'TARDE (N) (2)'!$J$2:$K$73,2,FALSE),"")</f>
        <v/>
      </c>
      <c r="CG58" s="32" t="str">
        <f>IFERROR(VLOOKUP(Tabela227[[#This Row],[NOME]],'TARDE (N) (1)'!$J$2:$K$73,2,FALSE),"")</f>
        <v/>
      </c>
      <c r="CH58" s="32" t="str">
        <f>IFERROR(VLOOKUP(Tabela227[[#This Row],[NOME]],'TARDE (N) (6)'!$L$2:$M$73,2,FALSE),"")</f>
        <v/>
      </c>
      <c r="CI58" s="32" t="str">
        <f>IFERROR(VLOOKUP(Tabela227[[#This Row],[NOME]],'TARDE (N) (5)'!$L$2:$M$73,2,FALSE),"")</f>
        <v/>
      </c>
      <c r="CJ58" s="32" t="str">
        <f>IFERROR(VLOOKUP(Tabela227[[#This Row],[NOME]],'TARDE (N) (4)'!$L$2:$M$73,2,FALSE),"")</f>
        <v/>
      </c>
      <c r="CK58" s="32" t="str">
        <f>IFERROR(VLOOKUP(Tabela227[[#This Row],[NOME]],'TARDE (N) (3)'!$L$2:$M$73,2,FALSE),"")</f>
        <v/>
      </c>
      <c r="CL58" s="32" t="str">
        <f>IFERROR(VLOOKUP(Tabela227[[#This Row],[NOME]],'TARDE (N) (2)'!$L$2:$M$73,2,FALSE),"")</f>
        <v/>
      </c>
      <c r="CM58" s="32" t="str">
        <f>IFERROR(VLOOKUP(Tabela227[[#This Row],[NOME]],'TARDE (N) (1)'!$L$2:$M$73,2,FALSE),"")</f>
        <v/>
      </c>
      <c r="CN58" s="32" t="str">
        <f>IFERROR(VLOOKUP(Tabela227[[#This Row],[NOME]],'MANHÃ (N) (7)'!$B$2:$C$127,2,FALSE),"")</f>
        <v/>
      </c>
      <c r="CO58" s="32" t="str">
        <f>IFERROR(VLOOKUP(Tabela227[[#This Row],[NOME]],'MANHÃ (N) (6)'!$B$2:$C$127,2,FALSE),"")</f>
        <v/>
      </c>
      <c r="CP58" s="32" t="str">
        <f>IFERROR(VLOOKUP(Tabela227[[#This Row],[NOME]],'MANHÃ (N) (5)'!$B$2:$C$127,2,FALSE),"")</f>
        <v/>
      </c>
      <c r="CQ58" s="32" t="str">
        <f>IFERROR(VLOOKUP(Tabela227[[#This Row],[NOME]],'MANHÃ (N) (4)'!$B$2:$C$127,2,FALSE),"")</f>
        <v/>
      </c>
      <c r="CR58" s="32" t="str">
        <f>IFERROR(VLOOKUP(Tabela227[[#This Row],[NOME]],'MANHÃ (N) (3)'!$B$2:$C$127,2,FALSE),"")</f>
        <v/>
      </c>
      <c r="CS58" s="32" t="str">
        <f>IFERROR(VLOOKUP(Tabela227[[#This Row],[NOME]],'MANHÃ (N) (2)'!$B$2:$C$127,2,FALSE),"")</f>
        <v/>
      </c>
      <c r="CT58" s="32" t="str">
        <f>IFERROR(VLOOKUP(Tabela227[[#This Row],[NOME]],'MANHÃ (N) (1)'!$B$2:$C$127,2,FALSE),"")</f>
        <v/>
      </c>
      <c r="CU58" s="32" t="str">
        <f>IFERROR(VLOOKUP(Tabela227[[#This Row],[NOME]],'MANHÃ (N) (7)'!$D$2:$E$127,2,FALSE),"")</f>
        <v/>
      </c>
      <c r="CV58" s="32" t="str">
        <f>IFERROR(VLOOKUP(Tabela227[[#This Row],[NOME]],'MANHÃ (N) (6)'!$D$2:$E$127,2,FALSE),"")</f>
        <v/>
      </c>
      <c r="CW58" s="32" t="str">
        <f>IFERROR(VLOOKUP(Tabela227[[#This Row],[NOME]],'MANHÃ (N) (5)'!$D$2:$E$127,2,FALSE),"")</f>
        <v/>
      </c>
      <c r="CX58" s="32" t="str">
        <f>IFERROR(VLOOKUP(Tabela227[[#This Row],[NOME]],'MANHÃ (N) (4)'!$D$2:$E$127,2,FALSE),"")</f>
        <v/>
      </c>
      <c r="CY58" s="32" t="str">
        <f>IFERROR(VLOOKUP(Tabela227[[#This Row],[NOME]],'MANHÃ (N) (3)'!$D$2:$E$127,2,FALSE),"")</f>
        <v/>
      </c>
      <c r="CZ58" s="32" t="str">
        <f>IFERROR(VLOOKUP(Tabela227[[#This Row],[NOME]],'MANHÃ (N) (2)'!$D$2:$E$127,2,FALSE),"")</f>
        <v/>
      </c>
      <c r="DA58" s="32" t="str">
        <f>IFERROR(VLOOKUP(Tabela227[[#This Row],[NOME]],'MANHÃ (N) (1)'!$D$2:$E$127,2,FALSE),"")</f>
        <v/>
      </c>
      <c r="DB58" s="32" t="str">
        <f>IFERROR(VLOOKUP(Tabela227[[#This Row],[NOME]],'MANHÃ (N) (7)'!$F$2:$G$127,2,FALSE),"")</f>
        <v/>
      </c>
      <c r="DC58" s="32" t="str">
        <f>IFERROR(VLOOKUP(Tabela227[[#This Row],[NOME]],'MANHÃ (N) (7)'!$F$2:$G$127,2,FALSE),"")</f>
        <v/>
      </c>
      <c r="DD58" s="32" t="str">
        <f>IFERROR(VLOOKUP(Tabela227[[#This Row],[NOME]],'MANHÃ (N) (6)'!$F$2:$G$127,2,FALSE),"")</f>
        <v/>
      </c>
      <c r="DE58" s="32" t="str">
        <f>IFERROR(VLOOKUP(Tabela227[[#This Row],[NOME]],'MANHÃ (N) (5)'!$F$2:$G$127,2,FALSE),"")</f>
        <v/>
      </c>
      <c r="DF58" s="32" t="str">
        <f>IFERROR(VLOOKUP(Tabela227[[#This Row],[NOME]],'MANHÃ (N) (3)'!$F$2:$G$127,2,FALSE),"")</f>
        <v/>
      </c>
      <c r="DG58" s="32" t="str">
        <f>IFERROR(VLOOKUP(Tabela227[[#This Row],[NOME]],'MANHÃ (N) (2)'!$F$2:$G$127,2,FALSE),"")</f>
        <v/>
      </c>
      <c r="DH58" s="32" t="str">
        <f>IFERROR(VLOOKUP(Tabela227[[#This Row],[NOME]],'MANHÃ (N) (1)'!$F$2:$G$127,2,FALSE),"")</f>
        <v/>
      </c>
      <c r="DI58" s="32" t="str">
        <f>IFERROR(VLOOKUP(Tabela227[[#This Row],[NOME]],'MANHÃ (N) (7)'!$H$2:$I$127,2,FALSE),"")</f>
        <v/>
      </c>
      <c r="DJ58" s="32" t="str">
        <f>IFERROR(VLOOKUP(Tabela227[[#This Row],[NOME]],'MANHÃ (N) (6)'!$H$2:$I$127,2,FALSE),"")</f>
        <v/>
      </c>
      <c r="DK58" s="32" t="str">
        <f>IFERROR(VLOOKUP(Tabela227[[#This Row],[NOME]],'MANHÃ (N) (5)'!$H$2:$I$127,2,FALSE),"")</f>
        <v/>
      </c>
      <c r="DL58" s="32" t="str">
        <f>IFERROR(VLOOKUP(Tabela227[[#This Row],[NOME]],'MANHÃ (N) (4)'!$H$2:$I$127,2,FALSE),"")</f>
        <v/>
      </c>
      <c r="DM58" s="32" t="str">
        <f>IFERROR(VLOOKUP(Tabela227[[#This Row],[NOME]],'MANHÃ (N) (3)'!$H$2:$I$127,2,FALSE),"")</f>
        <v/>
      </c>
      <c r="DN58" s="32" t="str">
        <f>IFERROR(VLOOKUP(Tabela227[[#This Row],[NOME]],'MANHÃ (N) (2)'!$H$2:$I$127,2,FALSE),"")</f>
        <v/>
      </c>
      <c r="DO58" s="32" t="str">
        <f>IFERROR(VLOOKUP(Tabela227[[#This Row],[NOME]],'MANHÃ (N) (1)'!$H$2:$I$127,2,FALSE),"")</f>
        <v/>
      </c>
      <c r="DP58" s="32" t="str">
        <f>IFERROR(VLOOKUP(Tabela227[[#This Row],[NOME]],'MANHÃ (N) (7)'!$J$2:$K$127,2,FALSE),"")</f>
        <v/>
      </c>
      <c r="DQ58" s="32" t="str">
        <f>IFERROR(VLOOKUP(Tabela227[[#This Row],[NOME]],'MANHÃ (N) (6)'!$J$2:$K$127,2,FALSE),"")</f>
        <v/>
      </c>
      <c r="DR58" s="32" t="str">
        <f>IFERROR(VLOOKUP(Tabela227[[#This Row],[NOME]],'MANHÃ (N) (5)'!$J$2:$K$127,2,FALSE),"")</f>
        <v/>
      </c>
      <c r="DS58" s="32" t="str">
        <f>IFERROR(VLOOKUP(Tabela227[[#This Row],[NOME]],'MANHÃ (N) (4)'!$J$2:$K$127,2,FALSE),"")</f>
        <v/>
      </c>
      <c r="DT58" s="32" t="str">
        <f>IFERROR(VLOOKUP(Tabela227[[#This Row],[NOME]],'MANHÃ (N) (3)'!$J$2:$K$127,2,FALSE),"")</f>
        <v/>
      </c>
      <c r="DU58" s="32" t="str">
        <f>IFERROR(VLOOKUP(Tabela227[[#This Row],[NOME]],'MANHÃ (N) (2)'!$J$2:$K$127,2,FALSE),"")</f>
        <v/>
      </c>
      <c r="DV58" s="32" t="str">
        <f>IFERROR(VLOOKUP(Tabela227[[#This Row],[NOME]],'MANHÃ (N) (1)'!$J$2:$K$127,2,FALSE),"")</f>
        <v/>
      </c>
      <c r="DW58" s="32" t="str">
        <f>IFERROR(VLOOKUP(Tabela227[[#This Row],[NOME]],'MANHÃ (N) (7)'!$L$2:$M$127,2,FALSE),"")</f>
        <v/>
      </c>
      <c r="DX58" s="32" t="str">
        <f>IFERROR(VLOOKUP(Tabela227[[#This Row],[NOME]],'MANHÃ (N) (6)'!$L$2:$M$127,2,FALSE),"")</f>
        <v/>
      </c>
      <c r="DY58" s="32" t="str">
        <f>IFERROR(VLOOKUP(Tabela227[[#This Row],[NOME]],'MANHÃ (N) (5)'!$L$2:$M$127,2,FALSE),"")</f>
        <v/>
      </c>
      <c r="DZ58" s="32" t="str">
        <f>IFERROR(VLOOKUP(Tabela227[[#This Row],[NOME]],'MANHÃ (N) (4)'!$L$2:$M$127,2,FALSE),"")</f>
        <v/>
      </c>
      <c r="EA58" s="32" t="str">
        <f>IFERROR(VLOOKUP(Tabela227[[#This Row],[NOME]],'MANHÃ (N) (3)'!$L$2:$M$127,2,FALSE),"")</f>
        <v/>
      </c>
      <c r="EB58" s="32" t="str">
        <f>IFERROR(VLOOKUP(Tabela227[[#This Row],[NOME]],'MANHÃ (N) (2)'!$L$2:$M$127,2,FALSE),"")</f>
        <v/>
      </c>
      <c r="EC58" s="32" t="str">
        <f>IFERROR(VLOOKUP(Tabela227[[#This Row],[NOME]],'MANHÃ (N) (1)'!$L$2:$M$127,2,FALSE),"")</f>
        <v/>
      </c>
      <c r="ED58" s="33">
        <v>45323</v>
      </c>
      <c r="EE58" s="31">
        <f>PROFESSORES!$D$3</f>
        <v>2024</v>
      </c>
      <c r="EF58" s="31" t="str">
        <f>PROFESSORES!$C$3</f>
        <v>MAIO</v>
      </c>
      <c r="EG58" s="35">
        <f>'MÊS (WORD)'!$C$4</f>
        <v>5</v>
      </c>
      <c r="EH58" s="42">
        <f>'MÊS (WORD)'!$I$5</f>
        <v>45413</v>
      </c>
      <c r="EI58" s="31" t="str">
        <f>'MÊS (WORD)'!$J$5</f>
        <v>*
***************************DIA DO TRABALHO**************************</v>
      </c>
      <c r="EJ58" s="42">
        <f>'MÊS (WORD)'!$I$6</f>
        <v>45414</v>
      </c>
      <c r="EK58" s="37" t="str">
        <f>'MÊS (WORD)'!$J$6</f>
        <v/>
      </c>
      <c r="EL58" s="42">
        <f>'MÊS (WORD)'!$I$7</f>
        <v>45415</v>
      </c>
      <c r="EM58" s="37" t="str">
        <f>'MÊS (WORD)'!$J$7</f>
        <v/>
      </c>
      <c r="EN58" s="42">
        <f>'MÊS (WORD)'!$I$8</f>
        <v>45416</v>
      </c>
      <c r="EO58" s="37" t="str">
        <f>'MÊS (WORD)'!$J$8</f>
        <v/>
      </c>
      <c r="EP58" s="42">
        <f>'MÊS (WORD)'!$I$9</f>
        <v>45417</v>
      </c>
      <c r="EQ58" s="37" t="str">
        <f>'MÊS (WORD)'!$J$9</f>
        <v>********************************************************************</v>
      </c>
      <c r="ER58" s="42">
        <f>'MÊS (WORD)'!$I$10</f>
        <v>45418</v>
      </c>
      <c r="ES58" s="37" t="str">
        <f>'MÊS (WORD)'!$J$10</f>
        <v/>
      </c>
      <c r="ET58" s="42">
        <f>'MÊS (WORD)'!$I$11</f>
        <v>45419</v>
      </c>
      <c r="EU58" s="37" t="str">
        <f>'MÊS (WORD)'!$J$11</f>
        <v/>
      </c>
      <c r="EV58" s="42">
        <f>'MÊS (WORD)'!$I$12</f>
        <v>45420</v>
      </c>
      <c r="EW58" s="37" t="str">
        <f>'MÊS (WORD)'!$J$12</f>
        <v/>
      </c>
      <c r="EX58" s="42">
        <f>'MÊS (WORD)'!$I$13</f>
        <v>45421</v>
      </c>
      <c r="EY58" s="37" t="str">
        <f>'MÊS (WORD)'!$J$13</f>
        <v/>
      </c>
      <c r="EZ58" s="37">
        <f>'MÊS (WORD)'!$I$14</f>
        <v>45422</v>
      </c>
      <c r="FA58" s="37" t="str">
        <f>'MÊS (WORD)'!$J$14</f>
        <v/>
      </c>
      <c r="FB58" s="37">
        <f>'MÊS (WORD)'!$I$15</f>
        <v>45423</v>
      </c>
      <c r="FC58" s="37" t="str">
        <f>'MÊS (WORD)'!$J$15</f>
        <v/>
      </c>
      <c r="FD58" s="37">
        <f>'MÊS (WORD)'!$I$16</f>
        <v>45424</v>
      </c>
      <c r="FE58" s="37" t="str">
        <f>'MÊS (WORD)'!$J$16</f>
        <v>********************************************************************</v>
      </c>
      <c r="FF58" s="37">
        <f>'MÊS (WORD)'!$I$17</f>
        <v>45425</v>
      </c>
      <c r="FG58" s="37" t="str">
        <f>'MÊS (WORD)'!$J$17</f>
        <v/>
      </c>
      <c r="FH58" s="37">
        <f>'MÊS (WORD)'!$I$18</f>
        <v>45426</v>
      </c>
      <c r="FI58" s="37" t="str">
        <f>'MÊS (WORD)'!$J$18</f>
        <v/>
      </c>
      <c r="FJ58" s="37">
        <f>'MÊS (WORD)'!$I$19</f>
        <v>45427</v>
      </c>
      <c r="FK58" s="37" t="str">
        <f>'MÊS (WORD)'!$J$19</f>
        <v/>
      </c>
      <c r="FL58" s="37">
        <f>'MÊS (WORD)'!$I$20</f>
        <v>45428</v>
      </c>
      <c r="FM58" s="37" t="str">
        <f>'MÊS (WORD)'!$J$20</f>
        <v/>
      </c>
      <c r="FN58" s="37">
        <f>'MÊS (WORD)'!$I$21</f>
        <v>45429</v>
      </c>
      <c r="FO58" s="37" t="str">
        <f>'MÊS (WORD)'!$J$21</f>
        <v/>
      </c>
      <c r="FP58" s="37">
        <f>'MÊS (WORD)'!$I$22</f>
        <v>45430</v>
      </c>
      <c r="FQ58" s="37" t="str">
        <f>'MÊS (WORD)'!$J$22</f>
        <v/>
      </c>
      <c r="FR58" s="37">
        <f>'MÊS (WORD)'!$I$23</f>
        <v>45431</v>
      </c>
      <c r="FS58" s="37" t="str">
        <f>'MÊS (WORD)'!$J$23</f>
        <v>********************************************************************</v>
      </c>
      <c r="FT58" s="37">
        <f>'MÊS (WORD)'!$I$24</f>
        <v>45432</v>
      </c>
      <c r="FU58" s="37" t="str">
        <f>'MÊS (WORD)'!$J$24</f>
        <v/>
      </c>
      <c r="FV58" s="37">
        <f>'MÊS (WORD)'!$I$25</f>
        <v>45433</v>
      </c>
      <c r="FW58" s="37" t="str">
        <f>'MÊS (WORD)'!$J$25</f>
        <v/>
      </c>
      <c r="FX58" s="37">
        <f>'MÊS (WORD)'!$I$26</f>
        <v>45434</v>
      </c>
      <c r="FY58" s="37" t="str">
        <f>'MÊS (WORD)'!$J$26</f>
        <v/>
      </c>
      <c r="FZ58" s="37">
        <f>'MÊS (WORD)'!$I$27</f>
        <v>45435</v>
      </c>
      <c r="GA58" s="37" t="str">
        <f>'MÊS (WORD)'!$J$27</f>
        <v/>
      </c>
      <c r="GB58" s="37">
        <f>'MÊS (WORD)'!$I$28</f>
        <v>45436</v>
      </c>
      <c r="GC58" s="37" t="str">
        <f>'MÊS (WORD)'!$J$28</f>
        <v/>
      </c>
      <c r="GD58" s="37">
        <f>'MÊS (WORD)'!$I$29</f>
        <v>45437</v>
      </c>
      <c r="GE58" s="37" t="str">
        <f>'MÊS (WORD)'!$J$29</f>
        <v/>
      </c>
      <c r="GF58" s="37">
        <f>'MÊS (WORD)'!$I$30</f>
        <v>45438</v>
      </c>
      <c r="GG58" s="37" t="str">
        <f>'MÊS (WORD)'!$J$30</f>
        <v>********************************************************************</v>
      </c>
      <c r="GH58" s="37">
        <f>'MÊS (WORD)'!$I$31</f>
        <v>45439</v>
      </c>
      <c r="GI58" s="37" t="str">
        <f>'MÊS (WORD)'!$J$31</f>
        <v/>
      </c>
      <c r="GJ58" s="37">
        <f>'MÊS (WORD)'!$I$32</f>
        <v>45440</v>
      </c>
      <c r="GK58" s="37" t="str">
        <f>'MÊS (WORD)'!$J$32</f>
        <v/>
      </c>
      <c r="GL58" s="37">
        <f>'MÊS (WORD)'!$I$33</f>
        <v>45441</v>
      </c>
      <c r="GM58" s="37" t="str">
        <f>'MÊS (WORD)'!$J$33</f>
        <v/>
      </c>
      <c r="GN58" s="37">
        <f>'MÊS (WORD)'!$I$34</f>
        <v>45442</v>
      </c>
      <c r="GO58" s="37" t="str">
        <f>'MÊS (WORD)'!$J$34</f>
        <v/>
      </c>
      <c r="GP58" s="37">
        <f>'MÊS (WORD)'!$I$35</f>
        <v>45443</v>
      </c>
      <c r="GQ58" s="31" t="str">
        <f>'MÊS (WORD)'!$J$35</f>
        <v/>
      </c>
    </row>
    <row r="59" spans="1:199" ht="17.100000000000001" customHeight="1" x14ac:dyDescent="0.25">
      <c r="A59" s="31">
        <v>55303</v>
      </c>
      <c r="B59" s="33">
        <v>41696</v>
      </c>
      <c r="C59" s="31">
        <v>209</v>
      </c>
      <c r="D59" s="39" t="s">
        <v>410</v>
      </c>
      <c r="E59" s="34" t="s">
        <v>325</v>
      </c>
      <c r="F59" s="39" t="s">
        <v>396</v>
      </c>
      <c r="G59" s="39" t="s">
        <v>398</v>
      </c>
      <c r="H59" s="31">
        <v>12</v>
      </c>
      <c r="I59" s="31">
        <f>IF(Tabela227[[#This Row],[HORA AULA]]&lt;&gt;0,Tabela227[[#This Row],[HORA AULA]]/2,"-")</f>
        <v>6</v>
      </c>
      <c r="J59" s="31">
        <v>2</v>
      </c>
      <c r="K59" s="31" t="s">
        <v>100</v>
      </c>
      <c r="L59" s="31" t="s">
        <v>100</v>
      </c>
      <c r="M59" s="31" t="s">
        <v>100</v>
      </c>
      <c r="N59" s="32" t="str">
        <f>IFERROR(VLOOKUP(Tabela227[[#This Row],[NOME]],'NOITE (N) (7)'!$B$3:$C$176,2,FALSE),"")</f>
        <v/>
      </c>
      <c r="O59" s="32" t="str">
        <f>IFERROR(VLOOKUP(Tabela227[[#This Row],[NOME]],'NOITE (N) (6)'!$B$3:$C$176,2,FALSE),"")</f>
        <v/>
      </c>
      <c r="P59" s="32" t="str">
        <f>IFERROR(VLOOKUP(Tabela227[[#This Row],[NOME]],'NOITE (N) (5)'!$B$3:$C$176,2,FALSE),"")</f>
        <v/>
      </c>
      <c r="Q59" s="32" t="str">
        <f>IFERROR(VLOOKUP(Tabela227[[#This Row],[NOME]],'NOITE (N) (4)'!$B$3:$C$176,2,FALSE),"")</f>
        <v/>
      </c>
      <c r="R59" s="32" t="str">
        <f>IFERROR(VLOOKUP(Tabela227[[#This Row],[NOME]],'NOITE (N) (3)'!$B$3:$C$176,2,FALSE),"")</f>
        <v/>
      </c>
      <c r="S59" s="32" t="str">
        <f>IFERROR(VLOOKUP(Tabela227[[#This Row],[NOME]],'NOITE (N) (2)'!$B$3:$C$176,2,FALSE),"")</f>
        <v/>
      </c>
      <c r="T59" s="32" t="str">
        <f>IFERROR(VLOOKUP(Tabela227[[#This Row],[NOME]],'NOITE (N) (1)'!$B$3:$C$176,2,FALSE),"")</f>
        <v/>
      </c>
      <c r="U59" s="32" t="str">
        <f>IFERROR(VLOOKUP(Tabela227[[#This Row],[NOME]],'NOITE (N) (7)'!$D$3:$E$176,2,FALSE),"")</f>
        <v/>
      </c>
      <c r="V59" s="32" t="str">
        <f>IFERROR(VLOOKUP(Tabela227[[#This Row],[NOME]],'NOITE (N) (6)'!$D$3:$E$176,2,FALSE),"")</f>
        <v/>
      </c>
      <c r="W59" s="32" t="str">
        <f>IFERROR(VLOOKUP(Tabela227[[#This Row],[NOME]],'NOITE (N) (5)'!$D$3:$E$176,2,FALSE),"")</f>
        <v/>
      </c>
      <c r="X59" s="32" t="str">
        <f>IFERROR(VLOOKUP(Tabela227[[#This Row],[NOME]],'NOITE (N) (4)'!$D$3:$E$176,2,FALSE),"")</f>
        <v/>
      </c>
      <c r="Y59" s="32" t="str">
        <f>IFERROR(VLOOKUP(Tabela227[[#This Row],[NOME]],'NOITE (N) (3)'!$D$3:$E$176,2,FALSE),"")</f>
        <v/>
      </c>
      <c r="Z59" s="32" t="str">
        <f>IFERROR(VLOOKUP(Tabela227[[#This Row],[NOME]],'NOITE (N) (2)'!$D$3:$E$176,2,FALSE),"")</f>
        <v/>
      </c>
      <c r="AA59" s="32" t="str">
        <f>IFERROR(VLOOKUP(Tabela227[[#This Row],[NOME]],'NOITE (N) (1)'!$D$3:$E$176,2,FALSE),"")</f>
        <v>SISTEMAS OPERACIONAIS</v>
      </c>
      <c r="AB59" s="32" t="str">
        <f>IFERROR(VLOOKUP(Tabela227[[#This Row],[NOME]],'NOITE (N) (7)'!$F$3:$G$176,2,FALSE),"")</f>
        <v/>
      </c>
      <c r="AC59" s="32" t="str">
        <f>IFERROR(VLOOKUP(Tabela227[[#This Row],[NOME]],'NOITE (N) (6)'!$F$3:$G$176,2,FALSE),"")</f>
        <v/>
      </c>
      <c r="AD59" s="32" t="str">
        <f>IFERROR(VLOOKUP(Tabela227[[#This Row],[NOME]],'NOITE (N) (5)'!$F$3:$G$176,2,FALSE),"")</f>
        <v/>
      </c>
      <c r="AE59" s="32" t="str">
        <f>IFERROR(VLOOKUP(Tabela227[[#This Row],[NOME]],'NOITE (N) (4)'!$F$3:$G$176,2,FALSE),"")</f>
        <v/>
      </c>
      <c r="AF59" s="32" t="str">
        <f>IFERROR(VLOOKUP(Tabela227[[#This Row],[NOME]],'NOITE (N) (3)'!$F$3:$G$176,2,FALSE),"")</f>
        <v/>
      </c>
      <c r="AG59" s="32" t="str">
        <f>IFERROR(VLOOKUP(Tabela227[[#This Row],[NOME]],'NOITE (N) (2)'!$F$3:$G$176,2,FALSE),"")</f>
        <v/>
      </c>
      <c r="AH59" s="32" t="str">
        <f>IFERROR(VLOOKUP(Tabela227[[#This Row],[NOME]],'NOITE (N) (1)'!$F$3:$G$176,2,FALSE),"")</f>
        <v/>
      </c>
      <c r="AI59" s="32" t="str">
        <f>IFERROR(VLOOKUP(Tabela227[[#This Row],[NOME]],'NOITE (N) (7)'!$H$3:$I$176,2,FALSE),"")</f>
        <v/>
      </c>
      <c r="AJ59" s="32" t="str">
        <f>IFERROR(VLOOKUP(Tabela227[[#This Row],[NOME]],'NOITE (N) (6)'!$H$3:$I$176,2,FALSE),"")</f>
        <v/>
      </c>
      <c r="AK59" s="32" t="str">
        <f>IFERROR(VLOOKUP(Tabela227[[#This Row],[NOME]],'NOITE (N) (5)'!$H$3:$I$176,2,FALSE),"")</f>
        <v/>
      </c>
      <c r="AL59" s="32" t="str">
        <f>IFERROR(VLOOKUP(Tabela227[[#This Row],[NOME]],'NOITE (N) (4)'!$H$3:$I$176,2,FALSE),"")</f>
        <v/>
      </c>
      <c r="AM59" s="32" t="str">
        <f>IFERROR(VLOOKUP(Tabela227[[#This Row],[NOME]],'NOITE (N) (3)'!$H$3:$I$176,2,FALSE),"")</f>
        <v/>
      </c>
      <c r="AN59" s="32" t="str">
        <f>IFERROR(VLOOKUP(Tabela227[[#This Row],[NOME]],'NOITE (N) (2)'!$H$3:$I$176,2,FALSE),"")</f>
        <v/>
      </c>
      <c r="AO59" s="32" t="str">
        <f>IFERROR(VLOOKUP(Tabela227[[#This Row],[NOME]],'NOITE (N) (1)'!$H$3:$I$176,2,FALSE),"")</f>
        <v/>
      </c>
      <c r="AP59" s="32" t="str">
        <f>IFERROR(VLOOKUP(Tabela227[[#This Row],[NOME]],'NOITE (N) (7)'!$J$3:$K$176,2,FALSE),"")</f>
        <v/>
      </c>
      <c r="AQ59" s="32" t="str">
        <f>IFERROR(VLOOKUP(Tabela227[[#This Row],[NOME]],'NOITE (N) (6)'!$J$3:$K$176,2,FALSE),"")</f>
        <v/>
      </c>
      <c r="AR59" s="32" t="str">
        <f>IFERROR(VLOOKUP(Tabela227[[#This Row],[NOME]],'NOITE (N) (5)'!$J$3:$K$176,2,FALSE),"")</f>
        <v/>
      </c>
      <c r="AS59" s="32" t="str">
        <f>IFERROR(VLOOKUP(Tabela227[[#This Row],[NOME]],'NOITE (N) (4)'!$J$3:$K$176,2,FALSE),"")</f>
        <v/>
      </c>
      <c r="AT59" s="32" t="str">
        <f>IFERROR(VLOOKUP(Tabela227[[#This Row],[NOME]],'NOITE (N) (3)'!$J$3:$K$176,2,FALSE),"")</f>
        <v/>
      </c>
      <c r="AU59" s="32" t="str">
        <f>IFERROR(VLOOKUP(Tabela227[[#This Row],[NOME]],'NOITE (N) (2)'!$J$3:$K$176,2,FALSE),"")</f>
        <v/>
      </c>
      <c r="AV59" s="32" t="str">
        <f>IFERROR(VLOOKUP(Tabela227[[#This Row],[NOME]],'NOITE (N) (1)'!$J$3:$K$176,2,FALSE),"")</f>
        <v/>
      </c>
      <c r="AW59" s="32" t="str">
        <f>IFERROR(VLOOKUP(Tabela227[[#This Row],[NOME]],'NOITE (N) (7)'!$L$3:$M$176,2,FALSE),"")</f>
        <v/>
      </c>
      <c r="AX59" s="32" t="str">
        <f>IFERROR(VLOOKUP(Tabela227[[#This Row],[NOME]],'NOITE (N) (6)'!$L$3:$M$176,2,FALSE),"")</f>
        <v/>
      </c>
      <c r="AY59" s="32" t="str">
        <f>IFERROR(VLOOKUP(Tabela227[[#This Row],[NOME]],'NOITE (N) (5)'!$L$3:$M$176,2,FALSE),"")</f>
        <v/>
      </c>
      <c r="AZ59" s="32" t="str">
        <f>IFERROR(VLOOKUP(Tabela227[[#This Row],[NOME]],'NOITE (N) (4)'!$L$3:$M$176,2,FALSE),"")</f>
        <v/>
      </c>
      <c r="BA59" s="32" t="str">
        <f>IFERROR(VLOOKUP(Tabela227[[#This Row],[NOME]],'NOITE (N) (3)'!$L$3:$M$176,2,FALSE),"")</f>
        <v/>
      </c>
      <c r="BB59" s="32" t="str">
        <f>IFERROR(VLOOKUP(Tabela227[[#This Row],[NOME]],'NOITE (N) (2)'!$L$3:$M$176,2,FALSE),"")</f>
        <v/>
      </c>
      <c r="BC59" s="32" t="str">
        <f>IFERROR(VLOOKUP(Tabela227[[#This Row],[NOME]],'NOITE (N) (1)'!$L$3:$M$176,2,FALSE),"")</f>
        <v/>
      </c>
      <c r="BD59" s="32" t="str">
        <f>IFERROR(VLOOKUP(Tabela227[[#This Row],[NOME]],'TARDE (N) (6)'!$B$2:$C$73,2,FALSE),"")</f>
        <v/>
      </c>
      <c r="BE59" s="32" t="str">
        <f>IFERROR(VLOOKUP(Tabela227[[#This Row],[NOME]],'TARDE (N) (5)'!$B$2:$C$73,2,FALSE),"")</f>
        <v/>
      </c>
      <c r="BF59" s="32" t="str">
        <f>IFERROR(VLOOKUP(Tabela227[[#This Row],[NOME]],'TARDE (N) (4)'!$B$2:$C$73,2,FALSE),"")</f>
        <v/>
      </c>
      <c r="BG59" s="32" t="str">
        <f>IFERROR(VLOOKUP(Tabela227[[#This Row],[NOME]],'TARDE (N) (3)'!$B$2:$C$73,2,FALSE),"")</f>
        <v/>
      </c>
      <c r="BH59" s="32" t="str">
        <f>IFERROR(VLOOKUP(Tabela227[[#This Row],[NOME]],'TARDE (N) (2)'!$B$2:$C$73,2,FALSE),"")</f>
        <v/>
      </c>
      <c r="BI59" s="32" t="str">
        <f>IFERROR(VLOOKUP(Tabela227[[#This Row],[NOME]],'TARDE (N) (1)'!$B$2:$C$73,2,FALSE),"")</f>
        <v/>
      </c>
      <c r="BJ59" s="32" t="str">
        <f>IFERROR(VLOOKUP(Tabela227[[#This Row],[NOME]],'TARDE (N) (6)'!$D$2:$E$73,2,FALSE),"")</f>
        <v/>
      </c>
      <c r="BK59" s="32" t="str">
        <f>IFERROR(VLOOKUP(Tabela227[[#This Row],[NOME]],'TARDE (N) (5)'!$D$2:$E$73,2,FALSE),"")</f>
        <v/>
      </c>
      <c r="BL59" s="32" t="str">
        <f>IFERROR(VLOOKUP(Tabela227[[#This Row],[NOME]],'TARDE (N) (4)'!$D$2:$E$73,2,FALSE),"")</f>
        <v/>
      </c>
      <c r="BM59" s="32" t="str">
        <f>IFERROR(VLOOKUP(Tabela227[[#This Row],[NOME]],'TARDE (N) (3)'!$D$2:$E$73,2,FALSE),"")</f>
        <v/>
      </c>
      <c r="BN59" s="32" t="str">
        <f>IFERROR(VLOOKUP(Tabela227[[#This Row],[NOME]],'TARDE (N) (2)'!$D$2:$E$73,2,FALSE),"")</f>
        <v/>
      </c>
      <c r="BO59" s="32" t="str">
        <f>IFERROR(VLOOKUP(Tabela227[[#This Row],[NOME]],'TARDE (N) (1)'!$D$2:$E$73,2,FALSE),"")</f>
        <v/>
      </c>
      <c r="BP59" s="32" t="str">
        <f>IFERROR(VLOOKUP(Tabela227[[#This Row],[NOME]],'TARDE (N) (6)'!$F$2:$G$73,2,FALSE),"")</f>
        <v/>
      </c>
      <c r="BQ59" s="32" t="str">
        <f>IFERROR(VLOOKUP(Tabela227[[#This Row],[NOME]],'TARDE (N) (5)'!$F$2:$G$73,2,FALSE),"")</f>
        <v/>
      </c>
      <c r="BR59" s="32" t="str">
        <f>IFERROR(VLOOKUP(Tabela227[[#This Row],[NOME]],'TARDE (N) (4)'!$F$2:$G$73,2,FALSE),"")</f>
        <v/>
      </c>
      <c r="BS59" s="32" t="str">
        <f>IFERROR(VLOOKUP(Tabela227[[#This Row],[NOME]],'TARDE (N) (3)'!$F$2:$G$73,2,FALSE),"")</f>
        <v/>
      </c>
      <c r="BT59" s="32" t="str">
        <f>IFERROR(VLOOKUP(Tabela227[[#This Row],[NOME]],'TARDE (N) (2)'!$F$2:$G$73,2,FALSE),"")</f>
        <v/>
      </c>
      <c r="BU59" s="32" t="str">
        <f>IFERROR(VLOOKUP(Tabela227[[#This Row],[NOME]],'TARDE (N) (1)'!$F$2:$G$73,2,FALSE),"")</f>
        <v/>
      </c>
      <c r="BV59" s="32" t="str">
        <f>IFERROR(VLOOKUP(Tabela227[[#This Row],[NOME]],'TARDE (N) (6)'!$H$2:$I$73,2,FALSE),"")</f>
        <v/>
      </c>
      <c r="BW59" s="32" t="str">
        <f>IFERROR(VLOOKUP(Tabela227[[#This Row],[NOME]],'TARDE (N) (5)'!$H$2:$I$73,2,FALSE),"")</f>
        <v/>
      </c>
      <c r="BX59" s="32" t="str">
        <f>IFERROR(VLOOKUP(Tabela227[[#This Row],[NOME]],'TARDE (N) (4)'!$H$2:$I$73,2,FALSE),"")</f>
        <v/>
      </c>
      <c r="BY59" s="32" t="str">
        <f>IFERROR(VLOOKUP(Tabela227[[#This Row],[NOME]],'TARDE (N) (3)'!$H$2:$I$73,2,FALSE),"")</f>
        <v/>
      </c>
      <c r="BZ59" s="32" t="str">
        <f>IFERROR(VLOOKUP(Tabela227[[#This Row],[NOME]],'TARDE (N) (2)'!$H$2:$I$73,2,FALSE),"")</f>
        <v/>
      </c>
      <c r="CA59" s="32" t="str">
        <f>IFERROR(VLOOKUP(Tabela227[[#This Row],[NOME]],'TARDE (N) (1)'!$H$2:$I$73,2,FALSE),"")</f>
        <v/>
      </c>
      <c r="CB59" s="32" t="str">
        <f>IFERROR(VLOOKUP(Tabela227[[#This Row],[NOME]],'TARDE (N) (6)'!$J$2:$K$73,2,FALSE),"")</f>
        <v/>
      </c>
      <c r="CC59" s="32" t="str">
        <f>IFERROR(VLOOKUP(Tabela227[[#This Row],[NOME]],'TARDE (N) (5)'!$J$2:$K$73,2,FALSE),"")</f>
        <v/>
      </c>
      <c r="CD59" s="32" t="str">
        <f>IFERROR(VLOOKUP(Tabela227[[#This Row],[NOME]],'TARDE (N) (4)'!$J$2:$K$73,2,FALSE),"")</f>
        <v/>
      </c>
      <c r="CE59" s="32" t="str">
        <f>IFERROR(VLOOKUP(Tabela227[[#This Row],[NOME]],'TARDE (N) (3)'!$J$2:$K$73,2,FALSE),"")</f>
        <v/>
      </c>
      <c r="CF59" s="32" t="str">
        <f>IFERROR(VLOOKUP(Tabela227[[#This Row],[NOME]],'TARDE (N) (2)'!$J$2:$K$73,2,FALSE),"")</f>
        <v/>
      </c>
      <c r="CG59" s="32" t="str">
        <f>IFERROR(VLOOKUP(Tabela227[[#This Row],[NOME]],'TARDE (N) (1)'!$J$2:$K$73,2,FALSE),"")</f>
        <v/>
      </c>
      <c r="CH59" s="32" t="str">
        <f>IFERROR(VLOOKUP(Tabela227[[#This Row],[NOME]],'TARDE (N) (6)'!$L$2:$M$73,2,FALSE),"")</f>
        <v/>
      </c>
      <c r="CI59" s="32" t="str">
        <f>IFERROR(VLOOKUP(Tabela227[[#This Row],[NOME]],'TARDE (N) (5)'!$L$2:$M$73,2,FALSE),"")</f>
        <v/>
      </c>
      <c r="CJ59" s="32" t="str">
        <f>IFERROR(VLOOKUP(Tabela227[[#This Row],[NOME]],'TARDE (N) (4)'!$L$2:$M$73,2,FALSE),"")</f>
        <v/>
      </c>
      <c r="CK59" s="32" t="str">
        <f>IFERROR(VLOOKUP(Tabela227[[#This Row],[NOME]],'TARDE (N) (3)'!$L$2:$M$73,2,FALSE),"")</f>
        <v/>
      </c>
      <c r="CL59" s="32" t="str">
        <f>IFERROR(VLOOKUP(Tabela227[[#This Row],[NOME]],'TARDE (N) (2)'!$L$2:$M$73,2,FALSE),"")</f>
        <v/>
      </c>
      <c r="CM59" s="32" t="str">
        <f>IFERROR(VLOOKUP(Tabela227[[#This Row],[NOME]],'TARDE (N) (1)'!$L$2:$M$73,2,FALSE),"")</f>
        <v/>
      </c>
      <c r="CN59" s="32" t="str">
        <f>IFERROR(VLOOKUP(Tabela227[[#This Row],[NOME]],'MANHÃ (N) (7)'!$B$2:$C$127,2,FALSE),"")</f>
        <v/>
      </c>
      <c r="CO59" s="32" t="str">
        <f>IFERROR(VLOOKUP(Tabela227[[#This Row],[NOME]],'MANHÃ (N) (6)'!$B$2:$C$127,2,FALSE),"")</f>
        <v/>
      </c>
      <c r="CP59" s="32" t="str">
        <f>IFERROR(VLOOKUP(Tabela227[[#This Row],[NOME]],'MANHÃ (N) (5)'!$B$2:$C$127,2,FALSE),"")</f>
        <v/>
      </c>
      <c r="CQ59" s="32" t="str">
        <f>IFERROR(VLOOKUP(Tabela227[[#This Row],[NOME]],'MANHÃ (N) (4)'!$B$2:$C$127,2,FALSE),"")</f>
        <v/>
      </c>
      <c r="CR59" s="32" t="str">
        <f>IFERROR(VLOOKUP(Tabela227[[#This Row],[NOME]],'MANHÃ (N) (3)'!$B$2:$C$127,2,FALSE),"")</f>
        <v/>
      </c>
      <c r="CS59" s="32" t="str">
        <f>IFERROR(VLOOKUP(Tabela227[[#This Row],[NOME]],'MANHÃ (N) (2)'!$B$2:$C$127,2,FALSE),"")</f>
        <v/>
      </c>
      <c r="CT59" s="32" t="str">
        <f>IFERROR(VLOOKUP(Tabela227[[#This Row],[NOME]],'MANHÃ (N) (1)'!$B$2:$C$127,2,FALSE),"")</f>
        <v/>
      </c>
      <c r="CU59" s="32" t="str">
        <f>IFERROR(VLOOKUP(Tabela227[[#This Row],[NOME]],'MANHÃ (N) (7)'!$D$2:$E$127,2,FALSE),"")</f>
        <v/>
      </c>
      <c r="CV59" s="32" t="str">
        <f>IFERROR(VLOOKUP(Tabela227[[#This Row],[NOME]],'MANHÃ (N) (6)'!$D$2:$E$127,2,FALSE),"")</f>
        <v/>
      </c>
      <c r="CW59" s="32" t="str">
        <f>IFERROR(VLOOKUP(Tabela227[[#This Row],[NOME]],'MANHÃ (N) (5)'!$D$2:$E$127,2,FALSE),"")</f>
        <v/>
      </c>
      <c r="CX59" s="32" t="str">
        <f>IFERROR(VLOOKUP(Tabela227[[#This Row],[NOME]],'MANHÃ (N) (4)'!$D$2:$E$127,2,FALSE),"")</f>
        <v/>
      </c>
      <c r="CY59" s="32" t="str">
        <f>IFERROR(VLOOKUP(Tabela227[[#This Row],[NOME]],'MANHÃ (N) (3)'!$D$2:$E$127,2,FALSE),"")</f>
        <v/>
      </c>
      <c r="CZ59" s="32" t="str">
        <f>IFERROR(VLOOKUP(Tabela227[[#This Row],[NOME]],'MANHÃ (N) (2)'!$D$2:$E$127,2,FALSE),"")</f>
        <v/>
      </c>
      <c r="DA59" s="32" t="str">
        <f>IFERROR(VLOOKUP(Tabela227[[#This Row],[NOME]],'MANHÃ (N) (1)'!$D$2:$E$127,2,FALSE),"")</f>
        <v/>
      </c>
      <c r="DB59" s="32" t="str">
        <f>IFERROR(VLOOKUP(Tabela227[[#This Row],[NOME]],'MANHÃ (N) (7)'!$F$2:$G$127,2,FALSE),"")</f>
        <v/>
      </c>
      <c r="DC59" s="32" t="str">
        <f>IFERROR(VLOOKUP(Tabela227[[#This Row],[NOME]],'MANHÃ (N) (7)'!$F$2:$G$127,2,FALSE),"")</f>
        <v/>
      </c>
      <c r="DD59" s="32" t="str">
        <f>IFERROR(VLOOKUP(Tabela227[[#This Row],[NOME]],'MANHÃ (N) (6)'!$F$2:$G$127,2,FALSE),"")</f>
        <v/>
      </c>
      <c r="DE59" s="32" t="str">
        <f>IFERROR(VLOOKUP(Tabela227[[#This Row],[NOME]],'MANHÃ (N) (5)'!$F$2:$G$127,2,FALSE),"")</f>
        <v/>
      </c>
      <c r="DF59" s="32" t="str">
        <f>IFERROR(VLOOKUP(Tabela227[[#This Row],[NOME]],'MANHÃ (N) (3)'!$F$2:$G$127,2,FALSE),"")</f>
        <v/>
      </c>
      <c r="DG59" s="32" t="str">
        <f>IFERROR(VLOOKUP(Tabela227[[#This Row],[NOME]],'MANHÃ (N) (2)'!$F$2:$G$127,2,FALSE),"")</f>
        <v/>
      </c>
      <c r="DH59" s="32" t="str">
        <f>IFERROR(VLOOKUP(Tabela227[[#This Row],[NOME]],'MANHÃ (N) (1)'!$F$2:$G$127,2,FALSE),"")</f>
        <v/>
      </c>
      <c r="DI59" s="32" t="str">
        <f>IFERROR(VLOOKUP(Tabela227[[#This Row],[NOME]],'MANHÃ (N) (7)'!$H$2:$I$127,2,FALSE),"")</f>
        <v/>
      </c>
      <c r="DJ59" s="32" t="str">
        <f>IFERROR(VLOOKUP(Tabela227[[#This Row],[NOME]],'MANHÃ (N) (6)'!$H$2:$I$127,2,FALSE),"")</f>
        <v/>
      </c>
      <c r="DK59" s="32" t="str">
        <f>IFERROR(VLOOKUP(Tabela227[[#This Row],[NOME]],'MANHÃ (N) (5)'!$H$2:$I$127,2,FALSE),"")</f>
        <v/>
      </c>
      <c r="DL59" s="32" t="str">
        <f>IFERROR(VLOOKUP(Tabela227[[#This Row],[NOME]],'MANHÃ (N) (4)'!$H$2:$I$127,2,FALSE),"")</f>
        <v/>
      </c>
      <c r="DM59" s="32" t="str">
        <f>IFERROR(VLOOKUP(Tabela227[[#This Row],[NOME]],'MANHÃ (N) (3)'!$H$2:$I$127,2,FALSE),"")</f>
        <v/>
      </c>
      <c r="DN59" s="32" t="str">
        <f>IFERROR(VLOOKUP(Tabela227[[#This Row],[NOME]],'MANHÃ (N) (2)'!$H$2:$I$127,2,FALSE),"")</f>
        <v/>
      </c>
      <c r="DO59" s="32" t="str">
        <f>IFERROR(VLOOKUP(Tabela227[[#This Row],[NOME]],'MANHÃ (N) (1)'!$H$2:$I$127,2,FALSE),"")</f>
        <v/>
      </c>
      <c r="DP59" s="32" t="str">
        <f>IFERROR(VLOOKUP(Tabela227[[#This Row],[NOME]],'MANHÃ (N) (7)'!$J$2:$K$127,2,FALSE),"")</f>
        <v/>
      </c>
      <c r="DQ59" s="32" t="str">
        <f>IFERROR(VLOOKUP(Tabela227[[#This Row],[NOME]],'MANHÃ (N) (6)'!$J$2:$K$127,2,FALSE),"")</f>
        <v/>
      </c>
      <c r="DR59" s="32" t="str">
        <f>IFERROR(VLOOKUP(Tabela227[[#This Row],[NOME]],'MANHÃ (N) (5)'!$J$2:$K$127,2,FALSE),"")</f>
        <v/>
      </c>
      <c r="DS59" s="32" t="str">
        <f>IFERROR(VLOOKUP(Tabela227[[#This Row],[NOME]],'MANHÃ (N) (4)'!$J$2:$K$127,2,FALSE),"")</f>
        <v/>
      </c>
      <c r="DT59" s="32" t="str">
        <f>IFERROR(VLOOKUP(Tabela227[[#This Row],[NOME]],'MANHÃ (N) (3)'!$J$2:$K$127,2,FALSE),"")</f>
        <v/>
      </c>
      <c r="DU59" s="32" t="str">
        <f>IFERROR(VLOOKUP(Tabela227[[#This Row],[NOME]],'MANHÃ (N) (2)'!$J$2:$K$127,2,FALSE),"")</f>
        <v/>
      </c>
      <c r="DV59" s="32" t="str">
        <f>IFERROR(VLOOKUP(Tabela227[[#This Row],[NOME]],'MANHÃ (N) (1)'!$J$2:$K$127,2,FALSE),"")</f>
        <v/>
      </c>
      <c r="DW59" s="32" t="str">
        <f>IFERROR(VLOOKUP(Tabela227[[#This Row],[NOME]],'MANHÃ (N) (7)'!$L$2:$M$127,2,FALSE),"")</f>
        <v/>
      </c>
      <c r="DX59" s="32" t="str">
        <f>IFERROR(VLOOKUP(Tabela227[[#This Row],[NOME]],'MANHÃ (N) (6)'!$L$2:$M$127,2,FALSE),"")</f>
        <v/>
      </c>
      <c r="DY59" s="32" t="str">
        <f>IFERROR(VLOOKUP(Tabela227[[#This Row],[NOME]],'MANHÃ (N) (5)'!$L$2:$M$127,2,FALSE),"")</f>
        <v/>
      </c>
      <c r="DZ59" s="32" t="str">
        <f>IFERROR(VLOOKUP(Tabela227[[#This Row],[NOME]],'MANHÃ (N) (4)'!$L$2:$M$127,2,FALSE),"")</f>
        <v/>
      </c>
      <c r="EA59" s="32" t="str">
        <f>IFERROR(VLOOKUP(Tabela227[[#This Row],[NOME]],'MANHÃ (N) (3)'!$L$2:$M$127,2,FALSE),"")</f>
        <v/>
      </c>
      <c r="EB59" s="32" t="str">
        <f>IFERROR(VLOOKUP(Tabela227[[#This Row],[NOME]],'MANHÃ (N) (2)'!$L$2:$M$127,2,FALSE),"")</f>
        <v/>
      </c>
      <c r="EC59" s="32" t="str">
        <f>IFERROR(VLOOKUP(Tabela227[[#This Row],[NOME]],'MANHÃ (N) (1)'!$L$2:$M$127,2,FALSE),"")</f>
        <v/>
      </c>
      <c r="ED59" s="33">
        <v>45323</v>
      </c>
      <c r="EE59" s="31">
        <f>PROFESSORES!$D$3</f>
        <v>2024</v>
      </c>
      <c r="EF59" s="31" t="str">
        <f>PROFESSORES!$C$3</f>
        <v>MAIO</v>
      </c>
      <c r="EG59" s="35">
        <f>'MÊS (WORD)'!$C$4</f>
        <v>5</v>
      </c>
      <c r="EH59" s="42">
        <f>'MÊS (WORD)'!$I$5</f>
        <v>45413</v>
      </c>
      <c r="EI59" s="31" t="str">
        <f>'MÊS (WORD)'!$J$5</f>
        <v>*
***************************DIA DO TRABALHO**************************</v>
      </c>
      <c r="EJ59" s="42">
        <f>'MÊS (WORD)'!$I$6</f>
        <v>45414</v>
      </c>
      <c r="EK59" s="37" t="str">
        <f>'MÊS (WORD)'!$J$6</f>
        <v/>
      </c>
      <c r="EL59" s="42">
        <f>'MÊS (WORD)'!$I$7</f>
        <v>45415</v>
      </c>
      <c r="EM59" s="37" t="str">
        <f>'MÊS (WORD)'!$J$7</f>
        <v/>
      </c>
      <c r="EN59" s="42">
        <f>'MÊS (WORD)'!$I$8</f>
        <v>45416</v>
      </c>
      <c r="EO59" s="37" t="str">
        <f>'MÊS (WORD)'!$J$8</f>
        <v/>
      </c>
      <c r="EP59" s="42">
        <f>'MÊS (WORD)'!$I$9</f>
        <v>45417</v>
      </c>
      <c r="EQ59" s="37" t="str">
        <f>'MÊS (WORD)'!$J$9</f>
        <v>********************************************************************</v>
      </c>
      <c r="ER59" s="42">
        <f>'MÊS (WORD)'!$I$10</f>
        <v>45418</v>
      </c>
      <c r="ES59" s="37" t="str">
        <f>'MÊS (WORD)'!$J$10</f>
        <v/>
      </c>
      <c r="ET59" s="42">
        <f>'MÊS (WORD)'!$I$11</f>
        <v>45419</v>
      </c>
      <c r="EU59" s="37" t="str">
        <f>'MÊS (WORD)'!$J$11</f>
        <v/>
      </c>
      <c r="EV59" s="42">
        <f>'MÊS (WORD)'!$I$12</f>
        <v>45420</v>
      </c>
      <c r="EW59" s="37" t="str">
        <f>'MÊS (WORD)'!$J$12</f>
        <v/>
      </c>
      <c r="EX59" s="42">
        <f>'MÊS (WORD)'!$I$13</f>
        <v>45421</v>
      </c>
      <c r="EY59" s="37" t="str">
        <f>'MÊS (WORD)'!$J$13</f>
        <v/>
      </c>
      <c r="EZ59" s="37">
        <f>'MÊS (WORD)'!$I$14</f>
        <v>45422</v>
      </c>
      <c r="FA59" s="37" t="str">
        <f>'MÊS (WORD)'!$J$14</f>
        <v/>
      </c>
      <c r="FB59" s="37">
        <f>'MÊS (WORD)'!$I$15</f>
        <v>45423</v>
      </c>
      <c r="FC59" s="37" t="str">
        <f>'MÊS (WORD)'!$J$15</f>
        <v/>
      </c>
      <c r="FD59" s="37">
        <f>'MÊS (WORD)'!$I$16</f>
        <v>45424</v>
      </c>
      <c r="FE59" s="37" t="str">
        <f>'MÊS (WORD)'!$J$16</f>
        <v>********************************************************************</v>
      </c>
      <c r="FF59" s="37">
        <f>'MÊS (WORD)'!$I$17</f>
        <v>45425</v>
      </c>
      <c r="FG59" s="37" t="str">
        <f>'MÊS (WORD)'!$J$17</f>
        <v/>
      </c>
      <c r="FH59" s="37">
        <f>'MÊS (WORD)'!$I$18</f>
        <v>45426</v>
      </c>
      <c r="FI59" s="37" t="str">
        <f>'MÊS (WORD)'!$J$18</f>
        <v/>
      </c>
      <c r="FJ59" s="37">
        <f>'MÊS (WORD)'!$I$19</f>
        <v>45427</v>
      </c>
      <c r="FK59" s="37" t="str">
        <f>'MÊS (WORD)'!$J$19</f>
        <v/>
      </c>
      <c r="FL59" s="37">
        <f>'MÊS (WORD)'!$I$20</f>
        <v>45428</v>
      </c>
      <c r="FM59" s="37" t="str">
        <f>'MÊS (WORD)'!$J$20</f>
        <v/>
      </c>
      <c r="FN59" s="37">
        <f>'MÊS (WORD)'!$I$21</f>
        <v>45429</v>
      </c>
      <c r="FO59" s="37" t="str">
        <f>'MÊS (WORD)'!$J$21</f>
        <v/>
      </c>
      <c r="FP59" s="37">
        <f>'MÊS (WORD)'!$I$22</f>
        <v>45430</v>
      </c>
      <c r="FQ59" s="37" t="str">
        <f>'MÊS (WORD)'!$J$22</f>
        <v/>
      </c>
      <c r="FR59" s="37">
        <f>'MÊS (WORD)'!$I$23</f>
        <v>45431</v>
      </c>
      <c r="FS59" s="37" t="str">
        <f>'MÊS (WORD)'!$J$23</f>
        <v>********************************************************************</v>
      </c>
      <c r="FT59" s="37">
        <f>'MÊS (WORD)'!$I$24</f>
        <v>45432</v>
      </c>
      <c r="FU59" s="37" t="str">
        <f>'MÊS (WORD)'!$J$24</f>
        <v/>
      </c>
      <c r="FV59" s="37">
        <f>'MÊS (WORD)'!$I$25</f>
        <v>45433</v>
      </c>
      <c r="FW59" s="37" t="str">
        <f>'MÊS (WORD)'!$J$25</f>
        <v/>
      </c>
      <c r="FX59" s="37">
        <f>'MÊS (WORD)'!$I$26</f>
        <v>45434</v>
      </c>
      <c r="FY59" s="37" t="str">
        <f>'MÊS (WORD)'!$J$26</f>
        <v/>
      </c>
      <c r="FZ59" s="37">
        <f>'MÊS (WORD)'!$I$27</f>
        <v>45435</v>
      </c>
      <c r="GA59" s="37" t="str">
        <f>'MÊS (WORD)'!$J$27</f>
        <v/>
      </c>
      <c r="GB59" s="37">
        <f>'MÊS (WORD)'!$I$28</f>
        <v>45436</v>
      </c>
      <c r="GC59" s="37" t="str">
        <f>'MÊS (WORD)'!$J$28</f>
        <v/>
      </c>
      <c r="GD59" s="37">
        <f>'MÊS (WORD)'!$I$29</f>
        <v>45437</v>
      </c>
      <c r="GE59" s="37" t="str">
        <f>'MÊS (WORD)'!$J$29</f>
        <v/>
      </c>
      <c r="GF59" s="37">
        <f>'MÊS (WORD)'!$I$30</f>
        <v>45438</v>
      </c>
      <c r="GG59" s="37" t="str">
        <f>'MÊS (WORD)'!$J$30</f>
        <v>********************************************************************</v>
      </c>
      <c r="GH59" s="37">
        <f>'MÊS (WORD)'!$I$31</f>
        <v>45439</v>
      </c>
      <c r="GI59" s="37" t="str">
        <f>'MÊS (WORD)'!$J$31</f>
        <v/>
      </c>
      <c r="GJ59" s="37">
        <f>'MÊS (WORD)'!$I$32</f>
        <v>45440</v>
      </c>
      <c r="GK59" s="37" t="str">
        <f>'MÊS (WORD)'!$J$32</f>
        <v/>
      </c>
      <c r="GL59" s="37">
        <f>'MÊS (WORD)'!$I$33</f>
        <v>45441</v>
      </c>
      <c r="GM59" s="37" t="str">
        <f>'MÊS (WORD)'!$J$33</f>
        <v/>
      </c>
      <c r="GN59" s="37">
        <f>'MÊS (WORD)'!$I$34</f>
        <v>45442</v>
      </c>
      <c r="GO59" s="37" t="str">
        <f>'MÊS (WORD)'!$J$34</f>
        <v/>
      </c>
      <c r="GP59" s="37">
        <f>'MÊS (WORD)'!$I$35</f>
        <v>45443</v>
      </c>
      <c r="GQ59" s="31" t="str">
        <f>'MÊS (WORD)'!$J$35</f>
        <v/>
      </c>
    </row>
    <row r="60" spans="1:199" ht="17.100000000000001" customHeight="1" x14ac:dyDescent="0.25">
      <c r="A60" s="31">
        <v>31326</v>
      </c>
      <c r="B60" s="33">
        <v>40215</v>
      </c>
      <c r="C60" s="31">
        <v>216</v>
      </c>
      <c r="D60" s="39" t="s">
        <v>397</v>
      </c>
      <c r="E60" s="34" t="s">
        <v>74</v>
      </c>
      <c r="F60" s="39" t="s">
        <v>396</v>
      </c>
      <c r="G60" s="39" t="s">
        <v>398</v>
      </c>
      <c r="H60" s="31">
        <v>26</v>
      </c>
      <c r="I60" s="31">
        <f>IF(Tabela227[[#This Row],[HORA AULA]]&lt;&gt;0,Tabela227[[#This Row],[HORA AULA]]/2,"-")</f>
        <v>13</v>
      </c>
      <c r="J60" s="31">
        <v>6</v>
      </c>
      <c r="K60" s="31" t="s">
        <v>100</v>
      </c>
      <c r="L60" s="31" t="s">
        <v>100</v>
      </c>
      <c r="M60" s="31" t="s">
        <v>100</v>
      </c>
      <c r="N60" s="32" t="str">
        <f>IFERROR(VLOOKUP(Tabela227[[#This Row],[NOME]],'NOITE (N) (7)'!$B$3:$C$176,2,FALSE),"")</f>
        <v/>
      </c>
      <c r="O60" s="32" t="str">
        <f>IFERROR(VLOOKUP(Tabela227[[#This Row],[NOME]],'NOITE (N) (6)'!$B$3:$C$176,2,FALSE),"")</f>
        <v/>
      </c>
      <c r="P60" s="32" t="str">
        <f>IFERROR(VLOOKUP(Tabela227[[#This Row],[NOME]],'NOITE (N) (5)'!$B$3:$C$176,2,FALSE),"")</f>
        <v/>
      </c>
      <c r="Q60" s="32" t="str">
        <f>IFERROR(VLOOKUP(Tabela227[[#This Row],[NOME]],'NOITE (N) (4)'!$B$3:$C$176,2,FALSE),"")</f>
        <v/>
      </c>
      <c r="R60" s="32" t="str">
        <f>IFERROR(VLOOKUP(Tabela227[[#This Row],[NOME]],'NOITE (N) (3)'!$B$3:$C$176,2,FALSE),"")</f>
        <v/>
      </c>
      <c r="S60" s="32" t="str">
        <f>IFERROR(VLOOKUP(Tabela227[[#This Row],[NOME]],'NOITE (N) (2)'!$B$3:$C$176,2,FALSE),"")</f>
        <v/>
      </c>
      <c r="T60" s="32" t="str">
        <f>IFERROR(VLOOKUP(Tabela227[[#This Row],[NOME]],'NOITE (N) (1)'!$B$3:$C$176,2,FALSE),"")</f>
        <v/>
      </c>
      <c r="U60" s="32" t="str">
        <f>IFERROR(VLOOKUP(Tabela227[[#This Row],[NOME]],'NOITE (N) (7)'!$D$3:$E$176,2,FALSE),"")</f>
        <v/>
      </c>
      <c r="V60" s="32" t="str">
        <f>IFERROR(VLOOKUP(Tabela227[[#This Row],[NOME]],'NOITE (N) (6)'!$D$3:$E$176,2,FALSE),"")</f>
        <v/>
      </c>
      <c r="W60" s="32" t="str">
        <f>IFERROR(VLOOKUP(Tabela227[[#This Row],[NOME]],'NOITE (N) (5)'!$D$3:$E$176,2,FALSE),"")</f>
        <v/>
      </c>
      <c r="X60" s="32" t="str">
        <f>IFERROR(VLOOKUP(Tabela227[[#This Row],[NOME]],'NOITE (N) (4)'!$D$3:$E$176,2,FALSE),"")</f>
        <v/>
      </c>
      <c r="Y60" s="32" t="str">
        <f>IFERROR(VLOOKUP(Tabela227[[#This Row],[NOME]],'NOITE (N) (3)'!$D$3:$E$176,2,FALSE),"")</f>
        <v/>
      </c>
      <c r="Z60" s="32" t="str">
        <f>IFERROR(VLOOKUP(Tabela227[[#This Row],[NOME]],'NOITE (N) (2)'!$D$3:$E$176,2,FALSE),"")</f>
        <v/>
      </c>
      <c r="AA60" s="32" t="str">
        <f>IFERROR(VLOOKUP(Tabela227[[#This Row],[NOME]],'NOITE (N) (1)'!$D$3:$E$176,2,FALSE),"")</f>
        <v/>
      </c>
      <c r="AB60" s="32" t="str">
        <f>IFERROR(VLOOKUP(Tabela227[[#This Row],[NOME]],'NOITE (N) (7)'!$F$3:$G$176,2,FALSE),"")</f>
        <v/>
      </c>
      <c r="AC60" s="32" t="str">
        <f>IFERROR(VLOOKUP(Tabela227[[#This Row],[NOME]],'NOITE (N) (6)'!$F$3:$G$176,2,FALSE),"")</f>
        <v/>
      </c>
      <c r="AD60" s="32" t="str">
        <f>IFERROR(VLOOKUP(Tabela227[[#This Row],[NOME]],'NOITE (N) (5)'!$F$3:$G$176,2,FALSE),"")</f>
        <v/>
      </c>
      <c r="AE60" s="32" t="str">
        <f>IFERROR(VLOOKUP(Tabela227[[#This Row],[NOME]],'NOITE (N) (4)'!$F$3:$G$176,2,FALSE),"")</f>
        <v/>
      </c>
      <c r="AF60" s="32" t="str">
        <f>IFERROR(VLOOKUP(Tabela227[[#This Row],[NOME]],'NOITE (N) (3)'!$F$3:$G$176,2,FALSE),"")</f>
        <v/>
      </c>
      <c r="AG60" s="32" t="str">
        <f>IFERROR(VLOOKUP(Tabela227[[#This Row],[NOME]],'NOITE (N) (2)'!$F$3:$G$176,2,FALSE),"")</f>
        <v/>
      </c>
      <c r="AH60" s="32" t="str">
        <f>IFERROR(VLOOKUP(Tabela227[[#This Row],[NOME]],'NOITE (N) (1)'!$F$3:$G$176,2,FALSE),"")</f>
        <v/>
      </c>
      <c r="AI60" s="32" t="str">
        <f>IFERROR(VLOOKUP(Tabela227[[#This Row],[NOME]],'NOITE (N) (7)'!$H$3:$I$176,2,FALSE),"")</f>
        <v/>
      </c>
      <c r="AJ60" s="32" t="str">
        <f>IFERROR(VLOOKUP(Tabela227[[#This Row],[NOME]],'NOITE (N) (6)'!$H$3:$I$176,2,FALSE),"")</f>
        <v/>
      </c>
      <c r="AK60" s="32" t="str">
        <f>IFERROR(VLOOKUP(Tabela227[[#This Row],[NOME]],'NOITE (N) (5)'!$H$3:$I$176,2,FALSE),"")</f>
        <v/>
      </c>
      <c r="AL60" s="32" t="str">
        <f>IFERROR(VLOOKUP(Tabela227[[#This Row],[NOME]],'NOITE (N) (4)'!$H$3:$I$176,2,FALSE),"")</f>
        <v/>
      </c>
      <c r="AM60" s="32" t="str">
        <f>IFERROR(VLOOKUP(Tabela227[[#This Row],[NOME]],'NOITE (N) (3)'!$H$3:$I$176,2,FALSE),"")</f>
        <v/>
      </c>
      <c r="AN60" s="32" t="str">
        <f>IFERROR(VLOOKUP(Tabela227[[#This Row],[NOME]],'NOITE (N) (2)'!$H$3:$I$176,2,FALSE),"")</f>
        <v/>
      </c>
      <c r="AO60" s="32" t="str">
        <f>IFERROR(VLOOKUP(Tabela227[[#This Row],[NOME]],'NOITE (N) (1)'!$H$3:$I$176,2,FALSE),"")</f>
        <v/>
      </c>
      <c r="AP60" s="32" t="str">
        <f>IFERROR(VLOOKUP(Tabela227[[#This Row],[NOME]],'NOITE (N) (7)'!$J$3:$K$176,2,FALSE),"")</f>
        <v/>
      </c>
      <c r="AQ60" s="32" t="str">
        <f>IFERROR(VLOOKUP(Tabela227[[#This Row],[NOME]],'NOITE (N) (6)'!$J$3:$K$176,2,FALSE),"")</f>
        <v/>
      </c>
      <c r="AR60" s="32" t="str">
        <f>IFERROR(VLOOKUP(Tabela227[[#This Row],[NOME]],'NOITE (N) (5)'!$J$3:$K$176,2,FALSE),"")</f>
        <v/>
      </c>
      <c r="AS60" s="32" t="str">
        <f>IFERROR(VLOOKUP(Tabela227[[#This Row],[NOME]],'NOITE (N) (4)'!$J$3:$K$176,2,FALSE),"")</f>
        <v/>
      </c>
      <c r="AT60" s="32" t="str">
        <f>IFERROR(VLOOKUP(Tabela227[[#This Row],[NOME]],'NOITE (N) (3)'!$J$3:$K$176,2,FALSE),"")</f>
        <v>FUNDAMENTOS DE ADMINISTRAÇÃO GERAL</v>
      </c>
      <c r="AU60" s="32" t="str">
        <f>IFERROR(VLOOKUP(Tabela227[[#This Row],[NOME]],'NOITE (N) (2)'!$J$3:$K$176,2,FALSE),"")</f>
        <v/>
      </c>
      <c r="AV60" s="32" t="str">
        <f>IFERROR(VLOOKUP(Tabela227[[#This Row],[NOME]],'NOITE (N) (1)'!$J$3:$K$176,2,FALSE),"")</f>
        <v/>
      </c>
      <c r="AW60" s="32" t="str">
        <f>IFERROR(VLOOKUP(Tabela227[[#This Row],[NOME]],'NOITE (N) (7)'!$L$3:$M$176,2,FALSE),"")</f>
        <v/>
      </c>
      <c r="AX60" s="32" t="str">
        <f>IFERROR(VLOOKUP(Tabela227[[#This Row],[NOME]],'NOITE (N) (6)'!$L$3:$M$176,2,FALSE),"")</f>
        <v/>
      </c>
      <c r="AY60" s="32" t="str">
        <f>IFERROR(VLOOKUP(Tabela227[[#This Row],[NOME]],'NOITE (N) (5)'!$L$3:$M$176,2,FALSE),"")</f>
        <v/>
      </c>
      <c r="AZ60" s="32" t="str">
        <f>IFERROR(VLOOKUP(Tabela227[[#This Row],[NOME]],'NOITE (N) (4)'!$L$3:$M$176,2,FALSE),"")</f>
        <v/>
      </c>
      <c r="BA60" s="32" t="str">
        <f>IFERROR(VLOOKUP(Tabela227[[#This Row],[NOME]],'NOITE (N) (3)'!$L$3:$M$176,2,FALSE),"")</f>
        <v/>
      </c>
      <c r="BB60" s="32" t="str">
        <f>IFERROR(VLOOKUP(Tabela227[[#This Row],[NOME]],'NOITE (N) (2)'!$L$3:$M$176,2,FALSE),"")</f>
        <v/>
      </c>
      <c r="BC60" s="32" t="str">
        <f>IFERROR(VLOOKUP(Tabela227[[#This Row],[NOME]],'NOITE (N) (1)'!$L$3:$M$176,2,FALSE),"")</f>
        <v/>
      </c>
      <c r="BD60" s="32" t="str">
        <f>IFERROR(VLOOKUP(Tabela227[[#This Row],[NOME]],'TARDE (N) (6)'!$B$2:$C$73,2,FALSE),"")</f>
        <v/>
      </c>
      <c r="BE60" s="32" t="str">
        <f>IFERROR(VLOOKUP(Tabela227[[#This Row],[NOME]],'TARDE (N) (5)'!$B$2:$C$73,2,FALSE),"")</f>
        <v/>
      </c>
      <c r="BF60" s="32" t="str">
        <f>IFERROR(VLOOKUP(Tabela227[[#This Row],[NOME]],'TARDE (N) (4)'!$B$2:$C$73,2,FALSE),"")</f>
        <v/>
      </c>
      <c r="BG60" s="32" t="str">
        <f>IFERROR(VLOOKUP(Tabela227[[#This Row],[NOME]],'TARDE (N) (3)'!$B$2:$C$73,2,FALSE),"")</f>
        <v/>
      </c>
      <c r="BH60" s="32" t="str">
        <f>IFERROR(VLOOKUP(Tabela227[[#This Row],[NOME]],'TARDE (N) (2)'!$B$2:$C$73,2,FALSE),"")</f>
        <v/>
      </c>
      <c r="BI60" s="32" t="str">
        <f>IFERROR(VLOOKUP(Tabela227[[#This Row],[NOME]],'TARDE (N) (1)'!$B$2:$C$73,2,FALSE),"")</f>
        <v/>
      </c>
      <c r="BJ60" s="32" t="str">
        <f>IFERROR(VLOOKUP(Tabela227[[#This Row],[NOME]],'TARDE (N) (6)'!$D$2:$E$73,2,FALSE),"")</f>
        <v/>
      </c>
      <c r="BK60" s="32" t="str">
        <f>IFERROR(VLOOKUP(Tabela227[[#This Row],[NOME]],'TARDE (N) (5)'!$D$2:$E$73,2,FALSE),"")</f>
        <v/>
      </c>
      <c r="BL60" s="32" t="str">
        <f>IFERROR(VLOOKUP(Tabela227[[#This Row],[NOME]],'TARDE (N) (4)'!$D$2:$E$73,2,FALSE),"")</f>
        <v/>
      </c>
      <c r="BM60" s="32" t="str">
        <f>IFERROR(VLOOKUP(Tabela227[[#This Row],[NOME]],'TARDE (N) (3)'!$D$2:$E$73,2,FALSE),"")</f>
        <v/>
      </c>
      <c r="BN60" s="32" t="str">
        <f>IFERROR(VLOOKUP(Tabela227[[#This Row],[NOME]],'TARDE (N) (2)'!$D$2:$E$73,2,FALSE),"")</f>
        <v/>
      </c>
      <c r="BO60" s="32" t="str">
        <f>IFERROR(VLOOKUP(Tabela227[[#This Row],[NOME]],'TARDE (N) (1)'!$D$2:$E$73,2,FALSE),"")</f>
        <v/>
      </c>
      <c r="BP60" s="32" t="str">
        <f>IFERROR(VLOOKUP(Tabela227[[#This Row],[NOME]],'TARDE (N) (6)'!$F$2:$G$73,2,FALSE),"")</f>
        <v/>
      </c>
      <c r="BQ60" s="32" t="str">
        <f>IFERROR(VLOOKUP(Tabela227[[#This Row],[NOME]],'TARDE (N) (5)'!$F$2:$G$73,2,FALSE),"")</f>
        <v/>
      </c>
      <c r="BR60" s="32" t="str">
        <f>IFERROR(VLOOKUP(Tabela227[[#This Row],[NOME]],'TARDE (N) (4)'!$F$2:$G$73,2,FALSE),"")</f>
        <v/>
      </c>
      <c r="BS60" s="32" t="str">
        <f>IFERROR(VLOOKUP(Tabela227[[#This Row],[NOME]],'TARDE (N) (3)'!$F$2:$G$73,2,FALSE),"")</f>
        <v/>
      </c>
      <c r="BT60" s="32" t="str">
        <f>IFERROR(VLOOKUP(Tabela227[[#This Row],[NOME]],'TARDE (N) (2)'!$F$2:$G$73,2,FALSE),"")</f>
        <v/>
      </c>
      <c r="BU60" s="32" t="str">
        <f>IFERROR(VLOOKUP(Tabela227[[#This Row],[NOME]],'TARDE (N) (1)'!$F$2:$G$73,2,FALSE),"")</f>
        <v/>
      </c>
      <c r="BV60" s="32" t="str">
        <f>IFERROR(VLOOKUP(Tabela227[[#This Row],[NOME]],'TARDE (N) (6)'!$H$2:$I$73,2,FALSE),"")</f>
        <v/>
      </c>
      <c r="BW60" s="32" t="str">
        <f>IFERROR(VLOOKUP(Tabela227[[#This Row],[NOME]],'TARDE (N) (5)'!$H$2:$I$73,2,FALSE),"")</f>
        <v/>
      </c>
      <c r="BX60" s="32" t="str">
        <f>IFERROR(VLOOKUP(Tabela227[[#This Row],[NOME]],'TARDE (N) (4)'!$H$2:$I$73,2,FALSE),"")</f>
        <v/>
      </c>
      <c r="BY60" s="32" t="str">
        <f>IFERROR(VLOOKUP(Tabela227[[#This Row],[NOME]],'TARDE (N) (3)'!$H$2:$I$73,2,FALSE),"")</f>
        <v/>
      </c>
      <c r="BZ60" s="32" t="str">
        <f>IFERROR(VLOOKUP(Tabela227[[#This Row],[NOME]],'TARDE (N) (2)'!$H$2:$I$73,2,FALSE),"")</f>
        <v/>
      </c>
      <c r="CA60" s="32" t="str">
        <f>IFERROR(VLOOKUP(Tabela227[[#This Row],[NOME]],'TARDE (N) (1)'!$H$2:$I$73,2,FALSE),"")</f>
        <v/>
      </c>
      <c r="CB60" s="32" t="str">
        <f>IFERROR(VLOOKUP(Tabela227[[#This Row],[NOME]],'TARDE (N) (6)'!$J$2:$K$73,2,FALSE),"")</f>
        <v/>
      </c>
      <c r="CC60" s="32" t="str">
        <f>IFERROR(VLOOKUP(Tabela227[[#This Row],[NOME]],'TARDE (N) (5)'!$J$2:$K$73,2,FALSE),"")</f>
        <v/>
      </c>
      <c r="CD60" s="32" t="str">
        <f>IFERROR(VLOOKUP(Tabela227[[#This Row],[NOME]],'TARDE (N) (4)'!$J$2:$K$73,2,FALSE),"")</f>
        <v>FUNDAMENTOS DE ADMINISTRAÇÃO GERAL</v>
      </c>
      <c r="CE60" s="32" t="str">
        <f>IFERROR(VLOOKUP(Tabela227[[#This Row],[NOME]],'TARDE (N) (3)'!$J$2:$K$73,2,FALSE),"")</f>
        <v/>
      </c>
      <c r="CF60" s="32" t="str">
        <f>IFERROR(VLOOKUP(Tabela227[[#This Row],[NOME]],'TARDE (N) (2)'!$J$2:$K$73,2,FALSE),"")</f>
        <v>PLANEJAMENTO ESTRATÉGICO</v>
      </c>
      <c r="CG60" s="32" t="str">
        <f>IFERROR(VLOOKUP(Tabela227[[#This Row],[NOME]],'TARDE (N) (1)'!$J$2:$K$73,2,FALSE),"")</f>
        <v/>
      </c>
      <c r="CH60" s="32" t="str">
        <f>IFERROR(VLOOKUP(Tabela227[[#This Row],[NOME]],'TARDE (N) (6)'!$L$2:$M$73,2,FALSE),"")</f>
        <v/>
      </c>
      <c r="CI60" s="32" t="str">
        <f>IFERROR(VLOOKUP(Tabela227[[#This Row],[NOME]],'TARDE (N) (5)'!$L$2:$M$73,2,FALSE),"")</f>
        <v/>
      </c>
      <c r="CJ60" s="32" t="str">
        <f>IFERROR(VLOOKUP(Tabela227[[#This Row],[NOME]],'TARDE (N) (4)'!$L$2:$M$73,2,FALSE),"")</f>
        <v/>
      </c>
      <c r="CK60" s="32" t="str">
        <f>IFERROR(VLOOKUP(Tabela227[[#This Row],[NOME]],'TARDE (N) (3)'!$L$2:$M$73,2,FALSE),"")</f>
        <v/>
      </c>
      <c r="CL60" s="32" t="str">
        <f>IFERROR(VLOOKUP(Tabela227[[#This Row],[NOME]],'TARDE (N) (2)'!$L$2:$M$73,2,FALSE),"")</f>
        <v/>
      </c>
      <c r="CM60" s="32" t="str">
        <f>IFERROR(VLOOKUP(Tabela227[[#This Row],[NOME]],'TARDE (N) (1)'!$L$2:$M$73,2,FALSE),"")</f>
        <v/>
      </c>
      <c r="CN60" s="32" t="str">
        <f>IFERROR(VLOOKUP(Tabela227[[#This Row],[NOME]],'MANHÃ (N) (7)'!$B$2:$C$127,2,FALSE),"")</f>
        <v/>
      </c>
      <c r="CO60" s="32" t="str">
        <f>IFERROR(VLOOKUP(Tabela227[[#This Row],[NOME]],'MANHÃ (N) (6)'!$B$2:$C$127,2,FALSE),"")</f>
        <v/>
      </c>
      <c r="CP60" s="32" t="str">
        <f>IFERROR(VLOOKUP(Tabela227[[#This Row],[NOME]],'MANHÃ (N) (5)'!$B$2:$C$127,2,FALSE),"")</f>
        <v/>
      </c>
      <c r="CQ60" s="32" t="str">
        <f>IFERROR(VLOOKUP(Tabela227[[#This Row],[NOME]],'MANHÃ (N) (4)'!$B$2:$C$127,2,FALSE),"")</f>
        <v/>
      </c>
      <c r="CR60" s="32" t="str">
        <f>IFERROR(VLOOKUP(Tabela227[[#This Row],[NOME]],'MANHÃ (N) (3)'!$B$2:$C$127,2,FALSE),"")</f>
        <v/>
      </c>
      <c r="CS60" s="32" t="str">
        <f>IFERROR(VLOOKUP(Tabela227[[#This Row],[NOME]],'MANHÃ (N) (2)'!$B$2:$C$127,2,FALSE),"")</f>
        <v/>
      </c>
      <c r="CT60" s="32" t="str">
        <f>IFERROR(VLOOKUP(Tabela227[[#This Row],[NOME]],'MANHÃ (N) (1)'!$B$2:$C$127,2,FALSE),"")</f>
        <v/>
      </c>
      <c r="CU60" s="32" t="str">
        <f>IFERROR(VLOOKUP(Tabela227[[#This Row],[NOME]],'MANHÃ (N) (7)'!$D$2:$E$127,2,FALSE),"")</f>
        <v/>
      </c>
      <c r="CV60" s="32" t="str">
        <f>IFERROR(VLOOKUP(Tabela227[[#This Row],[NOME]],'MANHÃ (N) (6)'!$D$2:$E$127,2,FALSE),"")</f>
        <v/>
      </c>
      <c r="CW60" s="32" t="str">
        <f>IFERROR(VLOOKUP(Tabela227[[#This Row],[NOME]],'MANHÃ (N) (5)'!$D$2:$E$127,2,FALSE),"")</f>
        <v/>
      </c>
      <c r="CX60" s="32" t="str">
        <f>IFERROR(VLOOKUP(Tabela227[[#This Row],[NOME]],'MANHÃ (N) (4)'!$D$2:$E$127,2,FALSE),"")</f>
        <v/>
      </c>
      <c r="CY60" s="32" t="str">
        <f>IFERROR(VLOOKUP(Tabela227[[#This Row],[NOME]],'MANHÃ (N) (3)'!$D$2:$E$127,2,FALSE),"")</f>
        <v/>
      </c>
      <c r="CZ60" s="32" t="str">
        <f>IFERROR(VLOOKUP(Tabela227[[#This Row],[NOME]],'MANHÃ (N) (2)'!$D$2:$E$127,2,FALSE),"")</f>
        <v/>
      </c>
      <c r="DA60" s="32" t="str">
        <f>IFERROR(VLOOKUP(Tabela227[[#This Row],[NOME]],'MANHÃ (N) (1)'!$D$2:$E$127,2,FALSE),"")</f>
        <v/>
      </c>
      <c r="DB60" s="32" t="str">
        <f>IFERROR(VLOOKUP(Tabela227[[#This Row],[NOME]],'MANHÃ (N) (7)'!$F$2:$G$127,2,FALSE),"")</f>
        <v/>
      </c>
      <c r="DC60" s="32" t="str">
        <f>IFERROR(VLOOKUP(Tabela227[[#This Row],[NOME]],'MANHÃ (N) (7)'!$F$2:$G$127,2,FALSE),"")</f>
        <v/>
      </c>
      <c r="DD60" s="32" t="str">
        <f>IFERROR(VLOOKUP(Tabela227[[#This Row],[NOME]],'MANHÃ (N) (6)'!$F$2:$G$127,2,FALSE),"")</f>
        <v/>
      </c>
      <c r="DE60" s="32" t="str">
        <f>IFERROR(VLOOKUP(Tabela227[[#This Row],[NOME]],'MANHÃ (N) (5)'!$F$2:$G$127,2,FALSE),"")</f>
        <v/>
      </c>
      <c r="DF60" s="32" t="str">
        <f>IFERROR(VLOOKUP(Tabela227[[#This Row],[NOME]],'MANHÃ (N) (3)'!$F$2:$G$127,2,FALSE),"")</f>
        <v/>
      </c>
      <c r="DG60" s="32" t="str">
        <f>IFERROR(VLOOKUP(Tabela227[[#This Row],[NOME]],'MANHÃ (N) (2)'!$F$2:$G$127,2,FALSE),"")</f>
        <v/>
      </c>
      <c r="DH60" s="32" t="str">
        <f>IFERROR(VLOOKUP(Tabela227[[#This Row],[NOME]],'MANHÃ (N) (1)'!$F$2:$G$127,2,FALSE),"")</f>
        <v/>
      </c>
      <c r="DI60" s="32" t="str">
        <f>IFERROR(VLOOKUP(Tabela227[[#This Row],[NOME]],'MANHÃ (N) (7)'!$H$2:$I$127,2,FALSE),"")</f>
        <v/>
      </c>
      <c r="DJ60" s="32" t="str">
        <f>IFERROR(VLOOKUP(Tabela227[[#This Row],[NOME]],'MANHÃ (N) (6)'!$H$2:$I$127,2,FALSE),"")</f>
        <v/>
      </c>
      <c r="DK60" s="32" t="str">
        <f>IFERROR(VLOOKUP(Tabela227[[#This Row],[NOME]],'MANHÃ (N) (5)'!$H$2:$I$127,2,FALSE),"")</f>
        <v/>
      </c>
      <c r="DL60" s="32" t="str">
        <f>IFERROR(VLOOKUP(Tabela227[[#This Row],[NOME]],'MANHÃ (N) (4)'!$H$2:$I$127,2,FALSE),"")</f>
        <v/>
      </c>
      <c r="DM60" s="32" t="str">
        <f>IFERROR(VLOOKUP(Tabela227[[#This Row],[NOME]],'MANHÃ (N) (3)'!$H$2:$I$127,2,FALSE),"")</f>
        <v/>
      </c>
      <c r="DN60" s="32" t="str">
        <f>IFERROR(VLOOKUP(Tabela227[[#This Row],[NOME]],'MANHÃ (N) (2)'!$H$2:$I$127,2,FALSE),"")</f>
        <v/>
      </c>
      <c r="DO60" s="32" t="str">
        <f>IFERROR(VLOOKUP(Tabela227[[#This Row],[NOME]],'MANHÃ (N) (1)'!$H$2:$I$127,2,FALSE),"")</f>
        <v/>
      </c>
      <c r="DP60" s="32" t="str">
        <f>IFERROR(VLOOKUP(Tabela227[[#This Row],[NOME]],'MANHÃ (N) (7)'!$J$2:$K$127,2,FALSE),"")</f>
        <v/>
      </c>
      <c r="DQ60" s="32" t="str">
        <f>IFERROR(VLOOKUP(Tabela227[[#This Row],[NOME]],'MANHÃ (N) (6)'!$J$2:$K$127,2,FALSE),"")</f>
        <v/>
      </c>
      <c r="DR60" s="32" t="str">
        <f>IFERROR(VLOOKUP(Tabela227[[#This Row],[NOME]],'MANHÃ (N) (5)'!$J$2:$K$127,2,FALSE),"")</f>
        <v/>
      </c>
      <c r="DS60" s="32" t="str">
        <f>IFERROR(VLOOKUP(Tabela227[[#This Row],[NOME]],'MANHÃ (N) (4)'!$J$2:$K$127,2,FALSE),"")</f>
        <v/>
      </c>
      <c r="DT60" s="32" t="str">
        <f>IFERROR(VLOOKUP(Tabela227[[#This Row],[NOME]],'MANHÃ (N) (3)'!$J$2:$K$127,2,FALSE),"")</f>
        <v/>
      </c>
      <c r="DU60" s="32" t="str">
        <f>IFERROR(VLOOKUP(Tabela227[[#This Row],[NOME]],'MANHÃ (N) (2)'!$J$2:$K$127,2,FALSE),"")</f>
        <v/>
      </c>
      <c r="DV60" s="32" t="str">
        <f>IFERROR(VLOOKUP(Tabela227[[#This Row],[NOME]],'MANHÃ (N) (1)'!$J$2:$K$127,2,FALSE),"")</f>
        <v/>
      </c>
      <c r="DW60" s="32" t="str">
        <f>IFERROR(VLOOKUP(Tabela227[[#This Row],[NOME]],'MANHÃ (N) (7)'!$L$2:$M$127,2,FALSE),"")</f>
        <v/>
      </c>
      <c r="DX60" s="32" t="str">
        <f>IFERROR(VLOOKUP(Tabela227[[#This Row],[NOME]],'MANHÃ (N) (6)'!$L$2:$M$127,2,FALSE),"")</f>
        <v/>
      </c>
      <c r="DY60" s="32" t="str">
        <f>IFERROR(VLOOKUP(Tabela227[[#This Row],[NOME]],'MANHÃ (N) (5)'!$L$2:$M$127,2,FALSE),"")</f>
        <v/>
      </c>
      <c r="DZ60" s="32" t="str">
        <f>IFERROR(VLOOKUP(Tabela227[[#This Row],[NOME]],'MANHÃ (N) (4)'!$L$2:$M$127,2,FALSE),"")</f>
        <v/>
      </c>
      <c r="EA60" s="32" t="str">
        <f>IFERROR(VLOOKUP(Tabela227[[#This Row],[NOME]],'MANHÃ (N) (3)'!$L$2:$M$127,2,FALSE),"")</f>
        <v/>
      </c>
      <c r="EB60" s="32" t="str">
        <f>IFERROR(VLOOKUP(Tabela227[[#This Row],[NOME]],'MANHÃ (N) (2)'!$L$2:$M$127,2,FALSE),"")</f>
        <v/>
      </c>
      <c r="EC60" s="32" t="str">
        <f>IFERROR(VLOOKUP(Tabela227[[#This Row],[NOME]],'MANHÃ (N) (1)'!$L$2:$M$127,2,FALSE),"")</f>
        <v/>
      </c>
      <c r="ED60" s="33">
        <v>45323</v>
      </c>
      <c r="EE60" s="31">
        <f>PROFESSORES!$D$3</f>
        <v>2024</v>
      </c>
      <c r="EF60" s="31" t="str">
        <f>PROFESSORES!$C$3</f>
        <v>MAIO</v>
      </c>
      <c r="EG60" s="35">
        <f>'MÊS (WORD)'!$C$4</f>
        <v>5</v>
      </c>
      <c r="EH60" s="42">
        <f>'MÊS (WORD)'!$I$5</f>
        <v>45413</v>
      </c>
      <c r="EI60" s="31" t="str">
        <f>'MÊS (WORD)'!$J$5</f>
        <v>*
***************************DIA DO TRABALHO**************************</v>
      </c>
      <c r="EJ60" s="42">
        <f>'MÊS (WORD)'!$I$6</f>
        <v>45414</v>
      </c>
      <c r="EK60" s="37" t="str">
        <f>'MÊS (WORD)'!$J$6</f>
        <v/>
      </c>
      <c r="EL60" s="42">
        <f>'MÊS (WORD)'!$I$7</f>
        <v>45415</v>
      </c>
      <c r="EM60" s="37" t="str">
        <f>'MÊS (WORD)'!$J$7</f>
        <v/>
      </c>
      <c r="EN60" s="42">
        <f>'MÊS (WORD)'!$I$8</f>
        <v>45416</v>
      </c>
      <c r="EO60" s="37" t="str">
        <f>'MÊS (WORD)'!$J$8</f>
        <v/>
      </c>
      <c r="EP60" s="42">
        <f>'MÊS (WORD)'!$I$9</f>
        <v>45417</v>
      </c>
      <c r="EQ60" s="37" t="str">
        <f>'MÊS (WORD)'!$J$9</f>
        <v>********************************************************************</v>
      </c>
      <c r="ER60" s="42">
        <f>'MÊS (WORD)'!$I$10</f>
        <v>45418</v>
      </c>
      <c r="ES60" s="37" t="str">
        <f>'MÊS (WORD)'!$J$10</f>
        <v/>
      </c>
      <c r="ET60" s="42">
        <f>'MÊS (WORD)'!$I$11</f>
        <v>45419</v>
      </c>
      <c r="EU60" s="37" t="str">
        <f>'MÊS (WORD)'!$J$11</f>
        <v/>
      </c>
      <c r="EV60" s="42">
        <f>'MÊS (WORD)'!$I$12</f>
        <v>45420</v>
      </c>
      <c r="EW60" s="37" t="str">
        <f>'MÊS (WORD)'!$J$12</f>
        <v/>
      </c>
      <c r="EX60" s="42">
        <f>'MÊS (WORD)'!$I$13</f>
        <v>45421</v>
      </c>
      <c r="EY60" s="37" t="str">
        <f>'MÊS (WORD)'!$J$13</f>
        <v/>
      </c>
      <c r="EZ60" s="37">
        <f>'MÊS (WORD)'!$I$14</f>
        <v>45422</v>
      </c>
      <c r="FA60" s="37" t="str">
        <f>'MÊS (WORD)'!$J$14</f>
        <v/>
      </c>
      <c r="FB60" s="37">
        <f>'MÊS (WORD)'!$I$15</f>
        <v>45423</v>
      </c>
      <c r="FC60" s="37" t="str">
        <f>'MÊS (WORD)'!$J$15</f>
        <v/>
      </c>
      <c r="FD60" s="37">
        <f>'MÊS (WORD)'!$I$16</f>
        <v>45424</v>
      </c>
      <c r="FE60" s="37" t="str">
        <f>'MÊS (WORD)'!$J$16</f>
        <v>********************************************************************</v>
      </c>
      <c r="FF60" s="37">
        <f>'MÊS (WORD)'!$I$17</f>
        <v>45425</v>
      </c>
      <c r="FG60" s="37" t="str">
        <f>'MÊS (WORD)'!$J$17</f>
        <v/>
      </c>
      <c r="FH60" s="37">
        <f>'MÊS (WORD)'!$I$18</f>
        <v>45426</v>
      </c>
      <c r="FI60" s="37" t="str">
        <f>'MÊS (WORD)'!$J$18</f>
        <v/>
      </c>
      <c r="FJ60" s="37">
        <f>'MÊS (WORD)'!$I$19</f>
        <v>45427</v>
      </c>
      <c r="FK60" s="37" t="str">
        <f>'MÊS (WORD)'!$J$19</f>
        <v/>
      </c>
      <c r="FL60" s="37">
        <f>'MÊS (WORD)'!$I$20</f>
        <v>45428</v>
      </c>
      <c r="FM60" s="37" t="str">
        <f>'MÊS (WORD)'!$J$20</f>
        <v/>
      </c>
      <c r="FN60" s="37">
        <f>'MÊS (WORD)'!$I$21</f>
        <v>45429</v>
      </c>
      <c r="FO60" s="37" t="str">
        <f>'MÊS (WORD)'!$J$21</f>
        <v/>
      </c>
      <c r="FP60" s="37">
        <f>'MÊS (WORD)'!$I$22</f>
        <v>45430</v>
      </c>
      <c r="FQ60" s="37" t="str">
        <f>'MÊS (WORD)'!$J$22</f>
        <v/>
      </c>
      <c r="FR60" s="37">
        <f>'MÊS (WORD)'!$I$23</f>
        <v>45431</v>
      </c>
      <c r="FS60" s="37" t="str">
        <f>'MÊS (WORD)'!$J$23</f>
        <v>********************************************************************</v>
      </c>
      <c r="FT60" s="37">
        <f>'MÊS (WORD)'!$I$24</f>
        <v>45432</v>
      </c>
      <c r="FU60" s="37" t="str">
        <f>'MÊS (WORD)'!$J$24</f>
        <v/>
      </c>
      <c r="FV60" s="37">
        <f>'MÊS (WORD)'!$I$25</f>
        <v>45433</v>
      </c>
      <c r="FW60" s="37" t="str">
        <f>'MÊS (WORD)'!$J$25</f>
        <v/>
      </c>
      <c r="FX60" s="37">
        <f>'MÊS (WORD)'!$I$26</f>
        <v>45434</v>
      </c>
      <c r="FY60" s="37" t="str">
        <f>'MÊS (WORD)'!$J$26</f>
        <v/>
      </c>
      <c r="FZ60" s="37">
        <f>'MÊS (WORD)'!$I$27</f>
        <v>45435</v>
      </c>
      <c r="GA60" s="37" t="str">
        <f>'MÊS (WORD)'!$J$27</f>
        <v/>
      </c>
      <c r="GB60" s="37">
        <f>'MÊS (WORD)'!$I$28</f>
        <v>45436</v>
      </c>
      <c r="GC60" s="37" t="str">
        <f>'MÊS (WORD)'!$J$28</f>
        <v/>
      </c>
      <c r="GD60" s="37">
        <f>'MÊS (WORD)'!$I$29</f>
        <v>45437</v>
      </c>
      <c r="GE60" s="37" t="str">
        <f>'MÊS (WORD)'!$J$29</f>
        <v/>
      </c>
      <c r="GF60" s="37">
        <f>'MÊS (WORD)'!$I$30</f>
        <v>45438</v>
      </c>
      <c r="GG60" s="37" t="str">
        <f>'MÊS (WORD)'!$J$30</f>
        <v>********************************************************************</v>
      </c>
      <c r="GH60" s="37">
        <f>'MÊS (WORD)'!$I$31</f>
        <v>45439</v>
      </c>
      <c r="GI60" s="37" t="str">
        <f>'MÊS (WORD)'!$J$31</f>
        <v/>
      </c>
      <c r="GJ60" s="37">
        <f>'MÊS (WORD)'!$I$32</f>
        <v>45440</v>
      </c>
      <c r="GK60" s="37" t="str">
        <f>'MÊS (WORD)'!$J$32</f>
        <v/>
      </c>
      <c r="GL60" s="37">
        <f>'MÊS (WORD)'!$I$33</f>
        <v>45441</v>
      </c>
      <c r="GM60" s="37" t="str">
        <f>'MÊS (WORD)'!$J$33</f>
        <v/>
      </c>
      <c r="GN60" s="37">
        <f>'MÊS (WORD)'!$I$34</f>
        <v>45442</v>
      </c>
      <c r="GO60" s="37" t="str">
        <f>'MÊS (WORD)'!$J$34</f>
        <v/>
      </c>
      <c r="GP60" s="37">
        <f>'MÊS (WORD)'!$I$35</f>
        <v>45443</v>
      </c>
      <c r="GQ60" s="31" t="str">
        <f>'MÊS (WORD)'!$J$35</f>
        <v/>
      </c>
    </row>
    <row r="61" spans="1:199" ht="17.100000000000001" customHeight="1" x14ac:dyDescent="0.25">
      <c r="A61" s="6">
        <v>79417</v>
      </c>
      <c r="B61" s="11">
        <v>45247</v>
      </c>
      <c r="C61" s="8">
        <v>216</v>
      </c>
      <c r="D61" s="39" t="s">
        <v>397</v>
      </c>
      <c r="E61" s="34" t="s">
        <v>276</v>
      </c>
      <c r="F61" s="39" t="s">
        <v>396</v>
      </c>
      <c r="G61" s="39" t="s">
        <v>407</v>
      </c>
      <c r="H61" s="31">
        <v>24</v>
      </c>
      <c r="I61" s="31">
        <f>IF(Tabela227[[#This Row],[HORA AULA]]&lt;&gt;0,Tabela227[[#This Row],[HORA AULA]]/2,"-")</f>
        <v>12</v>
      </c>
      <c r="J61" s="31" t="s">
        <v>100</v>
      </c>
      <c r="K61" s="31" t="s">
        <v>100</v>
      </c>
      <c r="L61" s="31" t="s">
        <v>100</v>
      </c>
      <c r="M61" s="31" t="s">
        <v>100</v>
      </c>
      <c r="N61" s="32" t="str">
        <f>IFERROR(VLOOKUP(Tabela227[[#This Row],[NOME]],'NOITE (N) (7)'!$B$3:$C$176,2,FALSE),"")</f>
        <v/>
      </c>
      <c r="O61" s="32" t="str">
        <f>IFERROR(VLOOKUP(Tabela227[[#This Row],[NOME]],'NOITE (N) (6)'!$B$3:$C$176,2,FALSE),"")</f>
        <v/>
      </c>
      <c r="P61" s="32" t="str">
        <f>IFERROR(VLOOKUP(Tabela227[[#This Row],[NOME]],'NOITE (N) (5)'!$B$3:$C$176,2,FALSE),"")</f>
        <v/>
      </c>
      <c r="Q61" s="32" t="str">
        <f>IFERROR(VLOOKUP(Tabela227[[#This Row],[NOME]],'NOITE (N) (4)'!$B$3:$C$176,2,FALSE),"")</f>
        <v/>
      </c>
      <c r="R61" s="32" t="str">
        <f>IFERROR(VLOOKUP(Tabela227[[#This Row],[NOME]],'NOITE (N) (3)'!$B$3:$C$176,2,FALSE),"")</f>
        <v/>
      </c>
      <c r="S61" s="32" t="str">
        <f>IFERROR(VLOOKUP(Tabela227[[#This Row],[NOME]],'NOITE (N) (2)'!$B$3:$C$176,2,FALSE),"")</f>
        <v/>
      </c>
      <c r="T61" s="32" t="str">
        <f>IFERROR(VLOOKUP(Tabela227[[#This Row],[NOME]],'NOITE (N) (1)'!$B$3:$C$176,2,FALSE),"")</f>
        <v>REDES APLICADAS À INDÚSTRIA</v>
      </c>
      <c r="U61" s="32" t="str">
        <f>IFERROR(VLOOKUP(Tabela227[[#This Row],[NOME]],'NOITE (N) (7)'!$D$3:$E$176,2,FALSE),"")</f>
        <v/>
      </c>
      <c r="V61" s="32" t="str">
        <f>IFERROR(VLOOKUP(Tabela227[[#This Row],[NOME]],'NOITE (N) (6)'!$D$3:$E$176,2,FALSE),"")</f>
        <v/>
      </c>
      <c r="W61" s="32" t="str">
        <f>IFERROR(VLOOKUP(Tabela227[[#This Row],[NOME]],'NOITE (N) (5)'!$D$3:$E$176,2,FALSE),"")</f>
        <v/>
      </c>
      <c r="X61" s="32" t="str">
        <f>IFERROR(VLOOKUP(Tabela227[[#This Row],[NOME]],'NOITE (N) (4)'!$D$3:$E$176,2,FALSE),"")</f>
        <v/>
      </c>
      <c r="Y61" s="32" t="str">
        <f>IFERROR(VLOOKUP(Tabela227[[#This Row],[NOME]],'NOITE (N) (3)'!$D$3:$E$176,2,FALSE),"")</f>
        <v/>
      </c>
      <c r="Z61" s="32" t="str">
        <f>IFERROR(VLOOKUP(Tabela227[[#This Row],[NOME]],'NOITE (N) (2)'!$D$3:$E$176,2,FALSE),"")</f>
        <v/>
      </c>
      <c r="AA61" s="32" t="str">
        <f>IFERROR(VLOOKUP(Tabela227[[#This Row],[NOME]],'NOITE (N) (1)'!$D$3:$E$176,2,FALSE),"")</f>
        <v/>
      </c>
      <c r="AB61" s="32" t="str">
        <f>IFERROR(VLOOKUP(Tabela227[[#This Row],[NOME]],'NOITE (N) (7)'!$F$3:$G$176,2,FALSE),"")</f>
        <v/>
      </c>
      <c r="AC61" s="32" t="str">
        <f>IFERROR(VLOOKUP(Tabela227[[#This Row],[NOME]],'NOITE (N) (6)'!$F$3:$G$176,2,FALSE),"")</f>
        <v/>
      </c>
      <c r="AD61" s="32" t="str">
        <f>IFERROR(VLOOKUP(Tabela227[[#This Row],[NOME]],'NOITE (N) (5)'!$F$3:$G$176,2,FALSE),"")</f>
        <v/>
      </c>
      <c r="AE61" s="32" t="str">
        <f>IFERROR(VLOOKUP(Tabela227[[#This Row],[NOME]],'NOITE (N) (4)'!$F$3:$G$176,2,FALSE),"")</f>
        <v/>
      </c>
      <c r="AF61" s="32" t="str">
        <f>IFERROR(VLOOKUP(Tabela227[[#This Row],[NOME]],'NOITE (N) (3)'!$F$3:$G$176,2,FALSE),"")</f>
        <v/>
      </c>
      <c r="AG61" s="32" t="str">
        <f>IFERROR(VLOOKUP(Tabela227[[#This Row],[NOME]],'NOITE (N) (2)'!$F$3:$G$176,2,FALSE),"")</f>
        <v/>
      </c>
      <c r="AH61" s="32" t="str">
        <f>IFERROR(VLOOKUP(Tabela227[[#This Row],[NOME]],'NOITE (N) (1)'!$F$3:$G$176,2,FALSE),"")</f>
        <v/>
      </c>
      <c r="AI61" s="32" t="str">
        <f>IFERROR(VLOOKUP(Tabela227[[#This Row],[NOME]],'NOITE (N) (7)'!$H$3:$I$176,2,FALSE),"")</f>
        <v/>
      </c>
      <c r="AJ61" s="32" t="str">
        <f>IFERROR(VLOOKUP(Tabela227[[#This Row],[NOME]],'NOITE (N) (6)'!$H$3:$I$176,2,FALSE),"")</f>
        <v/>
      </c>
      <c r="AK61" s="32" t="str">
        <f>IFERROR(VLOOKUP(Tabela227[[#This Row],[NOME]],'NOITE (N) (5)'!$H$3:$I$176,2,FALSE),"")</f>
        <v/>
      </c>
      <c r="AL61" s="32" t="str">
        <f>IFERROR(VLOOKUP(Tabela227[[#This Row],[NOME]],'NOITE (N) (4)'!$H$3:$I$176,2,FALSE),"")</f>
        <v/>
      </c>
      <c r="AM61" s="32" t="str">
        <f>IFERROR(VLOOKUP(Tabela227[[#This Row],[NOME]],'NOITE (N) (3)'!$H$3:$I$176,2,FALSE),"")</f>
        <v/>
      </c>
      <c r="AN61" s="32" t="str">
        <f>IFERROR(VLOOKUP(Tabela227[[#This Row],[NOME]],'NOITE (N) (2)'!$H$3:$I$176,2,FALSE),"")</f>
        <v/>
      </c>
      <c r="AO61" s="32" t="str">
        <f>IFERROR(VLOOKUP(Tabela227[[#This Row],[NOME]],'NOITE (N) (1)'!$H$3:$I$176,2,FALSE),"")</f>
        <v/>
      </c>
      <c r="AP61" s="32" t="str">
        <f>IFERROR(VLOOKUP(Tabela227[[#This Row],[NOME]],'NOITE (N) (7)'!$J$3:$K$176,2,FALSE),"")</f>
        <v/>
      </c>
      <c r="AQ61" s="32" t="str">
        <f>IFERROR(VLOOKUP(Tabela227[[#This Row],[NOME]],'NOITE (N) (6)'!$J$3:$K$176,2,FALSE),"")</f>
        <v/>
      </c>
      <c r="AR61" s="32" t="str">
        <f>IFERROR(VLOOKUP(Tabela227[[#This Row],[NOME]],'NOITE (N) (5)'!$J$3:$K$176,2,FALSE),"")</f>
        <v/>
      </c>
      <c r="AS61" s="32" t="str">
        <f>IFERROR(VLOOKUP(Tabela227[[#This Row],[NOME]],'NOITE (N) (4)'!$J$3:$K$176,2,FALSE),"")</f>
        <v/>
      </c>
      <c r="AT61" s="32" t="str">
        <f>IFERROR(VLOOKUP(Tabela227[[#This Row],[NOME]],'NOITE (N) (3)'!$J$3:$K$176,2,FALSE),"")</f>
        <v/>
      </c>
      <c r="AU61" s="32" t="str">
        <f>IFERROR(VLOOKUP(Tabela227[[#This Row],[NOME]],'NOITE (N) (2)'!$J$3:$K$176,2,FALSE),"")</f>
        <v/>
      </c>
      <c r="AV61" s="32" t="str">
        <f>IFERROR(VLOOKUP(Tabela227[[#This Row],[NOME]],'NOITE (N) (1)'!$J$3:$K$176,2,FALSE),"")</f>
        <v/>
      </c>
      <c r="AW61" s="32" t="str">
        <f>IFERROR(VLOOKUP(Tabela227[[#This Row],[NOME]],'NOITE (N) (7)'!$L$3:$M$176,2,FALSE),"")</f>
        <v/>
      </c>
      <c r="AX61" s="32" t="str">
        <f>IFERROR(VLOOKUP(Tabela227[[#This Row],[NOME]],'NOITE (N) (6)'!$L$3:$M$176,2,FALSE),"")</f>
        <v/>
      </c>
      <c r="AY61" s="32" t="str">
        <f>IFERROR(VLOOKUP(Tabela227[[#This Row],[NOME]],'NOITE (N) (5)'!$L$3:$M$176,2,FALSE),"")</f>
        <v/>
      </c>
      <c r="AZ61" s="32" t="str">
        <f>IFERROR(VLOOKUP(Tabela227[[#This Row],[NOME]],'NOITE (N) (4)'!$L$3:$M$176,2,FALSE),"")</f>
        <v/>
      </c>
      <c r="BA61" s="32" t="str">
        <f>IFERROR(VLOOKUP(Tabela227[[#This Row],[NOME]],'NOITE (N) (3)'!$L$3:$M$176,2,FALSE),"")</f>
        <v/>
      </c>
      <c r="BB61" s="32" t="str">
        <f>IFERROR(VLOOKUP(Tabela227[[#This Row],[NOME]],'NOITE (N) (2)'!$L$3:$M$176,2,FALSE),"")</f>
        <v/>
      </c>
      <c r="BC61" s="32" t="str">
        <f>IFERROR(VLOOKUP(Tabela227[[#This Row],[NOME]],'NOITE (N) (1)'!$L$3:$M$176,2,FALSE),"")</f>
        <v/>
      </c>
      <c r="BD61" s="32" t="str">
        <f>IFERROR(VLOOKUP(Tabela227[[#This Row],[NOME]],'TARDE (N) (6)'!$B$2:$C$73,2,FALSE),"")</f>
        <v/>
      </c>
      <c r="BE61" s="32" t="str">
        <f>IFERROR(VLOOKUP(Tabela227[[#This Row],[NOME]],'TARDE (N) (5)'!$B$2:$C$73,2,FALSE),"")</f>
        <v/>
      </c>
      <c r="BF61" s="32" t="str">
        <f>IFERROR(VLOOKUP(Tabela227[[#This Row],[NOME]],'TARDE (N) (4)'!$B$2:$C$73,2,FALSE),"")</f>
        <v/>
      </c>
      <c r="BG61" s="32" t="str">
        <f>IFERROR(VLOOKUP(Tabela227[[#This Row],[NOME]],'TARDE (N) (3)'!$B$2:$C$73,2,FALSE),"")</f>
        <v/>
      </c>
      <c r="BH61" s="32" t="str">
        <f>IFERROR(VLOOKUP(Tabela227[[#This Row],[NOME]],'TARDE (N) (2)'!$B$2:$C$73,2,FALSE),"")</f>
        <v>ADMINISTRAÇÃO DE REDES DE COMPUTADORES</v>
      </c>
      <c r="BI61" s="32" t="str">
        <f>IFERROR(VLOOKUP(Tabela227[[#This Row],[NOME]],'TARDE (N) (1)'!$B$2:$C$73,2,FALSE),"")</f>
        <v/>
      </c>
      <c r="BJ61" s="32" t="str">
        <f>IFERROR(VLOOKUP(Tabela227[[#This Row],[NOME]],'TARDE (N) (6)'!$D$2:$E$73,2,FALSE),"")</f>
        <v/>
      </c>
      <c r="BK61" s="32" t="str">
        <f>IFERROR(VLOOKUP(Tabela227[[#This Row],[NOME]],'TARDE (N) (5)'!$D$2:$E$73,2,FALSE),"")</f>
        <v/>
      </c>
      <c r="BL61" s="32" t="str">
        <f>IFERROR(VLOOKUP(Tabela227[[#This Row],[NOME]],'TARDE (N) (4)'!$D$2:$E$73,2,FALSE),"")</f>
        <v/>
      </c>
      <c r="BM61" s="32" t="str">
        <f>IFERROR(VLOOKUP(Tabela227[[#This Row],[NOME]],'TARDE (N) (3)'!$D$2:$E$73,2,FALSE),"")</f>
        <v/>
      </c>
      <c r="BN61" s="32" t="str">
        <f>IFERROR(VLOOKUP(Tabela227[[#This Row],[NOME]],'TARDE (N) (2)'!$D$2:$E$73,2,FALSE),"")</f>
        <v/>
      </c>
      <c r="BO61" s="32" t="str">
        <f>IFERROR(VLOOKUP(Tabela227[[#This Row],[NOME]],'TARDE (N) (1)'!$D$2:$E$73,2,FALSE),"")</f>
        <v/>
      </c>
      <c r="BP61" s="32" t="str">
        <f>IFERROR(VLOOKUP(Tabela227[[#This Row],[NOME]],'TARDE (N) (6)'!$F$2:$G$73,2,FALSE),"")</f>
        <v/>
      </c>
      <c r="BQ61" s="32" t="str">
        <f>IFERROR(VLOOKUP(Tabela227[[#This Row],[NOME]],'TARDE (N) (5)'!$F$2:$G$73,2,FALSE),"")</f>
        <v/>
      </c>
      <c r="BR61" s="32" t="str">
        <f>IFERROR(VLOOKUP(Tabela227[[#This Row],[NOME]],'TARDE (N) (4)'!$F$2:$G$73,2,FALSE),"")</f>
        <v/>
      </c>
      <c r="BS61" s="32" t="str">
        <f>IFERROR(VLOOKUP(Tabela227[[#This Row],[NOME]],'TARDE (N) (3)'!$F$2:$G$73,2,FALSE),"")</f>
        <v/>
      </c>
      <c r="BT61" s="32" t="str">
        <f>IFERROR(VLOOKUP(Tabela227[[#This Row],[NOME]],'TARDE (N) (2)'!$F$2:$G$73,2,FALSE),"")</f>
        <v/>
      </c>
      <c r="BU61" s="32" t="str">
        <f>IFERROR(VLOOKUP(Tabela227[[#This Row],[NOME]],'TARDE (N) (1)'!$F$2:$G$73,2,FALSE),"")</f>
        <v/>
      </c>
      <c r="BV61" s="32" t="str">
        <f>IFERROR(VLOOKUP(Tabela227[[#This Row],[NOME]],'TARDE (N) (6)'!$H$2:$I$73,2,FALSE),"")</f>
        <v/>
      </c>
      <c r="BW61" s="32" t="str">
        <f>IFERROR(VLOOKUP(Tabela227[[#This Row],[NOME]],'TARDE (N) (5)'!$H$2:$I$73,2,FALSE),"")</f>
        <v/>
      </c>
      <c r="BX61" s="32" t="str">
        <f>IFERROR(VLOOKUP(Tabela227[[#This Row],[NOME]],'TARDE (N) (4)'!$H$2:$I$73,2,FALSE),"")</f>
        <v/>
      </c>
      <c r="BY61" s="32" t="str">
        <f>IFERROR(VLOOKUP(Tabela227[[#This Row],[NOME]],'TARDE (N) (3)'!$H$2:$I$73,2,FALSE),"")</f>
        <v/>
      </c>
      <c r="BZ61" s="32" t="str">
        <f>IFERROR(VLOOKUP(Tabela227[[#This Row],[NOME]],'TARDE (N) (2)'!$H$2:$I$73,2,FALSE),"")</f>
        <v>PROJETOS DE REDES DE COMPUTADORES</v>
      </c>
      <c r="CA61" s="32" t="str">
        <f>IFERROR(VLOOKUP(Tabela227[[#This Row],[NOME]],'TARDE (N) (1)'!$H$2:$I$73,2,FALSE),"")</f>
        <v/>
      </c>
      <c r="CB61" s="32" t="str">
        <f>IFERROR(VLOOKUP(Tabela227[[#This Row],[NOME]],'TARDE (N) (6)'!$J$2:$K$73,2,FALSE),"")</f>
        <v/>
      </c>
      <c r="CC61" s="32" t="str">
        <f>IFERROR(VLOOKUP(Tabela227[[#This Row],[NOME]],'TARDE (N) (5)'!$J$2:$K$73,2,FALSE),"")</f>
        <v/>
      </c>
      <c r="CD61" s="32" t="str">
        <f>IFERROR(VLOOKUP(Tabela227[[#This Row],[NOME]],'TARDE (N) (4)'!$J$2:$K$73,2,FALSE),"")</f>
        <v/>
      </c>
      <c r="CE61" s="32" t="str">
        <f>IFERROR(VLOOKUP(Tabela227[[#This Row],[NOME]],'TARDE (N) (3)'!$J$2:$K$73,2,FALSE),"")</f>
        <v/>
      </c>
      <c r="CF61" s="32" t="str">
        <f>IFERROR(VLOOKUP(Tabela227[[#This Row],[NOME]],'TARDE (N) (2)'!$J$2:$K$73,2,FALSE),"")</f>
        <v>LABORATÓRIO DE HARDWARE E REDES</v>
      </c>
      <c r="CG61" s="32" t="str">
        <f>IFERROR(VLOOKUP(Tabela227[[#This Row],[NOME]],'TARDE (N) (1)'!$J$2:$K$73,2,FALSE),"")</f>
        <v/>
      </c>
      <c r="CH61" s="32" t="str">
        <f>IFERROR(VLOOKUP(Tabela227[[#This Row],[NOME]],'TARDE (N) (6)'!$L$2:$M$73,2,FALSE),"")</f>
        <v/>
      </c>
      <c r="CI61" s="32" t="str">
        <f>IFERROR(VLOOKUP(Tabela227[[#This Row],[NOME]],'TARDE (N) (5)'!$L$2:$M$73,2,FALSE),"")</f>
        <v/>
      </c>
      <c r="CJ61" s="32" t="str">
        <f>IFERROR(VLOOKUP(Tabela227[[#This Row],[NOME]],'TARDE (N) (4)'!$L$2:$M$73,2,FALSE),"")</f>
        <v/>
      </c>
      <c r="CK61" s="32" t="str">
        <f>IFERROR(VLOOKUP(Tabela227[[#This Row],[NOME]],'TARDE (N) (3)'!$L$2:$M$73,2,FALSE),"")</f>
        <v/>
      </c>
      <c r="CL61" s="32" t="str">
        <f>IFERROR(VLOOKUP(Tabela227[[#This Row],[NOME]],'TARDE (N) (2)'!$L$2:$M$73,2,FALSE),"")</f>
        <v>LABORATÓRIO DE DESENVOLVIMENTO V</v>
      </c>
      <c r="CM61" s="32" t="str">
        <f>IFERROR(VLOOKUP(Tabela227[[#This Row],[NOME]],'TARDE (N) (1)'!$L$2:$M$73,2,FALSE),"")</f>
        <v/>
      </c>
      <c r="CN61" s="32" t="str">
        <f>IFERROR(VLOOKUP(Tabela227[[#This Row],[NOME]],'MANHÃ (N) (7)'!$B$2:$C$127,2,FALSE),"")</f>
        <v/>
      </c>
      <c r="CO61" s="32" t="str">
        <f>IFERROR(VLOOKUP(Tabela227[[#This Row],[NOME]],'MANHÃ (N) (6)'!$B$2:$C$127,2,FALSE),"")</f>
        <v/>
      </c>
      <c r="CP61" s="32" t="str">
        <f>IFERROR(VLOOKUP(Tabela227[[#This Row],[NOME]],'MANHÃ (N) (5)'!$B$2:$C$127,2,FALSE),"")</f>
        <v/>
      </c>
      <c r="CQ61" s="32" t="str">
        <f>IFERROR(VLOOKUP(Tabela227[[#This Row],[NOME]],'MANHÃ (N) (4)'!$B$2:$C$127,2,FALSE),"")</f>
        <v/>
      </c>
      <c r="CR61" s="32" t="str">
        <f>IFERROR(VLOOKUP(Tabela227[[#This Row],[NOME]],'MANHÃ (N) (3)'!$B$2:$C$127,2,FALSE),"")</f>
        <v/>
      </c>
      <c r="CS61" s="32" t="str">
        <f>IFERROR(VLOOKUP(Tabela227[[#This Row],[NOME]],'MANHÃ (N) (2)'!$B$2:$C$127,2,FALSE),"")</f>
        <v/>
      </c>
      <c r="CT61" s="32" t="str">
        <f>IFERROR(VLOOKUP(Tabela227[[#This Row],[NOME]],'MANHÃ (N) (1)'!$B$2:$C$127,2,FALSE),"")</f>
        <v/>
      </c>
      <c r="CU61" s="32" t="str">
        <f>IFERROR(VLOOKUP(Tabela227[[#This Row],[NOME]],'MANHÃ (N) (7)'!$D$2:$E$127,2,FALSE),"")</f>
        <v/>
      </c>
      <c r="CV61" s="32" t="str">
        <f>IFERROR(VLOOKUP(Tabela227[[#This Row],[NOME]],'MANHÃ (N) (6)'!$D$2:$E$127,2,FALSE),"")</f>
        <v/>
      </c>
      <c r="CW61" s="32" t="str">
        <f>IFERROR(VLOOKUP(Tabela227[[#This Row],[NOME]],'MANHÃ (N) (5)'!$D$2:$E$127,2,FALSE),"")</f>
        <v/>
      </c>
      <c r="CX61" s="32" t="str">
        <f>IFERROR(VLOOKUP(Tabela227[[#This Row],[NOME]],'MANHÃ (N) (4)'!$D$2:$E$127,2,FALSE),"")</f>
        <v/>
      </c>
      <c r="CY61" s="32" t="str">
        <f>IFERROR(VLOOKUP(Tabela227[[#This Row],[NOME]],'MANHÃ (N) (3)'!$D$2:$E$127,2,FALSE),"")</f>
        <v/>
      </c>
      <c r="CZ61" s="32" t="str">
        <f>IFERROR(VLOOKUP(Tabela227[[#This Row],[NOME]],'MANHÃ (N) (2)'!$D$2:$E$127,2,FALSE),"")</f>
        <v/>
      </c>
      <c r="DA61" s="32" t="str">
        <f>IFERROR(VLOOKUP(Tabela227[[#This Row],[NOME]],'MANHÃ (N) (1)'!$D$2:$E$127,2,FALSE),"")</f>
        <v/>
      </c>
      <c r="DB61" s="32" t="str">
        <f>IFERROR(VLOOKUP(Tabela227[[#This Row],[NOME]],'MANHÃ (N) (7)'!$F$2:$G$127,2,FALSE),"")</f>
        <v/>
      </c>
      <c r="DC61" s="32" t="str">
        <f>IFERROR(VLOOKUP(Tabela227[[#This Row],[NOME]],'MANHÃ (N) (7)'!$F$2:$G$127,2,FALSE),"")</f>
        <v/>
      </c>
      <c r="DD61" s="32" t="str">
        <f>IFERROR(VLOOKUP(Tabela227[[#This Row],[NOME]],'MANHÃ (N) (6)'!$F$2:$G$127,2,FALSE),"")</f>
        <v/>
      </c>
      <c r="DE61" s="32" t="str">
        <f>IFERROR(VLOOKUP(Tabela227[[#This Row],[NOME]],'MANHÃ (N) (5)'!$F$2:$G$127,2,FALSE),"")</f>
        <v/>
      </c>
      <c r="DF61" s="32" t="str">
        <f>IFERROR(VLOOKUP(Tabela227[[#This Row],[NOME]],'MANHÃ (N) (3)'!$F$2:$G$127,2,FALSE),"")</f>
        <v/>
      </c>
      <c r="DG61" s="32" t="str">
        <f>IFERROR(VLOOKUP(Tabela227[[#This Row],[NOME]],'MANHÃ (N) (2)'!$F$2:$G$127,2,FALSE),"")</f>
        <v/>
      </c>
      <c r="DH61" s="32" t="str">
        <f>IFERROR(VLOOKUP(Tabela227[[#This Row],[NOME]],'MANHÃ (N) (1)'!$F$2:$G$127,2,FALSE),"")</f>
        <v/>
      </c>
      <c r="DI61" s="32" t="str">
        <f>IFERROR(VLOOKUP(Tabela227[[#This Row],[NOME]],'MANHÃ (N) (7)'!$H$2:$I$127,2,FALSE),"")</f>
        <v/>
      </c>
      <c r="DJ61" s="32" t="str">
        <f>IFERROR(VLOOKUP(Tabela227[[#This Row],[NOME]],'MANHÃ (N) (6)'!$H$2:$I$127,2,FALSE),"")</f>
        <v/>
      </c>
      <c r="DK61" s="32" t="str">
        <f>IFERROR(VLOOKUP(Tabela227[[#This Row],[NOME]],'MANHÃ (N) (5)'!$H$2:$I$127,2,FALSE),"")</f>
        <v/>
      </c>
      <c r="DL61" s="32" t="str">
        <f>IFERROR(VLOOKUP(Tabela227[[#This Row],[NOME]],'MANHÃ (N) (4)'!$H$2:$I$127,2,FALSE),"")</f>
        <v/>
      </c>
      <c r="DM61" s="32" t="str">
        <f>IFERROR(VLOOKUP(Tabela227[[#This Row],[NOME]],'MANHÃ (N) (3)'!$H$2:$I$127,2,FALSE),"")</f>
        <v/>
      </c>
      <c r="DN61" s="32" t="str">
        <f>IFERROR(VLOOKUP(Tabela227[[#This Row],[NOME]],'MANHÃ (N) (2)'!$H$2:$I$127,2,FALSE),"")</f>
        <v/>
      </c>
      <c r="DO61" s="32" t="str">
        <f>IFERROR(VLOOKUP(Tabela227[[#This Row],[NOME]],'MANHÃ (N) (1)'!$H$2:$I$127,2,FALSE),"")</f>
        <v/>
      </c>
      <c r="DP61" s="32" t="str">
        <f>IFERROR(VLOOKUP(Tabela227[[#This Row],[NOME]],'MANHÃ (N) (7)'!$J$2:$K$127,2,FALSE),"")</f>
        <v/>
      </c>
      <c r="DQ61" s="32" t="str">
        <f>IFERROR(VLOOKUP(Tabela227[[#This Row],[NOME]],'MANHÃ (N) (6)'!$J$2:$K$127,2,FALSE),"")</f>
        <v/>
      </c>
      <c r="DR61" s="32" t="str">
        <f>IFERROR(VLOOKUP(Tabela227[[#This Row],[NOME]],'MANHÃ (N) (5)'!$J$2:$K$127,2,FALSE),"")</f>
        <v/>
      </c>
      <c r="DS61" s="32" t="str">
        <f>IFERROR(VLOOKUP(Tabela227[[#This Row],[NOME]],'MANHÃ (N) (4)'!$J$2:$K$127,2,FALSE),"")</f>
        <v/>
      </c>
      <c r="DT61" s="32" t="str">
        <f>IFERROR(VLOOKUP(Tabela227[[#This Row],[NOME]],'MANHÃ (N) (3)'!$J$2:$K$127,2,FALSE),"")</f>
        <v/>
      </c>
      <c r="DU61" s="32" t="str">
        <f>IFERROR(VLOOKUP(Tabela227[[#This Row],[NOME]],'MANHÃ (N) (2)'!$J$2:$K$127,2,FALSE),"")</f>
        <v/>
      </c>
      <c r="DV61" s="32" t="str">
        <f>IFERROR(VLOOKUP(Tabela227[[#This Row],[NOME]],'MANHÃ (N) (1)'!$J$2:$K$127,2,FALSE),"")</f>
        <v/>
      </c>
      <c r="DW61" s="32" t="str">
        <f>IFERROR(VLOOKUP(Tabela227[[#This Row],[NOME]],'MANHÃ (N) (7)'!$L$2:$M$127,2,FALSE),"")</f>
        <v/>
      </c>
      <c r="DX61" s="32" t="str">
        <f>IFERROR(VLOOKUP(Tabela227[[#This Row],[NOME]],'MANHÃ (N) (6)'!$L$2:$M$127,2,FALSE),"")</f>
        <v/>
      </c>
      <c r="DY61" s="32" t="str">
        <f>IFERROR(VLOOKUP(Tabela227[[#This Row],[NOME]],'MANHÃ (N) (5)'!$L$2:$M$127,2,FALSE),"")</f>
        <v/>
      </c>
      <c r="DZ61" s="32" t="str">
        <f>IFERROR(VLOOKUP(Tabela227[[#This Row],[NOME]],'MANHÃ (N) (4)'!$L$2:$M$127,2,FALSE),"")</f>
        <v/>
      </c>
      <c r="EA61" s="32" t="str">
        <f>IFERROR(VLOOKUP(Tabela227[[#This Row],[NOME]],'MANHÃ (N) (3)'!$L$2:$M$127,2,FALSE),"")</f>
        <v/>
      </c>
      <c r="EB61" s="32" t="str">
        <f>IFERROR(VLOOKUP(Tabela227[[#This Row],[NOME]],'MANHÃ (N) (2)'!$L$2:$M$127,2,FALSE),"")</f>
        <v/>
      </c>
      <c r="EC61" s="32" t="str">
        <f>IFERROR(VLOOKUP(Tabela227[[#This Row],[NOME]],'MANHÃ (N) (1)'!$L$2:$M$127,2,FALSE),"")</f>
        <v/>
      </c>
      <c r="ED61" s="33">
        <v>45323</v>
      </c>
      <c r="EE61" s="31">
        <f>PROFESSORES!$D$3</f>
        <v>2024</v>
      </c>
      <c r="EF61" s="31" t="str">
        <f>PROFESSORES!$C$3</f>
        <v>MAIO</v>
      </c>
      <c r="EG61" s="35">
        <f>'MÊS (WORD)'!$C$4</f>
        <v>5</v>
      </c>
      <c r="EH61" s="42">
        <f>'MÊS (WORD)'!$I$5</f>
        <v>45413</v>
      </c>
      <c r="EI61" s="31" t="str">
        <f>'MÊS (WORD)'!$J$5</f>
        <v>*
***************************DIA DO TRABALHO**************************</v>
      </c>
      <c r="EJ61" s="42">
        <f>'MÊS (WORD)'!$I$6</f>
        <v>45414</v>
      </c>
      <c r="EK61" s="37" t="str">
        <f>'MÊS (WORD)'!$J$6</f>
        <v/>
      </c>
      <c r="EL61" s="42">
        <f>'MÊS (WORD)'!$I$7</f>
        <v>45415</v>
      </c>
      <c r="EM61" s="37" t="str">
        <f>'MÊS (WORD)'!$J$7</f>
        <v/>
      </c>
      <c r="EN61" s="42">
        <f>'MÊS (WORD)'!$I$8</f>
        <v>45416</v>
      </c>
      <c r="EO61" s="37" t="str">
        <f>'MÊS (WORD)'!$J$8</f>
        <v/>
      </c>
      <c r="EP61" s="42">
        <f>'MÊS (WORD)'!$I$9</f>
        <v>45417</v>
      </c>
      <c r="EQ61" s="37" t="str">
        <f>'MÊS (WORD)'!$J$9</f>
        <v>********************************************************************</v>
      </c>
      <c r="ER61" s="42">
        <f>'MÊS (WORD)'!$I$10</f>
        <v>45418</v>
      </c>
      <c r="ES61" s="37" t="str">
        <f>'MÊS (WORD)'!$J$10</f>
        <v/>
      </c>
      <c r="ET61" s="42">
        <f>'MÊS (WORD)'!$I$11</f>
        <v>45419</v>
      </c>
      <c r="EU61" s="37" t="str">
        <f>'MÊS (WORD)'!$J$11</f>
        <v/>
      </c>
      <c r="EV61" s="42">
        <f>'MÊS (WORD)'!$I$12</f>
        <v>45420</v>
      </c>
      <c r="EW61" s="37" t="str">
        <f>'MÊS (WORD)'!$J$12</f>
        <v/>
      </c>
      <c r="EX61" s="42">
        <f>'MÊS (WORD)'!$I$13</f>
        <v>45421</v>
      </c>
      <c r="EY61" s="37" t="str">
        <f>'MÊS (WORD)'!$J$13</f>
        <v/>
      </c>
      <c r="EZ61" s="37">
        <f>'MÊS (WORD)'!$I$14</f>
        <v>45422</v>
      </c>
      <c r="FA61" s="37" t="str">
        <f>'MÊS (WORD)'!$J$14</f>
        <v/>
      </c>
      <c r="FB61" s="37">
        <f>'MÊS (WORD)'!$I$15</f>
        <v>45423</v>
      </c>
      <c r="FC61" s="37" t="str">
        <f>'MÊS (WORD)'!$J$15</f>
        <v/>
      </c>
      <c r="FD61" s="37">
        <f>'MÊS (WORD)'!$I$16</f>
        <v>45424</v>
      </c>
      <c r="FE61" s="37" t="str">
        <f>'MÊS (WORD)'!$J$16</f>
        <v>********************************************************************</v>
      </c>
      <c r="FF61" s="37">
        <f>'MÊS (WORD)'!$I$17</f>
        <v>45425</v>
      </c>
      <c r="FG61" s="37" t="str">
        <f>'MÊS (WORD)'!$J$17</f>
        <v/>
      </c>
      <c r="FH61" s="37">
        <f>'MÊS (WORD)'!$I$18</f>
        <v>45426</v>
      </c>
      <c r="FI61" s="37" t="str">
        <f>'MÊS (WORD)'!$J$18</f>
        <v/>
      </c>
      <c r="FJ61" s="37">
        <f>'MÊS (WORD)'!$I$19</f>
        <v>45427</v>
      </c>
      <c r="FK61" s="37" t="str">
        <f>'MÊS (WORD)'!$J$19</f>
        <v/>
      </c>
      <c r="FL61" s="37">
        <f>'MÊS (WORD)'!$I$20</f>
        <v>45428</v>
      </c>
      <c r="FM61" s="37" t="str">
        <f>'MÊS (WORD)'!$J$20</f>
        <v/>
      </c>
      <c r="FN61" s="37">
        <f>'MÊS (WORD)'!$I$21</f>
        <v>45429</v>
      </c>
      <c r="FO61" s="37" t="str">
        <f>'MÊS (WORD)'!$J$21</f>
        <v/>
      </c>
      <c r="FP61" s="37">
        <f>'MÊS (WORD)'!$I$22</f>
        <v>45430</v>
      </c>
      <c r="FQ61" s="37" t="str">
        <f>'MÊS (WORD)'!$J$22</f>
        <v/>
      </c>
      <c r="FR61" s="37">
        <f>'MÊS (WORD)'!$I$23</f>
        <v>45431</v>
      </c>
      <c r="FS61" s="37" t="str">
        <f>'MÊS (WORD)'!$J$23</f>
        <v>********************************************************************</v>
      </c>
      <c r="FT61" s="37">
        <f>'MÊS (WORD)'!$I$24</f>
        <v>45432</v>
      </c>
      <c r="FU61" s="37" t="str">
        <f>'MÊS (WORD)'!$J$24</f>
        <v/>
      </c>
      <c r="FV61" s="37">
        <f>'MÊS (WORD)'!$I$25</f>
        <v>45433</v>
      </c>
      <c r="FW61" s="37" t="str">
        <f>'MÊS (WORD)'!$J$25</f>
        <v/>
      </c>
      <c r="FX61" s="37">
        <f>'MÊS (WORD)'!$I$26</f>
        <v>45434</v>
      </c>
      <c r="FY61" s="37" t="str">
        <f>'MÊS (WORD)'!$J$26</f>
        <v/>
      </c>
      <c r="FZ61" s="37">
        <f>'MÊS (WORD)'!$I$27</f>
        <v>45435</v>
      </c>
      <c r="GA61" s="37" t="str">
        <f>'MÊS (WORD)'!$J$27</f>
        <v/>
      </c>
      <c r="GB61" s="37">
        <f>'MÊS (WORD)'!$I$28</f>
        <v>45436</v>
      </c>
      <c r="GC61" s="37" t="str">
        <f>'MÊS (WORD)'!$J$28</f>
        <v/>
      </c>
      <c r="GD61" s="37">
        <f>'MÊS (WORD)'!$I$29</f>
        <v>45437</v>
      </c>
      <c r="GE61" s="37" t="str">
        <f>'MÊS (WORD)'!$J$29</f>
        <v/>
      </c>
      <c r="GF61" s="37">
        <f>'MÊS (WORD)'!$I$30</f>
        <v>45438</v>
      </c>
      <c r="GG61" s="37" t="str">
        <f>'MÊS (WORD)'!$J$30</f>
        <v>********************************************************************</v>
      </c>
      <c r="GH61" s="37">
        <f>'MÊS (WORD)'!$I$31</f>
        <v>45439</v>
      </c>
      <c r="GI61" s="37" t="str">
        <f>'MÊS (WORD)'!$J$31</f>
        <v/>
      </c>
      <c r="GJ61" s="37">
        <f>'MÊS (WORD)'!$I$32</f>
        <v>45440</v>
      </c>
      <c r="GK61" s="37" t="str">
        <f>'MÊS (WORD)'!$J$32</f>
        <v/>
      </c>
      <c r="GL61" s="37">
        <f>'MÊS (WORD)'!$I$33</f>
        <v>45441</v>
      </c>
      <c r="GM61" s="37" t="str">
        <f>'MÊS (WORD)'!$J$33</f>
        <v/>
      </c>
      <c r="GN61" s="37">
        <f>'MÊS (WORD)'!$I$34</f>
        <v>45442</v>
      </c>
      <c r="GO61" s="37" t="str">
        <f>'MÊS (WORD)'!$J$34</f>
        <v/>
      </c>
      <c r="GP61" s="37">
        <f>'MÊS (WORD)'!$I$35</f>
        <v>45443</v>
      </c>
      <c r="GQ61" s="31" t="str">
        <f>'MÊS (WORD)'!$J$35</f>
        <v/>
      </c>
    </row>
    <row r="62" spans="1:199" ht="17.100000000000001" customHeight="1" x14ac:dyDescent="0.25">
      <c r="A62" s="31">
        <v>73225</v>
      </c>
      <c r="B62" s="33">
        <v>44659</v>
      </c>
      <c r="C62" s="31">
        <v>216</v>
      </c>
      <c r="D62" s="39" t="s">
        <v>397</v>
      </c>
      <c r="E62" s="34" t="s">
        <v>161</v>
      </c>
      <c r="F62" s="39" t="s">
        <v>396</v>
      </c>
      <c r="G62" s="39" t="s">
        <v>398</v>
      </c>
      <c r="H62" s="31">
        <v>4</v>
      </c>
      <c r="I62" s="31">
        <f>IF(Tabela227[[#This Row],[HORA AULA]]&lt;&gt;0,Tabela227[[#This Row],[HORA AULA]]/2,"-")</f>
        <v>2</v>
      </c>
      <c r="J62" s="31" t="s">
        <v>100</v>
      </c>
      <c r="K62" s="31" t="s">
        <v>100</v>
      </c>
      <c r="L62" s="31" t="s">
        <v>100</v>
      </c>
      <c r="M62" s="31" t="s">
        <v>100</v>
      </c>
      <c r="N62" s="32" t="str">
        <f>IFERROR(VLOOKUP(Tabela227[[#This Row],[NOME]],'NOITE (N) (7)'!$B$3:$C$176,2,FALSE),"")</f>
        <v/>
      </c>
      <c r="O62" s="32" t="str">
        <f>IFERROR(VLOOKUP(Tabela227[[#This Row],[NOME]],'NOITE (N) (6)'!$B$3:$C$176,2,FALSE),"")</f>
        <v/>
      </c>
      <c r="P62" s="32" t="str">
        <f>IFERROR(VLOOKUP(Tabela227[[#This Row],[NOME]],'NOITE (N) (5)'!$B$3:$C$176,2,FALSE),"")</f>
        <v/>
      </c>
      <c r="Q62" s="32" t="str">
        <f>IFERROR(VLOOKUP(Tabela227[[#This Row],[NOME]],'NOITE (N) (4)'!$B$3:$C$176,2,FALSE),"")</f>
        <v/>
      </c>
      <c r="R62" s="32" t="str">
        <f>IFERROR(VLOOKUP(Tabela227[[#This Row],[NOME]],'NOITE (N) (3)'!$B$3:$C$176,2,FALSE),"")</f>
        <v/>
      </c>
      <c r="S62" s="32" t="str">
        <f>IFERROR(VLOOKUP(Tabela227[[#This Row],[NOME]],'NOITE (N) (2)'!$B$3:$C$176,2,FALSE),"")</f>
        <v/>
      </c>
      <c r="T62" s="32" t="str">
        <f>IFERROR(VLOOKUP(Tabela227[[#This Row],[NOME]],'NOITE (N) (1)'!$B$3:$C$176,2,FALSE),"")</f>
        <v/>
      </c>
      <c r="U62" s="32" t="str">
        <f>IFERROR(VLOOKUP(Tabela227[[#This Row],[NOME]],'NOITE (N) (7)'!$D$3:$E$176,2,FALSE),"")</f>
        <v/>
      </c>
      <c r="V62" s="32" t="str">
        <f>IFERROR(VLOOKUP(Tabela227[[#This Row],[NOME]],'NOITE (N) (6)'!$D$3:$E$176,2,FALSE),"")</f>
        <v/>
      </c>
      <c r="W62" s="32" t="str">
        <f>IFERROR(VLOOKUP(Tabela227[[#This Row],[NOME]],'NOITE (N) (5)'!$D$3:$E$176,2,FALSE),"")</f>
        <v/>
      </c>
      <c r="X62" s="32" t="str">
        <f>IFERROR(VLOOKUP(Tabela227[[#This Row],[NOME]],'NOITE (N) (4)'!$D$3:$E$176,2,FALSE),"")</f>
        <v/>
      </c>
      <c r="Y62" s="32" t="str">
        <f>IFERROR(VLOOKUP(Tabela227[[#This Row],[NOME]],'NOITE (N) (3)'!$D$3:$E$176,2,FALSE),"")</f>
        <v/>
      </c>
      <c r="Z62" s="32" t="str">
        <f>IFERROR(VLOOKUP(Tabela227[[#This Row],[NOME]],'NOITE (N) (2)'!$D$3:$E$176,2,FALSE),"")</f>
        <v/>
      </c>
      <c r="AA62" s="32" t="str">
        <f>IFERROR(VLOOKUP(Tabela227[[#This Row],[NOME]],'NOITE (N) (1)'!$D$3:$E$176,2,FALSE),"")</f>
        <v/>
      </c>
      <c r="AB62" s="32" t="str">
        <f>IFERROR(VLOOKUP(Tabela227[[#This Row],[NOME]],'NOITE (N) (7)'!$F$3:$G$176,2,FALSE),"")</f>
        <v/>
      </c>
      <c r="AC62" s="32" t="str">
        <f>IFERROR(VLOOKUP(Tabela227[[#This Row],[NOME]],'NOITE (N) (6)'!$F$3:$G$176,2,FALSE),"")</f>
        <v/>
      </c>
      <c r="AD62" s="32" t="str">
        <f>IFERROR(VLOOKUP(Tabela227[[#This Row],[NOME]],'NOITE (N) (5)'!$F$3:$G$176,2,FALSE),"")</f>
        <v/>
      </c>
      <c r="AE62" s="32" t="str">
        <f>IFERROR(VLOOKUP(Tabela227[[#This Row],[NOME]],'NOITE (N) (4)'!$F$3:$G$176,2,FALSE),"")</f>
        <v/>
      </c>
      <c r="AF62" s="32" t="str">
        <f>IFERROR(VLOOKUP(Tabela227[[#This Row],[NOME]],'NOITE (N) (3)'!$F$3:$G$176,2,FALSE),"")</f>
        <v/>
      </c>
      <c r="AG62" s="32" t="str">
        <f>IFERROR(VLOOKUP(Tabela227[[#This Row],[NOME]],'NOITE (N) (2)'!$F$3:$G$176,2,FALSE),"")</f>
        <v/>
      </c>
      <c r="AH62" s="32" t="str">
        <f>IFERROR(VLOOKUP(Tabela227[[#This Row],[NOME]],'NOITE (N) (1)'!$F$3:$G$176,2,FALSE),"")</f>
        <v/>
      </c>
      <c r="AI62" s="32" t="str">
        <f>IFERROR(VLOOKUP(Tabela227[[#This Row],[NOME]],'NOITE (N) (7)'!$H$3:$I$176,2,FALSE),"")</f>
        <v/>
      </c>
      <c r="AJ62" s="32" t="str">
        <f>IFERROR(VLOOKUP(Tabela227[[#This Row],[NOME]],'NOITE (N) (6)'!$H$3:$I$176,2,FALSE),"")</f>
        <v/>
      </c>
      <c r="AK62" s="32" t="str">
        <f>IFERROR(VLOOKUP(Tabela227[[#This Row],[NOME]],'NOITE (N) (5)'!$H$3:$I$176,2,FALSE),"")</f>
        <v/>
      </c>
      <c r="AL62" s="32" t="str">
        <f>IFERROR(VLOOKUP(Tabela227[[#This Row],[NOME]],'NOITE (N) (4)'!$H$3:$I$176,2,FALSE),"")</f>
        <v/>
      </c>
      <c r="AM62" s="32" t="str">
        <f>IFERROR(VLOOKUP(Tabela227[[#This Row],[NOME]],'NOITE (N) (3)'!$H$3:$I$176,2,FALSE),"")</f>
        <v/>
      </c>
      <c r="AN62" s="32" t="str">
        <f>IFERROR(VLOOKUP(Tabela227[[#This Row],[NOME]],'NOITE (N) (2)'!$H$3:$I$176,2,FALSE),"")</f>
        <v/>
      </c>
      <c r="AO62" s="32" t="str">
        <f>IFERROR(VLOOKUP(Tabela227[[#This Row],[NOME]],'NOITE (N) (1)'!$H$3:$I$176,2,FALSE),"")</f>
        <v/>
      </c>
      <c r="AP62" s="32" t="str">
        <f>IFERROR(VLOOKUP(Tabela227[[#This Row],[NOME]],'NOITE (N) (7)'!$J$3:$K$176,2,FALSE),"")</f>
        <v/>
      </c>
      <c r="AQ62" s="32" t="str">
        <f>IFERROR(VLOOKUP(Tabela227[[#This Row],[NOME]],'NOITE (N) (6)'!$J$3:$K$176,2,FALSE),"")</f>
        <v/>
      </c>
      <c r="AR62" s="32" t="str">
        <f>IFERROR(VLOOKUP(Tabela227[[#This Row],[NOME]],'NOITE (N) (5)'!$J$3:$K$176,2,FALSE),"")</f>
        <v/>
      </c>
      <c r="AS62" s="32" t="str">
        <f>IFERROR(VLOOKUP(Tabela227[[#This Row],[NOME]],'NOITE (N) (4)'!$J$3:$K$176,2,FALSE),"")</f>
        <v/>
      </c>
      <c r="AT62" s="32" t="str">
        <f>IFERROR(VLOOKUP(Tabela227[[#This Row],[NOME]],'NOITE (N) (3)'!$J$3:$K$176,2,FALSE),"")</f>
        <v/>
      </c>
      <c r="AU62" s="32" t="str">
        <f>IFERROR(VLOOKUP(Tabela227[[#This Row],[NOME]],'NOITE (N) (2)'!$J$3:$K$176,2,FALSE),"")</f>
        <v/>
      </c>
      <c r="AV62" s="32" t="str">
        <f>IFERROR(VLOOKUP(Tabela227[[#This Row],[NOME]],'NOITE (N) (1)'!$J$3:$K$176,2,FALSE),"")</f>
        <v/>
      </c>
      <c r="AW62" s="32" t="str">
        <f>IFERROR(VLOOKUP(Tabela227[[#This Row],[NOME]],'NOITE (N) (7)'!$L$3:$M$176,2,FALSE),"")</f>
        <v/>
      </c>
      <c r="AX62" s="32" t="str">
        <f>IFERROR(VLOOKUP(Tabela227[[#This Row],[NOME]],'NOITE (N) (6)'!$L$3:$M$176,2,FALSE),"")</f>
        <v/>
      </c>
      <c r="AY62" s="32" t="str">
        <f>IFERROR(VLOOKUP(Tabela227[[#This Row],[NOME]],'NOITE (N) (5)'!$L$3:$M$176,2,FALSE),"")</f>
        <v/>
      </c>
      <c r="AZ62" s="32" t="str">
        <f>IFERROR(VLOOKUP(Tabela227[[#This Row],[NOME]],'NOITE (N) (4)'!$L$3:$M$176,2,FALSE),"")</f>
        <v/>
      </c>
      <c r="BA62" s="32" t="str">
        <f>IFERROR(VLOOKUP(Tabela227[[#This Row],[NOME]],'NOITE (N) (3)'!$L$3:$M$176,2,FALSE),"")</f>
        <v/>
      </c>
      <c r="BB62" s="32" t="str">
        <f>IFERROR(VLOOKUP(Tabela227[[#This Row],[NOME]],'NOITE (N) (2)'!$L$3:$M$176,2,FALSE),"")</f>
        <v/>
      </c>
      <c r="BC62" s="32" t="str">
        <f>IFERROR(VLOOKUP(Tabela227[[#This Row],[NOME]],'NOITE (N) (1)'!$L$3:$M$176,2,FALSE),"")</f>
        <v/>
      </c>
      <c r="BD62" s="32" t="str">
        <f>IFERROR(VLOOKUP(Tabela227[[#This Row],[NOME]],'TARDE (N) (6)'!$B$2:$C$73,2,FALSE),"")</f>
        <v/>
      </c>
      <c r="BE62" s="32" t="str">
        <f>IFERROR(VLOOKUP(Tabela227[[#This Row],[NOME]],'TARDE (N) (5)'!$B$2:$C$73,2,FALSE),"")</f>
        <v/>
      </c>
      <c r="BF62" s="32" t="str">
        <f>IFERROR(VLOOKUP(Tabela227[[#This Row],[NOME]],'TARDE (N) (4)'!$B$2:$C$73,2,FALSE),"")</f>
        <v/>
      </c>
      <c r="BG62" s="32" t="str">
        <f>IFERROR(VLOOKUP(Tabela227[[#This Row],[NOME]],'TARDE (N) (3)'!$B$2:$C$73,2,FALSE),"")</f>
        <v/>
      </c>
      <c r="BH62" s="32" t="str">
        <f>IFERROR(VLOOKUP(Tabela227[[#This Row],[NOME]],'TARDE (N) (2)'!$B$2:$C$73,2,FALSE),"")</f>
        <v/>
      </c>
      <c r="BI62" s="32" t="str">
        <f>IFERROR(VLOOKUP(Tabela227[[#This Row],[NOME]],'TARDE (N) (1)'!$B$2:$C$73,2,FALSE),"")</f>
        <v/>
      </c>
      <c r="BJ62" s="32" t="str">
        <f>IFERROR(VLOOKUP(Tabela227[[#This Row],[NOME]],'TARDE (N) (6)'!$D$2:$E$73,2,FALSE),"")</f>
        <v/>
      </c>
      <c r="BK62" s="32" t="str">
        <f>IFERROR(VLOOKUP(Tabela227[[#This Row],[NOME]],'TARDE (N) (5)'!$D$2:$E$73,2,FALSE),"")</f>
        <v/>
      </c>
      <c r="BL62" s="32" t="str">
        <f>IFERROR(VLOOKUP(Tabela227[[#This Row],[NOME]],'TARDE (N) (4)'!$D$2:$E$73,2,FALSE),"")</f>
        <v/>
      </c>
      <c r="BM62" s="32" t="str">
        <f>IFERROR(VLOOKUP(Tabela227[[#This Row],[NOME]],'TARDE (N) (3)'!$D$2:$E$73,2,FALSE),"")</f>
        <v/>
      </c>
      <c r="BN62" s="32" t="str">
        <f>IFERROR(VLOOKUP(Tabela227[[#This Row],[NOME]],'TARDE (N) (2)'!$D$2:$E$73,2,FALSE),"")</f>
        <v/>
      </c>
      <c r="BO62" s="32" t="str">
        <f>IFERROR(VLOOKUP(Tabela227[[#This Row],[NOME]],'TARDE (N) (1)'!$D$2:$E$73,2,FALSE),"")</f>
        <v/>
      </c>
      <c r="BP62" s="32" t="str">
        <f>IFERROR(VLOOKUP(Tabela227[[#This Row],[NOME]],'TARDE (N) (6)'!$F$2:$G$73,2,FALSE),"")</f>
        <v/>
      </c>
      <c r="BQ62" s="32" t="str">
        <f>IFERROR(VLOOKUP(Tabela227[[#This Row],[NOME]],'TARDE (N) (5)'!$F$2:$G$73,2,FALSE),"")</f>
        <v/>
      </c>
      <c r="BR62" s="32" t="str">
        <f>IFERROR(VLOOKUP(Tabela227[[#This Row],[NOME]],'TARDE (N) (4)'!$F$2:$G$73,2,FALSE),"")</f>
        <v/>
      </c>
      <c r="BS62" s="32" t="str">
        <f>IFERROR(VLOOKUP(Tabela227[[#This Row],[NOME]],'TARDE (N) (3)'!$F$2:$G$73,2,FALSE),"")</f>
        <v/>
      </c>
      <c r="BT62" s="32" t="str">
        <f>IFERROR(VLOOKUP(Tabela227[[#This Row],[NOME]],'TARDE (N) (2)'!$F$2:$G$73,2,FALSE),"")</f>
        <v/>
      </c>
      <c r="BU62" s="32" t="str">
        <f>IFERROR(VLOOKUP(Tabela227[[#This Row],[NOME]],'TARDE (N) (1)'!$F$2:$G$73,2,FALSE),"")</f>
        <v/>
      </c>
      <c r="BV62" s="32" t="str">
        <f>IFERROR(VLOOKUP(Tabela227[[#This Row],[NOME]],'TARDE (N) (6)'!$H$2:$I$73,2,FALSE),"")</f>
        <v/>
      </c>
      <c r="BW62" s="32" t="str">
        <f>IFERROR(VLOOKUP(Tabela227[[#This Row],[NOME]],'TARDE (N) (5)'!$H$2:$I$73,2,FALSE),"")</f>
        <v/>
      </c>
      <c r="BX62" s="32" t="str">
        <f>IFERROR(VLOOKUP(Tabela227[[#This Row],[NOME]],'TARDE (N) (4)'!$H$2:$I$73,2,FALSE),"")</f>
        <v/>
      </c>
      <c r="BY62" s="32" t="str">
        <f>IFERROR(VLOOKUP(Tabela227[[#This Row],[NOME]],'TARDE (N) (3)'!$H$2:$I$73,2,FALSE),"")</f>
        <v/>
      </c>
      <c r="BZ62" s="32" t="str">
        <f>IFERROR(VLOOKUP(Tabela227[[#This Row],[NOME]],'TARDE (N) (2)'!$H$2:$I$73,2,FALSE),"")</f>
        <v/>
      </c>
      <c r="CA62" s="32" t="str">
        <f>IFERROR(VLOOKUP(Tabela227[[#This Row],[NOME]],'TARDE (N) (1)'!$H$2:$I$73,2,FALSE),"")</f>
        <v/>
      </c>
      <c r="CB62" s="32" t="str">
        <f>IFERROR(VLOOKUP(Tabela227[[#This Row],[NOME]],'TARDE (N) (6)'!$J$2:$K$73,2,FALSE),"")</f>
        <v/>
      </c>
      <c r="CC62" s="32" t="str">
        <f>IFERROR(VLOOKUP(Tabela227[[#This Row],[NOME]],'TARDE (N) (5)'!$J$2:$K$73,2,FALSE),"")</f>
        <v/>
      </c>
      <c r="CD62" s="32" t="str">
        <f>IFERROR(VLOOKUP(Tabela227[[#This Row],[NOME]],'TARDE (N) (4)'!$J$2:$K$73,2,FALSE),"")</f>
        <v/>
      </c>
      <c r="CE62" s="32" t="str">
        <f>IFERROR(VLOOKUP(Tabela227[[#This Row],[NOME]],'TARDE (N) (3)'!$J$2:$K$73,2,FALSE),"")</f>
        <v/>
      </c>
      <c r="CF62" s="32" t="str">
        <f>IFERROR(VLOOKUP(Tabela227[[#This Row],[NOME]],'TARDE (N) (2)'!$J$2:$K$73,2,FALSE),"")</f>
        <v/>
      </c>
      <c r="CG62" s="32" t="str">
        <f>IFERROR(VLOOKUP(Tabela227[[#This Row],[NOME]],'TARDE (N) (1)'!$J$2:$K$73,2,FALSE),"")</f>
        <v/>
      </c>
      <c r="CH62" s="32" t="str">
        <f>IFERROR(VLOOKUP(Tabela227[[#This Row],[NOME]],'TARDE (N) (6)'!$L$2:$M$73,2,FALSE),"")</f>
        <v/>
      </c>
      <c r="CI62" s="32" t="str">
        <f>IFERROR(VLOOKUP(Tabela227[[#This Row],[NOME]],'TARDE (N) (5)'!$L$2:$M$73,2,FALSE),"")</f>
        <v/>
      </c>
      <c r="CJ62" s="32" t="str">
        <f>IFERROR(VLOOKUP(Tabela227[[#This Row],[NOME]],'TARDE (N) (4)'!$L$2:$M$73,2,FALSE),"")</f>
        <v/>
      </c>
      <c r="CK62" s="32" t="str">
        <f>IFERROR(VLOOKUP(Tabela227[[#This Row],[NOME]],'TARDE (N) (3)'!$L$2:$M$73,2,FALSE),"")</f>
        <v/>
      </c>
      <c r="CL62" s="32" t="str">
        <f>IFERROR(VLOOKUP(Tabela227[[#This Row],[NOME]],'TARDE (N) (2)'!$L$2:$M$73,2,FALSE),"")</f>
        <v/>
      </c>
      <c r="CM62" s="32" t="str">
        <f>IFERROR(VLOOKUP(Tabela227[[#This Row],[NOME]],'TARDE (N) (1)'!$L$2:$M$73,2,FALSE),"")</f>
        <v/>
      </c>
      <c r="CN62" s="32" t="str">
        <f>IFERROR(VLOOKUP(Tabela227[[#This Row],[NOME]],'MANHÃ (N) (7)'!$B$2:$C$127,2,FALSE),"")</f>
        <v/>
      </c>
      <c r="CO62" s="32" t="str">
        <f>IFERROR(VLOOKUP(Tabela227[[#This Row],[NOME]],'MANHÃ (N) (6)'!$B$2:$C$127,2,FALSE),"")</f>
        <v/>
      </c>
      <c r="CP62" s="32" t="str">
        <f>IFERROR(VLOOKUP(Tabela227[[#This Row],[NOME]],'MANHÃ (N) (5)'!$B$2:$C$127,2,FALSE),"")</f>
        <v/>
      </c>
      <c r="CQ62" s="32" t="str">
        <f>IFERROR(VLOOKUP(Tabela227[[#This Row],[NOME]],'MANHÃ (N) (4)'!$B$2:$C$127,2,FALSE),"")</f>
        <v/>
      </c>
      <c r="CR62" s="32" t="str">
        <f>IFERROR(VLOOKUP(Tabela227[[#This Row],[NOME]],'MANHÃ (N) (3)'!$B$2:$C$127,2,FALSE),"")</f>
        <v/>
      </c>
      <c r="CS62" s="32" t="str">
        <f>IFERROR(VLOOKUP(Tabela227[[#This Row],[NOME]],'MANHÃ (N) (2)'!$B$2:$C$127,2,FALSE),"")</f>
        <v/>
      </c>
      <c r="CT62" s="32" t="str">
        <f>IFERROR(VLOOKUP(Tabela227[[#This Row],[NOME]],'MANHÃ (N) (1)'!$B$2:$C$127,2,FALSE),"")</f>
        <v/>
      </c>
      <c r="CU62" s="32" t="str">
        <f>IFERROR(VLOOKUP(Tabela227[[#This Row],[NOME]],'MANHÃ (N) (7)'!$D$2:$E$127,2,FALSE),"")</f>
        <v/>
      </c>
      <c r="CV62" s="32" t="str">
        <f>IFERROR(VLOOKUP(Tabela227[[#This Row],[NOME]],'MANHÃ (N) (6)'!$D$2:$E$127,2,FALSE),"")</f>
        <v/>
      </c>
      <c r="CW62" s="32" t="str">
        <f>IFERROR(VLOOKUP(Tabela227[[#This Row],[NOME]],'MANHÃ (N) (5)'!$D$2:$E$127,2,FALSE),"")</f>
        <v/>
      </c>
      <c r="CX62" s="32" t="str">
        <f>IFERROR(VLOOKUP(Tabela227[[#This Row],[NOME]],'MANHÃ (N) (4)'!$D$2:$E$127,2,FALSE),"")</f>
        <v/>
      </c>
      <c r="CY62" s="32" t="str">
        <f>IFERROR(VLOOKUP(Tabela227[[#This Row],[NOME]],'MANHÃ (N) (3)'!$D$2:$E$127,2,FALSE),"")</f>
        <v/>
      </c>
      <c r="CZ62" s="32" t="str">
        <f>IFERROR(VLOOKUP(Tabela227[[#This Row],[NOME]],'MANHÃ (N) (2)'!$D$2:$E$127,2,FALSE),"")</f>
        <v/>
      </c>
      <c r="DA62" s="32" t="str">
        <f>IFERROR(VLOOKUP(Tabela227[[#This Row],[NOME]],'MANHÃ (N) (1)'!$D$2:$E$127,2,FALSE),"")</f>
        <v/>
      </c>
      <c r="DB62" s="32" t="str">
        <f>IFERROR(VLOOKUP(Tabela227[[#This Row],[NOME]],'MANHÃ (N) (7)'!$F$2:$G$127,2,FALSE),"")</f>
        <v/>
      </c>
      <c r="DC62" s="32" t="str">
        <f>IFERROR(VLOOKUP(Tabela227[[#This Row],[NOME]],'MANHÃ (N) (7)'!$F$2:$G$127,2,FALSE),"")</f>
        <v/>
      </c>
      <c r="DD62" s="32" t="str">
        <f>IFERROR(VLOOKUP(Tabela227[[#This Row],[NOME]],'MANHÃ (N) (6)'!$F$2:$G$127,2,FALSE),"")</f>
        <v/>
      </c>
      <c r="DE62" s="32" t="str">
        <f>IFERROR(VLOOKUP(Tabela227[[#This Row],[NOME]],'MANHÃ (N) (5)'!$F$2:$G$127,2,FALSE),"")</f>
        <v/>
      </c>
      <c r="DF62" s="32" t="str">
        <f>IFERROR(VLOOKUP(Tabela227[[#This Row],[NOME]],'MANHÃ (N) (3)'!$F$2:$G$127,2,FALSE),"")</f>
        <v/>
      </c>
      <c r="DG62" s="32" t="str">
        <f>IFERROR(VLOOKUP(Tabela227[[#This Row],[NOME]],'MANHÃ (N) (2)'!$F$2:$G$127,2,FALSE),"")</f>
        <v/>
      </c>
      <c r="DH62" s="32" t="str">
        <f>IFERROR(VLOOKUP(Tabela227[[#This Row],[NOME]],'MANHÃ (N) (1)'!$F$2:$G$127,2,FALSE),"")</f>
        <v/>
      </c>
      <c r="DI62" s="32" t="str">
        <f>IFERROR(VLOOKUP(Tabela227[[#This Row],[NOME]],'MANHÃ (N) (7)'!$H$2:$I$127,2,FALSE),"")</f>
        <v/>
      </c>
      <c r="DJ62" s="32" t="str">
        <f>IFERROR(VLOOKUP(Tabela227[[#This Row],[NOME]],'MANHÃ (N) (6)'!$H$2:$I$127,2,FALSE),"")</f>
        <v/>
      </c>
      <c r="DK62" s="32" t="str">
        <f>IFERROR(VLOOKUP(Tabela227[[#This Row],[NOME]],'MANHÃ (N) (5)'!$H$2:$I$127,2,FALSE),"")</f>
        <v/>
      </c>
      <c r="DL62" s="32" t="str">
        <f>IFERROR(VLOOKUP(Tabela227[[#This Row],[NOME]],'MANHÃ (N) (4)'!$H$2:$I$127,2,FALSE),"")</f>
        <v/>
      </c>
      <c r="DM62" s="32" t="str">
        <f>IFERROR(VLOOKUP(Tabela227[[#This Row],[NOME]],'MANHÃ (N) (3)'!$H$2:$I$127,2,FALSE),"")</f>
        <v/>
      </c>
      <c r="DN62" s="32" t="str">
        <f>IFERROR(VLOOKUP(Tabela227[[#This Row],[NOME]],'MANHÃ (N) (2)'!$H$2:$I$127,2,FALSE),"")</f>
        <v/>
      </c>
      <c r="DO62" s="32" t="str">
        <f>IFERROR(VLOOKUP(Tabela227[[#This Row],[NOME]],'MANHÃ (N) (1)'!$H$2:$I$127,2,FALSE),"")</f>
        <v/>
      </c>
      <c r="DP62" s="32" t="str">
        <f>IFERROR(VLOOKUP(Tabela227[[#This Row],[NOME]],'MANHÃ (N) (7)'!$J$2:$K$127,2,FALSE),"")</f>
        <v/>
      </c>
      <c r="DQ62" s="32" t="str">
        <f>IFERROR(VLOOKUP(Tabela227[[#This Row],[NOME]],'MANHÃ (N) (6)'!$J$2:$K$127,2,FALSE),"")</f>
        <v/>
      </c>
      <c r="DR62" s="32" t="str">
        <f>IFERROR(VLOOKUP(Tabela227[[#This Row],[NOME]],'MANHÃ (N) (5)'!$J$2:$K$127,2,FALSE),"")</f>
        <v/>
      </c>
      <c r="DS62" s="32" t="str">
        <f>IFERROR(VLOOKUP(Tabela227[[#This Row],[NOME]],'MANHÃ (N) (4)'!$J$2:$K$127,2,FALSE),"")</f>
        <v/>
      </c>
      <c r="DT62" s="32" t="str">
        <f>IFERROR(VLOOKUP(Tabela227[[#This Row],[NOME]],'MANHÃ (N) (3)'!$J$2:$K$127,2,FALSE),"")</f>
        <v/>
      </c>
      <c r="DU62" s="32" t="str">
        <f>IFERROR(VLOOKUP(Tabela227[[#This Row],[NOME]],'MANHÃ (N) (2)'!$J$2:$K$127,2,FALSE),"")</f>
        <v/>
      </c>
      <c r="DV62" s="32" t="str">
        <f>IFERROR(VLOOKUP(Tabela227[[#This Row],[NOME]],'MANHÃ (N) (1)'!$J$2:$K$127,2,FALSE),"")</f>
        <v/>
      </c>
      <c r="DW62" s="32" t="str">
        <f>IFERROR(VLOOKUP(Tabela227[[#This Row],[NOME]],'MANHÃ (N) (7)'!$L$2:$M$127,2,FALSE),"")</f>
        <v/>
      </c>
      <c r="DX62" s="32" t="str">
        <f>IFERROR(VLOOKUP(Tabela227[[#This Row],[NOME]],'MANHÃ (N) (6)'!$L$2:$M$127,2,FALSE),"")</f>
        <v/>
      </c>
      <c r="DY62" s="32" t="str">
        <f>IFERROR(VLOOKUP(Tabela227[[#This Row],[NOME]],'MANHÃ (N) (5)'!$L$2:$M$127,2,FALSE),"")</f>
        <v/>
      </c>
      <c r="DZ62" s="32" t="str">
        <f>IFERROR(VLOOKUP(Tabela227[[#This Row],[NOME]],'MANHÃ (N) (4)'!$L$2:$M$127,2,FALSE),"")</f>
        <v/>
      </c>
      <c r="EA62" s="32" t="str">
        <f>IFERROR(VLOOKUP(Tabela227[[#This Row],[NOME]],'MANHÃ (N) (3)'!$L$2:$M$127,2,FALSE),"")</f>
        <v/>
      </c>
      <c r="EB62" s="32" t="str">
        <f>IFERROR(VLOOKUP(Tabela227[[#This Row],[NOME]],'MANHÃ (N) (2)'!$L$2:$M$127,2,FALSE),"")</f>
        <v/>
      </c>
      <c r="EC62" s="32" t="str">
        <f>IFERROR(VLOOKUP(Tabela227[[#This Row],[NOME]],'MANHÃ (N) (1)'!$L$2:$M$127,2,FALSE),"")</f>
        <v/>
      </c>
      <c r="ED62" s="33">
        <v>45323</v>
      </c>
      <c r="EE62" s="31">
        <f>PROFESSORES!$D$3</f>
        <v>2024</v>
      </c>
      <c r="EF62" s="31" t="str">
        <f>PROFESSORES!$C$3</f>
        <v>MAIO</v>
      </c>
      <c r="EG62" s="35">
        <f>'MÊS (WORD)'!$C$4</f>
        <v>5</v>
      </c>
      <c r="EH62" s="42">
        <f>'MÊS (WORD)'!$I$5</f>
        <v>45413</v>
      </c>
      <c r="EI62" s="31" t="str">
        <f>'MÊS (WORD)'!$J$5</f>
        <v>*
***************************DIA DO TRABALHO**************************</v>
      </c>
      <c r="EJ62" s="42">
        <f>'MÊS (WORD)'!$I$6</f>
        <v>45414</v>
      </c>
      <c r="EK62" s="37" t="str">
        <f>'MÊS (WORD)'!$J$6</f>
        <v/>
      </c>
      <c r="EL62" s="42">
        <f>'MÊS (WORD)'!$I$7</f>
        <v>45415</v>
      </c>
      <c r="EM62" s="37" t="str">
        <f>'MÊS (WORD)'!$J$7</f>
        <v/>
      </c>
      <c r="EN62" s="42">
        <f>'MÊS (WORD)'!$I$8</f>
        <v>45416</v>
      </c>
      <c r="EO62" s="37" t="str">
        <f>'MÊS (WORD)'!$J$8</f>
        <v/>
      </c>
      <c r="EP62" s="42">
        <f>'MÊS (WORD)'!$I$9</f>
        <v>45417</v>
      </c>
      <c r="EQ62" s="37" t="str">
        <f>'MÊS (WORD)'!$J$9</f>
        <v>********************************************************************</v>
      </c>
      <c r="ER62" s="42">
        <f>'MÊS (WORD)'!$I$10</f>
        <v>45418</v>
      </c>
      <c r="ES62" s="37" t="str">
        <f>'MÊS (WORD)'!$J$10</f>
        <v/>
      </c>
      <c r="ET62" s="42">
        <f>'MÊS (WORD)'!$I$11</f>
        <v>45419</v>
      </c>
      <c r="EU62" s="37" t="str">
        <f>'MÊS (WORD)'!$J$11</f>
        <v/>
      </c>
      <c r="EV62" s="42">
        <f>'MÊS (WORD)'!$I$12</f>
        <v>45420</v>
      </c>
      <c r="EW62" s="37" t="str">
        <f>'MÊS (WORD)'!$J$12</f>
        <v/>
      </c>
      <c r="EX62" s="42">
        <f>'MÊS (WORD)'!$I$13</f>
        <v>45421</v>
      </c>
      <c r="EY62" s="37" t="str">
        <f>'MÊS (WORD)'!$J$13</f>
        <v/>
      </c>
      <c r="EZ62" s="37">
        <f>'MÊS (WORD)'!$I$14</f>
        <v>45422</v>
      </c>
      <c r="FA62" s="37" t="str">
        <f>'MÊS (WORD)'!$J$14</f>
        <v/>
      </c>
      <c r="FB62" s="37">
        <f>'MÊS (WORD)'!$I$15</f>
        <v>45423</v>
      </c>
      <c r="FC62" s="37" t="str">
        <f>'MÊS (WORD)'!$J$15</f>
        <v/>
      </c>
      <c r="FD62" s="37">
        <f>'MÊS (WORD)'!$I$16</f>
        <v>45424</v>
      </c>
      <c r="FE62" s="37" t="str">
        <f>'MÊS (WORD)'!$J$16</f>
        <v>********************************************************************</v>
      </c>
      <c r="FF62" s="37">
        <f>'MÊS (WORD)'!$I$17</f>
        <v>45425</v>
      </c>
      <c r="FG62" s="37" t="str">
        <f>'MÊS (WORD)'!$J$17</f>
        <v/>
      </c>
      <c r="FH62" s="37">
        <f>'MÊS (WORD)'!$I$18</f>
        <v>45426</v>
      </c>
      <c r="FI62" s="37" t="str">
        <f>'MÊS (WORD)'!$J$18</f>
        <v/>
      </c>
      <c r="FJ62" s="37">
        <f>'MÊS (WORD)'!$I$19</f>
        <v>45427</v>
      </c>
      <c r="FK62" s="37" t="str">
        <f>'MÊS (WORD)'!$J$19</f>
        <v/>
      </c>
      <c r="FL62" s="37">
        <f>'MÊS (WORD)'!$I$20</f>
        <v>45428</v>
      </c>
      <c r="FM62" s="37" t="str">
        <f>'MÊS (WORD)'!$J$20</f>
        <v/>
      </c>
      <c r="FN62" s="37">
        <f>'MÊS (WORD)'!$I$21</f>
        <v>45429</v>
      </c>
      <c r="FO62" s="37" t="str">
        <f>'MÊS (WORD)'!$J$21</f>
        <v/>
      </c>
      <c r="FP62" s="37">
        <f>'MÊS (WORD)'!$I$22</f>
        <v>45430</v>
      </c>
      <c r="FQ62" s="37" t="str">
        <f>'MÊS (WORD)'!$J$22</f>
        <v/>
      </c>
      <c r="FR62" s="37">
        <f>'MÊS (WORD)'!$I$23</f>
        <v>45431</v>
      </c>
      <c r="FS62" s="37" t="str">
        <f>'MÊS (WORD)'!$J$23</f>
        <v>********************************************************************</v>
      </c>
      <c r="FT62" s="37">
        <f>'MÊS (WORD)'!$I$24</f>
        <v>45432</v>
      </c>
      <c r="FU62" s="37" t="str">
        <f>'MÊS (WORD)'!$J$24</f>
        <v/>
      </c>
      <c r="FV62" s="37">
        <f>'MÊS (WORD)'!$I$25</f>
        <v>45433</v>
      </c>
      <c r="FW62" s="37" t="str">
        <f>'MÊS (WORD)'!$J$25</f>
        <v/>
      </c>
      <c r="FX62" s="37">
        <f>'MÊS (WORD)'!$I$26</f>
        <v>45434</v>
      </c>
      <c r="FY62" s="37" t="str">
        <f>'MÊS (WORD)'!$J$26</f>
        <v/>
      </c>
      <c r="FZ62" s="37">
        <f>'MÊS (WORD)'!$I$27</f>
        <v>45435</v>
      </c>
      <c r="GA62" s="37" t="str">
        <f>'MÊS (WORD)'!$J$27</f>
        <v/>
      </c>
      <c r="GB62" s="37">
        <f>'MÊS (WORD)'!$I$28</f>
        <v>45436</v>
      </c>
      <c r="GC62" s="37" t="str">
        <f>'MÊS (WORD)'!$J$28</f>
        <v/>
      </c>
      <c r="GD62" s="37">
        <f>'MÊS (WORD)'!$I$29</f>
        <v>45437</v>
      </c>
      <c r="GE62" s="37" t="str">
        <f>'MÊS (WORD)'!$J$29</f>
        <v/>
      </c>
      <c r="GF62" s="37">
        <f>'MÊS (WORD)'!$I$30</f>
        <v>45438</v>
      </c>
      <c r="GG62" s="37" t="str">
        <f>'MÊS (WORD)'!$J$30</f>
        <v>********************************************************************</v>
      </c>
      <c r="GH62" s="37">
        <f>'MÊS (WORD)'!$I$31</f>
        <v>45439</v>
      </c>
      <c r="GI62" s="37" t="str">
        <f>'MÊS (WORD)'!$J$31</f>
        <v/>
      </c>
      <c r="GJ62" s="37">
        <f>'MÊS (WORD)'!$I$32</f>
        <v>45440</v>
      </c>
      <c r="GK62" s="37" t="str">
        <f>'MÊS (WORD)'!$J$32</f>
        <v/>
      </c>
      <c r="GL62" s="37">
        <f>'MÊS (WORD)'!$I$33</f>
        <v>45441</v>
      </c>
      <c r="GM62" s="37" t="str">
        <f>'MÊS (WORD)'!$J$33</f>
        <v/>
      </c>
      <c r="GN62" s="37">
        <f>'MÊS (WORD)'!$I$34</f>
        <v>45442</v>
      </c>
      <c r="GO62" s="37" t="str">
        <f>'MÊS (WORD)'!$J$34</f>
        <v/>
      </c>
      <c r="GP62" s="37">
        <f>'MÊS (WORD)'!$I$35</f>
        <v>45443</v>
      </c>
      <c r="GQ62" s="31" t="str">
        <f>'MÊS (WORD)'!$J$35</f>
        <v/>
      </c>
    </row>
    <row r="63" spans="1:199" ht="17.100000000000001" customHeight="1" x14ac:dyDescent="0.25">
      <c r="A63" s="31">
        <v>75583</v>
      </c>
      <c r="B63" s="33">
        <v>44876</v>
      </c>
      <c r="C63" s="31">
        <v>216</v>
      </c>
      <c r="D63" s="39" t="s">
        <v>397</v>
      </c>
      <c r="E63" s="34" t="s">
        <v>441</v>
      </c>
      <c r="F63" s="39" t="s">
        <v>396</v>
      </c>
      <c r="G63" s="39" t="s">
        <v>407</v>
      </c>
      <c r="H63" s="31">
        <v>2</v>
      </c>
      <c r="I63" s="31">
        <f>IF(Tabela227[[#This Row],[HORA AULA]]&lt;&gt;0,Tabela227[[#This Row],[HORA AULA]]/2,"-")</f>
        <v>1</v>
      </c>
      <c r="J63" s="31">
        <v>10</v>
      </c>
      <c r="K63" s="31" t="s">
        <v>100</v>
      </c>
      <c r="L63" s="31" t="s">
        <v>100</v>
      </c>
      <c r="M63" s="31" t="s">
        <v>100</v>
      </c>
      <c r="N63" s="32" t="str">
        <f>IFERROR(VLOOKUP(Tabela227[[#This Row],[NOME]],'NOITE (N) (7)'!$B$3:$C$176,2,FALSE),"")</f>
        <v/>
      </c>
      <c r="O63" s="32" t="str">
        <f>IFERROR(VLOOKUP(Tabela227[[#This Row],[NOME]],'NOITE (N) (6)'!$B$3:$C$176,2,FALSE),"")</f>
        <v/>
      </c>
      <c r="P63" s="32" t="str">
        <f>IFERROR(VLOOKUP(Tabela227[[#This Row],[NOME]],'NOITE (N) (5)'!$B$3:$C$176,2,FALSE),"")</f>
        <v/>
      </c>
      <c r="Q63" s="32" t="str">
        <f>IFERROR(VLOOKUP(Tabela227[[#This Row],[NOME]],'NOITE (N) (4)'!$B$3:$C$176,2,FALSE),"")</f>
        <v/>
      </c>
      <c r="R63" s="32" t="str">
        <f>IFERROR(VLOOKUP(Tabela227[[#This Row],[NOME]],'NOITE (N) (3)'!$B$3:$C$176,2,FALSE),"")</f>
        <v/>
      </c>
      <c r="S63" s="32" t="str">
        <f>IFERROR(VLOOKUP(Tabela227[[#This Row],[NOME]],'NOITE (N) (2)'!$B$3:$C$176,2,FALSE),"")</f>
        <v/>
      </c>
      <c r="T63" s="32" t="str">
        <f>IFERROR(VLOOKUP(Tabela227[[#This Row],[NOME]],'NOITE (N) (1)'!$B$3:$C$176,2,FALSE),"")</f>
        <v/>
      </c>
      <c r="U63" s="32" t="str">
        <f>IFERROR(VLOOKUP(Tabela227[[#This Row],[NOME]],'NOITE (N) (7)'!$D$3:$E$176,2,FALSE),"")</f>
        <v/>
      </c>
      <c r="V63" s="32" t="str">
        <f>IFERROR(VLOOKUP(Tabela227[[#This Row],[NOME]],'NOITE (N) (6)'!$D$3:$E$176,2,FALSE),"")</f>
        <v/>
      </c>
      <c r="W63" s="32" t="str">
        <f>IFERROR(VLOOKUP(Tabela227[[#This Row],[NOME]],'NOITE (N) (5)'!$D$3:$E$176,2,FALSE),"")</f>
        <v/>
      </c>
      <c r="X63" s="32" t="str">
        <f>IFERROR(VLOOKUP(Tabela227[[#This Row],[NOME]],'NOITE (N) (4)'!$D$3:$E$176,2,FALSE),"")</f>
        <v/>
      </c>
      <c r="Y63" s="32" t="str">
        <f>IFERROR(VLOOKUP(Tabela227[[#This Row],[NOME]],'NOITE (N) (3)'!$D$3:$E$176,2,FALSE),"")</f>
        <v/>
      </c>
      <c r="Z63" s="32" t="str">
        <f>IFERROR(VLOOKUP(Tabela227[[#This Row],[NOME]],'NOITE (N) (2)'!$D$3:$E$176,2,FALSE),"")</f>
        <v/>
      </c>
      <c r="AA63" s="32" t="str">
        <f>IFERROR(VLOOKUP(Tabela227[[#This Row],[NOME]],'NOITE (N) (1)'!$D$3:$E$176,2,FALSE),"")</f>
        <v/>
      </c>
      <c r="AB63" s="32" t="str">
        <f>IFERROR(VLOOKUP(Tabela227[[#This Row],[NOME]],'NOITE (N) (7)'!$F$3:$G$176,2,FALSE),"")</f>
        <v/>
      </c>
      <c r="AC63" s="32" t="str">
        <f>IFERROR(VLOOKUP(Tabela227[[#This Row],[NOME]],'NOITE (N) (6)'!$F$3:$G$176,2,FALSE),"")</f>
        <v/>
      </c>
      <c r="AD63" s="32" t="str">
        <f>IFERROR(VLOOKUP(Tabela227[[#This Row],[NOME]],'NOITE (N) (5)'!$F$3:$G$176,2,FALSE),"")</f>
        <v/>
      </c>
      <c r="AE63" s="32" t="str">
        <f>IFERROR(VLOOKUP(Tabela227[[#This Row],[NOME]],'NOITE (N) (4)'!$F$3:$G$176,2,FALSE),"")</f>
        <v/>
      </c>
      <c r="AF63" s="32" t="str">
        <f>IFERROR(VLOOKUP(Tabela227[[#This Row],[NOME]],'NOITE (N) (3)'!$F$3:$G$176,2,FALSE),"")</f>
        <v/>
      </c>
      <c r="AG63" s="32" t="str">
        <f>IFERROR(VLOOKUP(Tabela227[[#This Row],[NOME]],'NOITE (N) (2)'!$F$3:$G$176,2,FALSE),"")</f>
        <v/>
      </c>
      <c r="AH63" s="32" t="str">
        <f>IFERROR(VLOOKUP(Tabela227[[#This Row],[NOME]],'NOITE (N) (1)'!$F$3:$G$176,2,FALSE),"")</f>
        <v/>
      </c>
      <c r="AI63" s="32" t="str">
        <f>IFERROR(VLOOKUP(Tabela227[[#This Row],[NOME]],'NOITE (N) (7)'!$H$3:$I$176,2,FALSE),"")</f>
        <v/>
      </c>
      <c r="AJ63" s="32" t="str">
        <f>IFERROR(VLOOKUP(Tabela227[[#This Row],[NOME]],'NOITE (N) (6)'!$H$3:$I$176,2,FALSE),"")</f>
        <v/>
      </c>
      <c r="AK63" s="32" t="str">
        <f>IFERROR(VLOOKUP(Tabela227[[#This Row],[NOME]],'NOITE (N) (5)'!$H$3:$I$176,2,FALSE),"")</f>
        <v/>
      </c>
      <c r="AL63" s="32" t="str">
        <f>IFERROR(VLOOKUP(Tabela227[[#This Row],[NOME]],'NOITE (N) (4)'!$H$3:$I$176,2,FALSE),"")</f>
        <v/>
      </c>
      <c r="AM63" s="32" t="str">
        <f>IFERROR(VLOOKUP(Tabela227[[#This Row],[NOME]],'NOITE (N) (3)'!$H$3:$I$176,2,FALSE),"")</f>
        <v/>
      </c>
      <c r="AN63" s="32" t="str">
        <f>IFERROR(VLOOKUP(Tabela227[[#This Row],[NOME]],'NOITE (N) (2)'!$H$3:$I$176,2,FALSE),"")</f>
        <v/>
      </c>
      <c r="AO63" s="32" t="str">
        <f>IFERROR(VLOOKUP(Tabela227[[#This Row],[NOME]],'NOITE (N) (1)'!$H$3:$I$176,2,FALSE),"")</f>
        <v/>
      </c>
      <c r="AP63" s="32" t="str">
        <f>IFERROR(VLOOKUP(Tabela227[[#This Row],[NOME]],'NOITE (N) (7)'!$J$3:$K$176,2,FALSE),"")</f>
        <v/>
      </c>
      <c r="AQ63" s="32" t="str">
        <f>IFERROR(VLOOKUP(Tabela227[[#This Row],[NOME]],'NOITE (N) (6)'!$J$3:$K$176,2,FALSE),"")</f>
        <v/>
      </c>
      <c r="AR63" s="32" t="str">
        <f>IFERROR(VLOOKUP(Tabela227[[#This Row],[NOME]],'NOITE (N) (5)'!$J$3:$K$176,2,FALSE),"")</f>
        <v/>
      </c>
      <c r="AS63" s="32" t="str">
        <f>IFERROR(VLOOKUP(Tabela227[[#This Row],[NOME]],'NOITE (N) (4)'!$J$3:$K$176,2,FALSE),"")</f>
        <v/>
      </c>
      <c r="AT63" s="32" t="str">
        <f>IFERROR(VLOOKUP(Tabela227[[#This Row],[NOME]],'NOITE (N) (3)'!$J$3:$K$176,2,FALSE),"")</f>
        <v/>
      </c>
      <c r="AU63" s="32" t="str">
        <f>IFERROR(VLOOKUP(Tabela227[[#This Row],[NOME]],'NOITE (N) (2)'!$J$3:$K$176,2,FALSE),"")</f>
        <v/>
      </c>
      <c r="AV63" s="32" t="str">
        <f>IFERROR(VLOOKUP(Tabela227[[#This Row],[NOME]],'NOITE (N) (1)'!$J$3:$K$176,2,FALSE),"")</f>
        <v/>
      </c>
      <c r="AW63" s="32" t="str">
        <f>IFERROR(VLOOKUP(Tabela227[[#This Row],[NOME]],'NOITE (N) (7)'!$L$3:$M$176,2,FALSE),"")</f>
        <v/>
      </c>
      <c r="AX63" s="32" t="str">
        <f>IFERROR(VLOOKUP(Tabela227[[#This Row],[NOME]],'NOITE (N) (6)'!$L$3:$M$176,2,FALSE),"")</f>
        <v/>
      </c>
      <c r="AY63" s="32" t="str">
        <f>IFERROR(VLOOKUP(Tabela227[[#This Row],[NOME]],'NOITE (N) (5)'!$L$3:$M$176,2,FALSE),"")</f>
        <v/>
      </c>
      <c r="AZ63" s="32" t="str">
        <f>IFERROR(VLOOKUP(Tabela227[[#This Row],[NOME]],'NOITE (N) (4)'!$L$3:$M$176,2,FALSE),"")</f>
        <v/>
      </c>
      <c r="BA63" s="32" t="str">
        <f>IFERROR(VLOOKUP(Tabela227[[#This Row],[NOME]],'NOITE (N) (3)'!$L$3:$M$176,2,FALSE),"")</f>
        <v/>
      </c>
      <c r="BB63" s="32" t="str">
        <f>IFERROR(VLOOKUP(Tabela227[[#This Row],[NOME]],'NOITE (N) (2)'!$L$3:$M$176,2,FALSE),"")</f>
        <v/>
      </c>
      <c r="BC63" s="32" t="str">
        <f>IFERROR(VLOOKUP(Tabela227[[#This Row],[NOME]],'NOITE (N) (1)'!$L$3:$M$176,2,FALSE),"")</f>
        <v/>
      </c>
      <c r="BD63" s="32" t="str">
        <f>IFERROR(VLOOKUP(Tabela227[[#This Row],[NOME]],'TARDE (N) (6)'!$B$2:$C$73,2,FALSE),"")</f>
        <v/>
      </c>
      <c r="BE63" s="32" t="str">
        <f>IFERROR(VLOOKUP(Tabela227[[#This Row],[NOME]],'TARDE (N) (5)'!$B$2:$C$73,2,FALSE),"")</f>
        <v/>
      </c>
      <c r="BF63" s="32" t="str">
        <f>IFERROR(VLOOKUP(Tabela227[[#This Row],[NOME]],'TARDE (N) (4)'!$B$2:$C$73,2,FALSE),"")</f>
        <v/>
      </c>
      <c r="BG63" s="32" t="str">
        <f>IFERROR(VLOOKUP(Tabela227[[#This Row],[NOME]],'TARDE (N) (3)'!$B$2:$C$73,2,FALSE),"")</f>
        <v/>
      </c>
      <c r="BH63" s="32" t="str">
        <f>IFERROR(VLOOKUP(Tabela227[[#This Row],[NOME]],'TARDE (N) (2)'!$B$2:$C$73,2,FALSE),"")</f>
        <v/>
      </c>
      <c r="BI63" s="32" t="str">
        <f>IFERROR(VLOOKUP(Tabela227[[#This Row],[NOME]],'TARDE (N) (1)'!$B$2:$C$73,2,FALSE),"")</f>
        <v/>
      </c>
      <c r="BJ63" s="32" t="str">
        <f>IFERROR(VLOOKUP(Tabela227[[#This Row],[NOME]],'TARDE (N) (6)'!$D$2:$E$73,2,FALSE),"")</f>
        <v/>
      </c>
      <c r="BK63" s="32" t="str">
        <f>IFERROR(VLOOKUP(Tabela227[[#This Row],[NOME]],'TARDE (N) (5)'!$D$2:$E$73,2,FALSE),"")</f>
        <v/>
      </c>
      <c r="BL63" s="32" t="str">
        <f>IFERROR(VLOOKUP(Tabela227[[#This Row],[NOME]],'TARDE (N) (4)'!$D$2:$E$73,2,FALSE),"")</f>
        <v/>
      </c>
      <c r="BM63" s="32" t="str">
        <f>IFERROR(VLOOKUP(Tabela227[[#This Row],[NOME]],'TARDE (N) (3)'!$D$2:$E$73,2,FALSE),"")</f>
        <v/>
      </c>
      <c r="BN63" s="32" t="str">
        <f>IFERROR(VLOOKUP(Tabela227[[#This Row],[NOME]],'TARDE (N) (2)'!$D$2:$E$73,2,FALSE),"")</f>
        <v/>
      </c>
      <c r="BO63" s="32" t="str">
        <f>IFERROR(VLOOKUP(Tabela227[[#This Row],[NOME]],'TARDE (N) (1)'!$D$2:$E$73,2,FALSE),"")</f>
        <v/>
      </c>
      <c r="BP63" s="32" t="str">
        <f>IFERROR(VLOOKUP(Tabela227[[#This Row],[NOME]],'TARDE (N) (6)'!$F$2:$G$73,2,FALSE),"")</f>
        <v/>
      </c>
      <c r="BQ63" s="32" t="str">
        <f>IFERROR(VLOOKUP(Tabela227[[#This Row],[NOME]],'TARDE (N) (5)'!$F$2:$G$73,2,FALSE),"")</f>
        <v/>
      </c>
      <c r="BR63" s="32" t="str">
        <f>IFERROR(VLOOKUP(Tabela227[[#This Row],[NOME]],'TARDE (N) (4)'!$F$2:$G$73,2,FALSE),"")</f>
        <v/>
      </c>
      <c r="BS63" s="32" t="str">
        <f>IFERROR(VLOOKUP(Tabela227[[#This Row],[NOME]],'TARDE (N) (3)'!$F$2:$G$73,2,FALSE),"")</f>
        <v/>
      </c>
      <c r="BT63" s="32" t="str">
        <f>IFERROR(VLOOKUP(Tabela227[[#This Row],[NOME]],'TARDE (N) (2)'!$F$2:$G$73,2,FALSE),"")</f>
        <v/>
      </c>
      <c r="BU63" s="32" t="str">
        <f>IFERROR(VLOOKUP(Tabela227[[#This Row],[NOME]],'TARDE (N) (1)'!$F$2:$G$73,2,FALSE),"")</f>
        <v/>
      </c>
      <c r="BV63" s="32" t="str">
        <f>IFERROR(VLOOKUP(Tabela227[[#This Row],[NOME]],'TARDE (N) (6)'!$H$2:$I$73,2,FALSE),"")</f>
        <v/>
      </c>
      <c r="BW63" s="32" t="str">
        <f>IFERROR(VLOOKUP(Tabela227[[#This Row],[NOME]],'TARDE (N) (5)'!$H$2:$I$73,2,FALSE),"")</f>
        <v/>
      </c>
      <c r="BX63" s="32" t="str">
        <f>IFERROR(VLOOKUP(Tabela227[[#This Row],[NOME]],'TARDE (N) (4)'!$H$2:$I$73,2,FALSE),"")</f>
        <v/>
      </c>
      <c r="BY63" s="32" t="str">
        <f>IFERROR(VLOOKUP(Tabela227[[#This Row],[NOME]],'TARDE (N) (3)'!$H$2:$I$73,2,FALSE),"")</f>
        <v/>
      </c>
      <c r="BZ63" s="32" t="str">
        <f>IFERROR(VLOOKUP(Tabela227[[#This Row],[NOME]],'TARDE (N) (2)'!$H$2:$I$73,2,FALSE),"")</f>
        <v/>
      </c>
      <c r="CA63" s="32" t="str">
        <f>IFERROR(VLOOKUP(Tabela227[[#This Row],[NOME]],'TARDE (N) (1)'!$H$2:$I$73,2,FALSE),"")</f>
        <v/>
      </c>
      <c r="CB63" s="32" t="str">
        <f>IFERROR(VLOOKUP(Tabela227[[#This Row],[NOME]],'TARDE (N) (6)'!$J$2:$K$73,2,FALSE),"")</f>
        <v/>
      </c>
      <c r="CC63" s="32" t="str">
        <f>IFERROR(VLOOKUP(Tabela227[[#This Row],[NOME]],'TARDE (N) (5)'!$J$2:$K$73,2,FALSE),"")</f>
        <v/>
      </c>
      <c r="CD63" s="32" t="str">
        <f>IFERROR(VLOOKUP(Tabela227[[#This Row],[NOME]],'TARDE (N) (4)'!$J$2:$K$73,2,FALSE),"")</f>
        <v/>
      </c>
      <c r="CE63" s="32" t="str">
        <f>IFERROR(VLOOKUP(Tabela227[[#This Row],[NOME]],'TARDE (N) (3)'!$J$2:$K$73,2,FALSE),"")</f>
        <v/>
      </c>
      <c r="CF63" s="32" t="str">
        <f>IFERROR(VLOOKUP(Tabela227[[#This Row],[NOME]],'TARDE (N) (2)'!$J$2:$K$73,2,FALSE),"")</f>
        <v/>
      </c>
      <c r="CG63" s="32" t="str">
        <f>IFERROR(VLOOKUP(Tabela227[[#This Row],[NOME]],'TARDE (N) (1)'!$J$2:$K$73,2,FALSE),"")</f>
        <v/>
      </c>
      <c r="CH63" s="32" t="str">
        <f>IFERROR(VLOOKUP(Tabela227[[#This Row],[NOME]],'TARDE (N) (6)'!$L$2:$M$73,2,FALSE),"")</f>
        <v/>
      </c>
      <c r="CI63" s="32" t="str">
        <f>IFERROR(VLOOKUP(Tabela227[[#This Row],[NOME]],'TARDE (N) (5)'!$L$2:$M$73,2,FALSE),"")</f>
        <v/>
      </c>
      <c r="CJ63" s="32" t="str">
        <f>IFERROR(VLOOKUP(Tabela227[[#This Row],[NOME]],'TARDE (N) (4)'!$L$2:$M$73,2,FALSE),"")</f>
        <v/>
      </c>
      <c r="CK63" s="32" t="str">
        <f>IFERROR(VLOOKUP(Tabela227[[#This Row],[NOME]],'TARDE (N) (3)'!$L$2:$M$73,2,FALSE),"")</f>
        <v/>
      </c>
      <c r="CL63" s="32" t="str">
        <f>IFERROR(VLOOKUP(Tabela227[[#This Row],[NOME]],'TARDE (N) (2)'!$L$2:$M$73,2,FALSE),"")</f>
        <v/>
      </c>
      <c r="CM63" s="32" t="str">
        <f>IFERROR(VLOOKUP(Tabela227[[#This Row],[NOME]],'TARDE (N) (1)'!$L$2:$M$73,2,FALSE),"")</f>
        <v/>
      </c>
      <c r="CN63" s="32" t="str">
        <f>IFERROR(VLOOKUP(Tabela227[[#This Row],[NOME]],'MANHÃ (N) (7)'!$B$2:$C$127,2,FALSE),"")</f>
        <v/>
      </c>
      <c r="CO63" s="32" t="str">
        <f>IFERROR(VLOOKUP(Tabela227[[#This Row],[NOME]],'MANHÃ (N) (6)'!$B$2:$C$127,2,FALSE),"")</f>
        <v/>
      </c>
      <c r="CP63" s="32" t="str">
        <f>IFERROR(VLOOKUP(Tabela227[[#This Row],[NOME]],'MANHÃ (N) (5)'!$B$2:$C$127,2,FALSE),"")</f>
        <v/>
      </c>
      <c r="CQ63" s="32" t="str">
        <f>IFERROR(VLOOKUP(Tabela227[[#This Row],[NOME]],'MANHÃ (N) (4)'!$B$2:$C$127,2,FALSE),"")</f>
        <v/>
      </c>
      <c r="CR63" s="32" t="str">
        <f>IFERROR(VLOOKUP(Tabela227[[#This Row],[NOME]],'MANHÃ (N) (3)'!$B$2:$C$127,2,FALSE),"")</f>
        <v/>
      </c>
      <c r="CS63" s="32" t="str">
        <f>IFERROR(VLOOKUP(Tabela227[[#This Row],[NOME]],'MANHÃ (N) (2)'!$B$2:$C$127,2,FALSE),"")</f>
        <v/>
      </c>
      <c r="CT63" s="32" t="str">
        <f>IFERROR(VLOOKUP(Tabela227[[#This Row],[NOME]],'MANHÃ (N) (1)'!$B$2:$C$127,2,FALSE),"")</f>
        <v/>
      </c>
      <c r="CU63" s="32" t="str">
        <f>IFERROR(VLOOKUP(Tabela227[[#This Row],[NOME]],'MANHÃ (N) (7)'!$D$2:$E$127,2,FALSE),"")</f>
        <v/>
      </c>
      <c r="CV63" s="32" t="str">
        <f>IFERROR(VLOOKUP(Tabela227[[#This Row],[NOME]],'MANHÃ (N) (6)'!$D$2:$E$127,2,FALSE),"")</f>
        <v/>
      </c>
      <c r="CW63" s="32" t="str">
        <f>IFERROR(VLOOKUP(Tabela227[[#This Row],[NOME]],'MANHÃ (N) (5)'!$D$2:$E$127,2,FALSE),"")</f>
        <v/>
      </c>
      <c r="CX63" s="32" t="str">
        <f>IFERROR(VLOOKUP(Tabela227[[#This Row],[NOME]],'MANHÃ (N) (4)'!$D$2:$E$127,2,FALSE),"")</f>
        <v/>
      </c>
      <c r="CY63" s="32" t="str">
        <f>IFERROR(VLOOKUP(Tabela227[[#This Row],[NOME]],'MANHÃ (N) (3)'!$D$2:$E$127,2,FALSE),"")</f>
        <v/>
      </c>
      <c r="CZ63" s="32" t="str">
        <f>IFERROR(VLOOKUP(Tabela227[[#This Row],[NOME]],'MANHÃ (N) (2)'!$D$2:$E$127,2,FALSE),"")</f>
        <v/>
      </c>
      <c r="DA63" s="32" t="str">
        <f>IFERROR(VLOOKUP(Tabela227[[#This Row],[NOME]],'MANHÃ (N) (1)'!$D$2:$E$127,2,FALSE),"")</f>
        <v/>
      </c>
      <c r="DB63" s="32" t="str">
        <f>IFERROR(VLOOKUP(Tabela227[[#This Row],[NOME]],'MANHÃ (N) (7)'!$F$2:$G$127,2,FALSE),"")</f>
        <v/>
      </c>
      <c r="DC63" s="32" t="str">
        <f>IFERROR(VLOOKUP(Tabela227[[#This Row],[NOME]],'MANHÃ (N) (7)'!$F$2:$G$127,2,FALSE),"")</f>
        <v/>
      </c>
      <c r="DD63" s="32" t="str">
        <f>IFERROR(VLOOKUP(Tabela227[[#This Row],[NOME]],'MANHÃ (N) (6)'!$F$2:$G$127,2,FALSE),"")</f>
        <v/>
      </c>
      <c r="DE63" s="32" t="str">
        <f>IFERROR(VLOOKUP(Tabela227[[#This Row],[NOME]],'MANHÃ (N) (5)'!$F$2:$G$127,2,FALSE),"")</f>
        <v/>
      </c>
      <c r="DF63" s="32" t="str">
        <f>IFERROR(VLOOKUP(Tabela227[[#This Row],[NOME]],'MANHÃ (N) (3)'!$F$2:$G$127,2,FALSE),"")</f>
        <v/>
      </c>
      <c r="DG63" s="32" t="str">
        <f>IFERROR(VLOOKUP(Tabela227[[#This Row],[NOME]],'MANHÃ (N) (2)'!$F$2:$G$127,2,FALSE),"")</f>
        <v/>
      </c>
      <c r="DH63" s="32" t="str">
        <f>IFERROR(VLOOKUP(Tabela227[[#This Row],[NOME]],'MANHÃ (N) (1)'!$F$2:$G$127,2,FALSE),"")</f>
        <v/>
      </c>
      <c r="DI63" s="32" t="str">
        <f>IFERROR(VLOOKUP(Tabela227[[#This Row],[NOME]],'MANHÃ (N) (7)'!$H$2:$I$127,2,FALSE),"")</f>
        <v/>
      </c>
      <c r="DJ63" s="32" t="str">
        <f>IFERROR(VLOOKUP(Tabela227[[#This Row],[NOME]],'MANHÃ (N) (6)'!$H$2:$I$127,2,FALSE),"")</f>
        <v/>
      </c>
      <c r="DK63" s="32" t="str">
        <f>IFERROR(VLOOKUP(Tabela227[[#This Row],[NOME]],'MANHÃ (N) (5)'!$H$2:$I$127,2,FALSE),"")</f>
        <v/>
      </c>
      <c r="DL63" s="32" t="str">
        <f>IFERROR(VLOOKUP(Tabela227[[#This Row],[NOME]],'MANHÃ (N) (4)'!$H$2:$I$127,2,FALSE),"")</f>
        <v/>
      </c>
      <c r="DM63" s="32" t="str">
        <f>IFERROR(VLOOKUP(Tabela227[[#This Row],[NOME]],'MANHÃ (N) (3)'!$H$2:$I$127,2,FALSE),"")</f>
        <v/>
      </c>
      <c r="DN63" s="32" t="str">
        <f>IFERROR(VLOOKUP(Tabela227[[#This Row],[NOME]],'MANHÃ (N) (2)'!$H$2:$I$127,2,FALSE),"")</f>
        <v/>
      </c>
      <c r="DO63" s="32" t="str">
        <f>IFERROR(VLOOKUP(Tabela227[[#This Row],[NOME]],'MANHÃ (N) (1)'!$H$2:$I$127,2,FALSE),"")</f>
        <v/>
      </c>
      <c r="DP63" s="32" t="str">
        <f>IFERROR(VLOOKUP(Tabela227[[#This Row],[NOME]],'MANHÃ (N) (7)'!$J$2:$K$127,2,FALSE),"")</f>
        <v/>
      </c>
      <c r="DQ63" s="32" t="str">
        <f>IFERROR(VLOOKUP(Tabela227[[#This Row],[NOME]],'MANHÃ (N) (6)'!$J$2:$K$127,2,FALSE),"")</f>
        <v/>
      </c>
      <c r="DR63" s="32" t="str">
        <f>IFERROR(VLOOKUP(Tabela227[[#This Row],[NOME]],'MANHÃ (N) (5)'!$J$2:$K$127,2,FALSE),"")</f>
        <v/>
      </c>
      <c r="DS63" s="32" t="str">
        <f>IFERROR(VLOOKUP(Tabela227[[#This Row],[NOME]],'MANHÃ (N) (4)'!$J$2:$K$127,2,FALSE),"")</f>
        <v/>
      </c>
      <c r="DT63" s="32" t="str">
        <f>IFERROR(VLOOKUP(Tabela227[[#This Row],[NOME]],'MANHÃ (N) (3)'!$J$2:$K$127,2,FALSE),"")</f>
        <v/>
      </c>
      <c r="DU63" s="32" t="str">
        <f>IFERROR(VLOOKUP(Tabela227[[#This Row],[NOME]],'MANHÃ (N) (2)'!$J$2:$K$127,2,FALSE),"")</f>
        <v/>
      </c>
      <c r="DV63" s="32" t="str">
        <f>IFERROR(VLOOKUP(Tabela227[[#This Row],[NOME]],'MANHÃ (N) (1)'!$J$2:$K$127,2,FALSE),"")</f>
        <v/>
      </c>
      <c r="DW63" s="32" t="str">
        <f>IFERROR(VLOOKUP(Tabela227[[#This Row],[NOME]],'MANHÃ (N) (7)'!$L$2:$M$127,2,FALSE),"")</f>
        <v/>
      </c>
      <c r="DX63" s="32" t="str">
        <f>IFERROR(VLOOKUP(Tabela227[[#This Row],[NOME]],'MANHÃ (N) (6)'!$L$2:$M$127,2,FALSE),"")</f>
        <v/>
      </c>
      <c r="DY63" s="32" t="str">
        <f>IFERROR(VLOOKUP(Tabela227[[#This Row],[NOME]],'MANHÃ (N) (5)'!$L$2:$M$127,2,FALSE),"")</f>
        <v/>
      </c>
      <c r="DZ63" s="32" t="str">
        <f>IFERROR(VLOOKUP(Tabela227[[#This Row],[NOME]],'MANHÃ (N) (4)'!$L$2:$M$127,2,FALSE),"")</f>
        <v/>
      </c>
      <c r="EA63" s="32" t="str">
        <f>IFERROR(VLOOKUP(Tabela227[[#This Row],[NOME]],'MANHÃ (N) (3)'!$L$2:$M$127,2,FALSE),"")</f>
        <v/>
      </c>
      <c r="EB63" s="32" t="str">
        <f>IFERROR(VLOOKUP(Tabela227[[#This Row],[NOME]],'MANHÃ (N) (2)'!$L$2:$M$127,2,FALSE),"")</f>
        <v/>
      </c>
      <c r="EC63" s="32" t="str">
        <f>IFERROR(VLOOKUP(Tabela227[[#This Row],[NOME]],'MANHÃ (N) (1)'!$L$2:$M$127,2,FALSE),"")</f>
        <v/>
      </c>
      <c r="ED63" s="33">
        <v>45323</v>
      </c>
      <c r="EE63" s="31">
        <f>PROFESSORES!$D$3</f>
        <v>2024</v>
      </c>
      <c r="EF63" s="31" t="str">
        <f>PROFESSORES!$C$3</f>
        <v>MAIO</v>
      </c>
      <c r="EG63" s="35">
        <f>'MÊS (WORD)'!$C$4</f>
        <v>5</v>
      </c>
      <c r="EH63" s="42">
        <f>'MÊS (WORD)'!$I$5</f>
        <v>45413</v>
      </c>
      <c r="EI63" s="31" t="str">
        <f>'MÊS (WORD)'!$J$5</f>
        <v>*
***************************DIA DO TRABALHO**************************</v>
      </c>
      <c r="EJ63" s="42">
        <f>'MÊS (WORD)'!$I$6</f>
        <v>45414</v>
      </c>
      <c r="EK63" s="37" t="str">
        <f>'MÊS (WORD)'!$J$6</f>
        <v/>
      </c>
      <c r="EL63" s="42">
        <f>'MÊS (WORD)'!$I$7</f>
        <v>45415</v>
      </c>
      <c r="EM63" s="37" t="str">
        <f>'MÊS (WORD)'!$J$7</f>
        <v/>
      </c>
      <c r="EN63" s="42">
        <f>'MÊS (WORD)'!$I$8</f>
        <v>45416</v>
      </c>
      <c r="EO63" s="37" t="str">
        <f>'MÊS (WORD)'!$J$8</f>
        <v/>
      </c>
      <c r="EP63" s="42">
        <f>'MÊS (WORD)'!$I$9</f>
        <v>45417</v>
      </c>
      <c r="EQ63" s="37" t="str">
        <f>'MÊS (WORD)'!$J$9</f>
        <v>********************************************************************</v>
      </c>
      <c r="ER63" s="42">
        <f>'MÊS (WORD)'!$I$10</f>
        <v>45418</v>
      </c>
      <c r="ES63" s="37" t="str">
        <f>'MÊS (WORD)'!$J$10</f>
        <v/>
      </c>
      <c r="ET63" s="42">
        <f>'MÊS (WORD)'!$I$11</f>
        <v>45419</v>
      </c>
      <c r="EU63" s="37" t="str">
        <f>'MÊS (WORD)'!$J$11</f>
        <v/>
      </c>
      <c r="EV63" s="42">
        <f>'MÊS (WORD)'!$I$12</f>
        <v>45420</v>
      </c>
      <c r="EW63" s="37" t="str">
        <f>'MÊS (WORD)'!$J$12</f>
        <v/>
      </c>
      <c r="EX63" s="42">
        <f>'MÊS (WORD)'!$I$13</f>
        <v>45421</v>
      </c>
      <c r="EY63" s="37" t="str">
        <f>'MÊS (WORD)'!$J$13</f>
        <v/>
      </c>
      <c r="EZ63" s="37">
        <f>'MÊS (WORD)'!$I$14</f>
        <v>45422</v>
      </c>
      <c r="FA63" s="37" t="str">
        <f>'MÊS (WORD)'!$J$14</f>
        <v/>
      </c>
      <c r="FB63" s="37">
        <f>'MÊS (WORD)'!$I$15</f>
        <v>45423</v>
      </c>
      <c r="FC63" s="37" t="str">
        <f>'MÊS (WORD)'!$J$15</f>
        <v/>
      </c>
      <c r="FD63" s="37">
        <f>'MÊS (WORD)'!$I$16</f>
        <v>45424</v>
      </c>
      <c r="FE63" s="37" t="str">
        <f>'MÊS (WORD)'!$J$16</f>
        <v>********************************************************************</v>
      </c>
      <c r="FF63" s="37">
        <f>'MÊS (WORD)'!$I$17</f>
        <v>45425</v>
      </c>
      <c r="FG63" s="37" t="str">
        <f>'MÊS (WORD)'!$J$17</f>
        <v/>
      </c>
      <c r="FH63" s="37">
        <f>'MÊS (WORD)'!$I$18</f>
        <v>45426</v>
      </c>
      <c r="FI63" s="37" t="str">
        <f>'MÊS (WORD)'!$J$18</f>
        <v/>
      </c>
      <c r="FJ63" s="37">
        <f>'MÊS (WORD)'!$I$19</f>
        <v>45427</v>
      </c>
      <c r="FK63" s="37" t="str">
        <f>'MÊS (WORD)'!$J$19</f>
        <v/>
      </c>
      <c r="FL63" s="37">
        <f>'MÊS (WORD)'!$I$20</f>
        <v>45428</v>
      </c>
      <c r="FM63" s="37" t="str">
        <f>'MÊS (WORD)'!$J$20</f>
        <v/>
      </c>
      <c r="FN63" s="37">
        <f>'MÊS (WORD)'!$I$21</f>
        <v>45429</v>
      </c>
      <c r="FO63" s="37" t="str">
        <f>'MÊS (WORD)'!$J$21</f>
        <v/>
      </c>
      <c r="FP63" s="37">
        <f>'MÊS (WORD)'!$I$22</f>
        <v>45430</v>
      </c>
      <c r="FQ63" s="37" t="str">
        <f>'MÊS (WORD)'!$J$22</f>
        <v/>
      </c>
      <c r="FR63" s="37">
        <f>'MÊS (WORD)'!$I$23</f>
        <v>45431</v>
      </c>
      <c r="FS63" s="37" t="str">
        <f>'MÊS (WORD)'!$J$23</f>
        <v>********************************************************************</v>
      </c>
      <c r="FT63" s="37">
        <f>'MÊS (WORD)'!$I$24</f>
        <v>45432</v>
      </c>
      <c r="FU63" s="37" t="str">
        <f>'MÊS (WORD)'!$J$24</f>
        <v/>
      </c>
      <c r="FV63" s="37">
        <f>'MÊS (WORD)'!$I$25</f>
        <v>45433</v>
      </c>
      <c r="FW63" s="37" t="str">
        <f>'MÊS (WORD)'!$J$25</f>
        <v/>
      </c>
      <c r="FX63" s="37">
        <f>'MÊS (WORD)'!$I$26</f>
        <v>45434</v>
      </c>
      <c r="FY63" s="37" t="str">
        <f>'MÊS (WORD)'!$J$26</f>
        <v/>
      </c>
      <c r="FZ63" s="37">
        <f>'MÊS (WORD)'!$I$27</f>
        <v>45435</v>
      </c>
      <c r="GA63" s="37" t="str">
        <f>'MÊS (WORD)'!$J$27</f>
        <v/>
      </c>
      <c r="GB63" s="37">
        <f>'MÊS (WORD)'!$I$28</f>
        <v>45436</v>
      </c>
      <c r="GC63" s="37" t="str">
        <f>'MÊS (WORD)'!$J$28</f>
        <v/>
      </c>
      <c r="GD63" s="37">
        <f>'MÊS (WORD)'!$I$29</f>
        <v>45437</v>
      </c>
      <c r="GE63" s="37" t="str">
        <f>'MÊS (WORD)'!$J$29</f>
        <v/>
      </c>
      <c r="GF63" s="37">
        <f>'MÊS (WORD)'!$I$30</f>
        <v>45438</v>
      </c>
      <c r="GG63" s="37" t="str">
        <f>'MÊS (WORD)'!$J$30</f>
        <v>********************************************************************</v>
      </c>
      <c r="GH63" s="37">
        <f>'MÊS (WORD)'!$I$31</f>
        <v>45439</v>
      </c>
      <c r="GI63" s="37" t="str">
        <f>'MÊS (WORD)'!$J$31</f>
        <v/>
      </c>
      <c r="GJ63" s="37">
        <f>'MÊS (WORD)'!$I$32</f>
        <v>45440</v>
      </c>
      <c r="GK63" s="37" t="str">
        <f>'MÊS (WORD)'!$J$32</f>
        <v/>
      </c>
      <c r="GL63" s="37">
        <f>'MÊS (WORD)'!$I$33</f>
        <v>45441</v>
      </c>
      <c r="GM63" s="37" t="str">
        <f>'MÊS (WORD)'!$J$33</f>
        <v/>
      </c>
      <c r="GN63" s="37">
        <f>'MÊS (WORD)'!$I$34</f>
        <v>45442</v>
      </c>
      <c r="GO63" s="37" t="str">
        <f>'MÊS (WORD)'!$J$34</f>
        <v/>
      </c>
      <c r="GP63" s="37">
        <f>'MÊS (WORD)'!$I$35</f>
        <v>45443</v>
      </c>
      <c r="GQ63" s="31" t="str">
        <f>'MÊS (WORD)'!$J$35</f>
        <v/>
      </c>
    </row>
    <row r="64" spans="1:199" ht="17.100000000000001" customHeight="1" x14ac:dyDescent="0.25">
      <c r="A64" s="31">
        <v>48220</v>
      </c>
      <c r="B64" s="33">
        <v>40973</v>
      </c>
      <c r="C64" s="31">
        <v>216</v>
      </c>
      <c r="D64" s="39" t="s">
        <v>397</v>
      </c>
      <c r="E64" s="34" t="s">
        <v>275</v>
      </c>
      <c r="F64" s="39" t="s">
        <v>396</v>
      </c>
      <c r="G64" s="39" t="s">
        <v>398</v>
      </c>
      <c r="H64" s="31">
        <v>28</v>
      </c>
      <c r="I64" s="31">
        <f>IF(Tabela227[[#This Row],[HORA AULA]]&lt;&gt;0,Tabela227[[#This Row],[HORA AULA]]/2,"-")</f>
        <v>14</v>
      </c>
      <c r="J64" s="31">
        <v>2</v>
      </c>
      <c r="K64" s="31" t="s">
        <v>100</v>
      </c>
      <c r="L64" s="31" t="s">
        <v>100</v>
      </c>
      <c r="M64" s="31" t="s">
        <v>100</v>
      </c>
      <c r="N64" s="32" t="str">
        <f>IFERROR(VLOOKUP(Tabela227[[#This Row],[NOME]],'NOITE (N) (7)'!$B$3:$C$176,2,FALSE),"")</f>
        <v/>
      </c>
      <c r="O64" s="32" t="str">
        <f>IFERROR(VLOOKUP(Tabela227[[#This Row],[NOME]],'NOITE (N) (6)'!$B$3:$C$176,2,FALSE),"")</f>
        <v/>
      </c>
      <c r="P64" s="32" t="str">
        <f>IFERROR(VLOOKUP(Tabela227[[#This Row],[NOME]],'NOITE (N) (5)'!$B$3:$C$176,2,FALSE),"")</f>
        <v/>
      </c>
      <c r="Q64" s="32" t="str">
        <f>IFERROR(VLOOKUP(Tabela227[[#This Row],[NOME]],'NOITE (N) (4)'!$B$3:$C$176,2,FALSE),"")</f>
        <v/>
      </c>
      <c r="R64" s="32" t="str">
        <f>IFERROR(VLOOKUP(Tabela227[[#This Row],[NOME]],'NOITE (N) (3)'!$B$3:$C$176,2,FALSE),"")</f>
        <v/>
      </c>
      <c r="S64" s="32" t="str">
        <f>IFERROR(VLOOKUP(Tabela227[[#This Row],[NOME]],'NOITE (N) (2)'!$B$3:$C$176,2,FALSE),"")</f>
        <v/>
      </c>
      <c r="T64" s="32" t="str">
        <f>IFERROR(VLOOKUP(Tabela227[[#This Row],[NOME]],'NOITE (N) (1)'!$B$3:$C$176,2,FALSE),"")</f>
        <v/>
      </c>
      <c r="U64" s="32" t="str">
        <f>IFERROR(VLOOKUP(Tabela227[[#This Row],[NOME]],'NOITE (N) (7)'!$D$3:$E$176,2,FALSE),"")</f>
        <v/>
      </c>
      <c r="V64" s="32" t="str">
        <f>IFERROR(VLOOKUP(Tabela227[[#This Row],[NOME]],'NOITE (N) (6)'!$D$3:$E$176,2,FALSE),"")</f>
        <v/>
      </c>
      <c r="W64" s="32" t="str">
        <f>IFERROR(VLOOKUP(Tabela227[[#This Row],[NOME]],'NOITE (N) (5)'!$D$3:$E$176,2,FALSE),"")</f>
        <v/>
      </c>
      <c r="X64" s="32" t="str">
        <f>IFERROR(VLOOKUP(Tabela227[[#This Row],[NOME]],'NOITE (N) (4)'!$D$3:$E$176,2,FALSE),"")</f>
        <v/>
      </c>
      <c r="Y64" s="32" t="str">
        <f>IFERROR(VLOOKUP(Tabela227[[#This Row],[NOME]],'NOITE (N) (3)'!$D$3:$E$176,2,FALSE),"")</f>
        <v/>
      </c>
      <c r="Z64" s="32" t="str">
        <f>IFERROR(VLOOKUP(Tabela227[[#This Row],[NOME]],'NOITE (N) (2)'!$D$3:$E$176,2,FALSE),"")</f>
        <v/>
      </c>
      <c r="AA64" s="32" t="str">
        <f>IFERROR(VLOOKUP(Tabela227[[#This Row],[NOME]],'NOITE (N) (1)'!$D$3:$E$176,2,FALSE),"")</f>
        <v>LABORATÓRIO DE DESENVOLVIMENTO V</v>
      </c>
      <c r="AB64" s="32" t="str">
        <f>IFERROR(VLOOKUP(Tabela227[[#This Row],[NOME]],'NOITE (N) (7)'!$F$3:$G$176,2,FALSE),"")</f>
        <v/>
      </c>
      <c r="AC64" s="32" t="str">
        <f>IFERROR(VLOOKUP(Tabela227[[#This Row],[NOME]],'NOITE (N) (6)'!$F$3:$G$176,2,FALSE),"")</f>
        <v/>
      </c>
      <c r="AD64" s="32" t="str">
        <f>IFERROR(VLOOKUP(Tabela227[[#This Row],[NOME]],'NOITE (N) (5)'!$F$3:$G$176,2,FALSE),"")</f>
        <v/>
      </c>
      <c r="AE64" s="32" t="str">
        <f>IFERROR(VLOOKUP(Tabela227[[#This Row],[NOME]],'NOITE (N) (4)'!$F$3:$G$176,2,FALSE),"")</f>
        <v/>
      </c>
      <c r="AF64" s="32" t="str">
        <f>IFERROR(VLOOKUP(Tabela227[[#This Row],[NOME]],'NOITE (N) (3)'!$F$3:$G$176,2,FALSE),"")</f>
        <v/>
      </c>
      <c r="AG64" s="32" t="str">
        <f>IFERROR(VLOOKUP(Tabela227[[#This Row],[NOME]],'NOITE (N) (2)'!$F$3:$G$176,2,FALSE),"")</f>
        <v/>
      </c>
      <c r="AH64" s="32" t="str">
        <f>IFERROR(VLOOKUP(Tabela227[[#This Row],[NOME]],'NOITE (N) (1)'!$F$3:$G$176,2,FALSE),"")</f>
        <v>LINGUAGEM DE PROGRAMAÇÃO PARA AMBIENTES DE REDES II</v>
      </c>
      <c r="AI64" s="32" t="str">
        <f>IFERROR(VLOOKUP(Tabela227[[#This Row],[NOME]],'NOITE (N) (7)'!$H$3:$I$176,2,FALSE),"")</f>
        <v/>
      </c>
      <c r="AJ64" s="32" t="str">
        <f>IFERROR(VLOOKUP(Tabela227[[#This Row],[NOME]],'NOITE (N) (6)'!$H$3:$I$176,2,FALSE),"")</f>
        <v/>
      </c>
      <c r="AK64" s="32" t="str">
        <f>IFERROR(VLOOKUP(Tabela227[[#This Row],[NOME]],'NOITE (N) (5)'!$H$3:$I$176,2,FALSE),"")</f>
        <v/>
      </c>
      <c r="AL64" s="32" t="str">
        <f>IFERROR(VLOOKUP(Tabela227[[#This Row],[NOME]],'NOITE (N) (4)'!$H$3:$I$176,2,FALSE),"")</f>
        <v/>
      </c>
      <c r="AM64" s="32" t="str">
        <f>IFERROR(VLOOKUP(Tabela227[[#This Row],[NOME]],'NOITE (N) (3)'!$H$3:$I$176,2,FALSE),"")</f>
        <v/>
      </c>
      <c r="AN64" s="32" t="str">
        <f>IFERROR(VLOOKUP(Tabela227[[#This Row],[NOME]],'NOITE (N) (2)'!$H$3:$I$176,2,FALSE),"")</f>
        <v/>
      </c>
      <c r="AO64" s="32" t="str">
        <f>IFERROR(VLOOKUP(Tabela227[[#This Row],[NOME]],'NOITE (N) (1)'!$H$3:$I$176,2,FALSE),"")</f>
        <v>LABORATÓRIO DE DESENVOLVIMENTO II</v>
      </c>
      <c r="AP64" s="32" t="str">
        <f>IFERROR(VLOOKUP(Tabela227[[#This Row],[NOME]],'NOITE (N) (7)'!$J$3:$K$176,2,FALSE),"")</f>
        <v/>
      </c>
      <c r="AQ64" s="32" t="str">
        <f>IFERROR(VLOOKUP(Tabela227[[#This Row],[NOME]],'NOITE (N) (6)'!$J$3:$K$176,2,FALSE),"")</f>
        <v/>
      </c>
      <c r="AR64" s="32" t="str">
        <f>IFERROR(VLOOKUP(Tabela227[[#This Row],[NOME]],'NOITE (N) (5)'!$J$3:$K$176,2,FALSE),"")</f>
        <v/>
      </c>
      <c r="AS64" s="32" t="str">
        <f>IFERROR(VLOOKUP(Tabela227[[#This Row],[NOME]],'NOITE (N) (4)'!$J$3:$K$176,2,FALSE),"")</f>
        <v/>
      </c>
      <c r="AT64" s="32" t="str">
        <f>IFERROR(VLOOKUP(Tabela227[[#This Row],[NOME]],'NOITE (N) (3)'!$J$3:$K$176,2,FALSE),"")</f>
        <v/>
      </c>
      <c r="AU64" s="32" t="str">
        <f>IFERROR(VLOOKUP(Tabela227[[#This Row],[NOME]],'NOITE (N) (2)'!$J$3:$K$176,2,FALSE),"")</f>
        <v/>
      </c>
      <c r="AV64" s="32" t="str">
        <f>IFERROR(VLOOKUP(Tabela227[[#This Row],[NOME]],'NOITE (N) (1)'!$J$3:$K$176,2,FALSE),"")</f>
        <v/>
      </c>
      <c r="AW64" s="32" t="str">
        <f>IFERROR(VLOOKUP(Tabela227[[#This Row],[NOME]],'NOITE (N) (7)'!$L$3:$M$176,2,FALSE),"")</f>
        <v/>
      </c>
      <c r="AX64" s="32" t="str">
        <f>IFERROR(VLOOKUP(Tabela227[[#This Row],[NOME]],'NOITE (N) (6)'!$L$3:$M$176,2,FALSE),"")</f>
        <v/>
      </c>
      <c r="AY64" s="32" t="str">
        <f>IFERROR(VLOOKUP(Tabela227[[#This Row],[NOME]],'NOITE (N) (5)'!$L$3:$M$176,2,FALSE),"")</f>
        <v/>
      </c>
      <c r="AZ64" s="32" t="str">
        <f>IFERROR(VLOOKUP(Tabela227[[#This Row],[NOME]],'NOITE (N) (4)'!$L$3:$M$176,2,FALSE),"")</f>
        <v/>
      </c>
      <c r="BA64" s="32" t="str">
        <f>IFERROR(VLOOKUP(Tabela227[[#This Row],[NOME]],'NOITE (N) (3)'!$L$3:$M$176,2,FALSE),"")</f>
        <v/>
      </c>
      <c r="BB64" s="32" t="str">
        <f>IFERROR(VLOOKUP(Tabela227[[#This Row],[NOME]],'NOITE (N) (2)'!$L$3:$M$176,2,FALSE),"")</f>
        <v/>
      </c>
      <c r="BC64" s="32" t="str">
        <f>IFERROR(VLOOKUP(Tabela227[[#This Row],[NOME]],'NOITE (N) (1)'!$L$3:$M$176,2,FALSE),"")</f>
        <v/>
      </c>
      <c r="BD64" s="32" t="str">
        <f>IFERROR(VLOOKUP(Tabela227[[#This Row],[NOME]],'TARDE (N) (6)'!$B$2:$C$73,2,FALSE),"")</f>
        <v/>
      </c>
      <c r="BE64" s="32" t="str">
        <f>IFERROR(VLOOKUP(Tabela227[[#This Row],[NOME]],'TARDE (N) (5)'!$B$2:$C$73,2,FALSE),"")</f>
        <v/>
      </c>
      <c r="BF64" s="32" t="str">
        <f>IFERROR(VLOOKUP(Tabela227[[#This Row],[NOME]],'TARDE (N) (4)'!$B$2:$C$73,2,FALSE),"")</f>
        <v/>
      </c>
      <c r="BG64" s="32" t="str">
        <f>IFERROR(VLOOKUP(Tabela227[[#This Row],[NOME]],'TARDE (N) (3)'!$B$2:$C$73,2,FALSE),"")</f>
        <v/>
      </c>
      <c r="BH64" s="32" t="str">
        <f>IFERROR(VLOOKUP(Tabela227[[#This Row],[NOME]],'TARDE (N) (2)'!$B$2:$C$73,2,FALSE),"")</f>
        <v>LINGUAGEM DE PROGRAMAÇÃO PARA AMBIENTES DE REDES III</v>
      </c>
      <c r="BI64" s="32" t="str">
        <f>IFERROR(VLOOKUP(Tabela227[[#This Row],[NOME]],'TARDE (N) (1)'!$B$2:$C$73,2,FALSE),"")</f>
        <v/>
      </c>
      <c r="BJ64" s="32" t="str">
        <f>IFERROR(VLOOKUP(Tabela227[[#This Row],[NOME]],'TARDE (N) (6)'!$D$2:$E$73,2,FALSE),"")</f>
        <v/>
      </c>
      <c r="BK64" s="32" t="str">
        <f>IFERROR(VLOOKUP(Tabela227[[#This Row],[NOME]],'TARDE (N) (5)'!$D$2:$E$73,2,FALSE),"")</f>
        <v/>
      </c>
      <c r="BL64" s="32" t="str">
        <f>IFERROR(VLOOKUP(Tabela227[[#This Row],[NOME]],'TARDE (N) (4)'!$D$2:$E$73,2,FALSE),"")</f>
        <v/>
      </c>
      <c r="BM64" s="32" t="str">
        <f>IFERROR(VLOOKUP(Tabela227[[#This Row],[NOME]],'TARDE (N) (3)'!$D$2:$E$73,2,FALSE),"")</f>
        <v/>
      </c>
      <c r="BN64" s="32" t="str">
        <f>IFERROR(VLOOKUP(Tabela227[[#This Row],[NOME]],'TARDE (N) (2)'!$D$2:$E$73,2,FALSE),"")</f>
        <v/>
      </c>
      <c r="BO64" s="32" t="str">
        <f>IFERROR(VLOOKUP(Tabela227[[#This Row],[NOME]],'TARDE (N) (1)'!$D$2:$E$73,2,FALSE),"")</f>
        <v/>
      </c>
      <c r="BP64" s="32" t="str">
        <f>IFERROR(VLOOKUP(Tabela227[[#This Row],[NOME]],'TARDE (N) (6)'!$F$2:$G$73,2,FALSE),"")</f>
        <v/>
      </c>
      <c r="BQ64" s="32" t="str">
        <f>IFERROR(VLOOKUP(Tabela227[[#This Row],[NOME]],'TARDE (N) (5)'!$F$2:$G$73,2,FALSE),"")</f>
        <v/>
      </c>
      <c r="BR64" s="32" t="str">
        <f>IFERROR(VLOOKUP(Tabela227[[#This Row],[NOME]],'TARDE (N) (4)'!$F$2:$G$73,2,FALSE),"")</f>
        <v/>
      </c>
      <c r="BS64" s="32" t="str">
        <f>IFERROR(VLOOKUP(Tabela227[[#This Row],[NOME]],'TARDE (N) (3)'!$F$2:$G$73,2,FALSE),"")</f>
        <v/>
      </c>
      <c r="BT64" s="32" t="str">
        <f>IFERROR(VLOOKUP(Tabela227[[#This Row],[NOME]],'TARDE (N) (2)'!$F$2:$G$73,2,FALSE),"")</f>
        <v>LABORATÓRIO DE DESENVOLVIMENTO II</v>
      </c>
      <c r="BU64" s="32" t="str">
        <f>IFERROR(VLOOKUP(Tabela227[[#This Row],[NOME]],'TARDE (N) (1)'!$F$2:$G$73,2,FALSE),"")</f>
        <v/>
      </c>
      <c r="BV64" s="32" t="str">
        <f>IFERROR(VLOOKUP(Tabela227[[#This Row],[NOME]],'TARDE (N) (6)'!$H$2:$I$73,2,FALSE),"")</f>
        <v/>
      </c>
      <c r="BW64" s="32" t="str">
        <f>IFERROR(VLOOKUP(Tabela227[[#This Row],[NOME]],'TARDE (N) (5)'!$H$2:$I$73,2,FALSE),"")</f>
        <v/>
      </c>
      <c r="BX64" s="32" t="str">
        <f>IFERROR(VLOOKUP(Tabela227[[#This Row],[NOME]],'TARDE (N) (4)'!$H$2:$I$73,2,FALSE),"")</f>
        <v/>
      </c>
      <c r="BY64" s="32" t="str">
        <f>IFERROR(VLOOKUP(Tabela227[[#This Row],[NOME]],'TARDE (N) (3)'!$H$2:$I$73,2,FALSE),"")</f>
        <v/>
      </c>
      <c r="BZ64" s="32" t="str">
        <f>IFERROR(VLOOKUP(Tabela227[[#This Row],[NOME]],'TARDE (N) (2)'!$H$2:$I$73,2,FALSE),"")</f>
        <v/>
      </c>
      <c r="CA64" s="32" t="str">
        <f>IFERROR(VLOOKUP(Tabela227[[#This Row],[NOME]],'TARDE (N) (1)'!$H$2:$I$73,2,FALSE),"")</f>
        <v/>
      </c>
      <c r="CB64" s="32" t="str">
        <f>IFERROR(VLOOKUP(Tabela227[[#This Row],[NOME]],'TARDE (N) (6)'!$J$2:$K$73,2,FALSE),"")</f>
        <v/>
      </c>
      <c r="CC64" s="32" t="str">
        <f>IFERROR(VLOOKUP(Tabela227[[#This Row],[NOME]],'TARDE (N) (5)'!$J$2:$K$73,2,FALSE),"")</f>
        <v/>
      </c>
      <c r="CD64" s="32" t="str">
        <f>IFERROR(VLOOKUP(Tabela227[[#This Row],[NOME]],'TARDE (N) (4)'!$J$2:$K$73,2,FALSE),"")</f>
        <v/>
      </c>
      <c r="CE64" s="32" t="str">
        <f>IFERROR(VLOOKUP(Tabela227[[#This Row],[NOME]],'TARDE (N) (3)'!$J$2:$K$73,2,FALSE),"")</f>
        <v/>
      </c>
      <c r="CF64" s="32" t="str">
        <f>IFERROR(VLOOKUP(Tabela227[[#This Row],[NOME]],'TARDE (N) (2)'!$J$2:$K$73,2,FALSE),"")</f>
        <v/>
      </c>
      <c r="CG64" s="32" t="str">
        <f>IFERROR(VLOOKUP(Tabela227[[#This Row],[NOME]],'TARDE (N) (1)'!$J$2:$K$73,2,FALSE),"")</f>
        <v/>
      </c>
      <c r="CH64" s="32" t="str">
        <f>IFERROR(VLOOKUP(Tabela227[[#This Row],[NOME]],'TARDE (N) (6)'!$L$2:$M$73,2,FALSE),"")</f>
        <v/>
      </c>
      <c r="CI64" s="32" t="str">
        <f>IFERROR(VLOOKUP(Tabela227[[#This Row],[NOME]],'TARDE (N) (5)'!$L$2:$M$73,2,FALSE),"")</f>
        <v/>
      </c>
      <c r="CJ64" s="32" t="str">
        <f>IFERROR(VLOOKUP(Tabela227[[#This Row],[NOME]],'TARDE (N) (4)'!$L$2:$M$73,2,FALSE),"")</f>
        <v/>
      </c>
      <c r="CK64" s="32" t="str">
        <f>IFERROR(VLOOKUP(Tabela227[[#This Row],[NOME]],'TARDE (N) (3)'!$L$2:$M$73,2,FALSE),"")</f>
        <v/>
      </c>
      <c r="CL64" s="32" t="str">
        <f>IFERROR(VLOOKUP(Tabela227[[#This Row],[NOME]],'TARDE (N) (2)'!$L$2:$M$73,2,FALSE),"")</f>
        <v/>
      </c>
      <c r="CM64" s="32" t="str">
        <f>IFERROR(VLOOKUP(Tabela227[[#This Row],[NOME]],'TARDE (N) (1)'!$L$2:$M$73,2,FALSE),"")</f>
        <v/>
      </c>
      <c r="CN64" s="32" t="str">
        <f>IFERROR(VLOOKUP(Tabela227[[#This Row],[NOME]],'MANHÃ (N) (7)'!$B$2:$C$127,2,FALSE),"")</f>
        <v/>
      </c>
      <c r="CO64" s="32" t="str">
        <f>IFERROR(VLOOKUP(Tabela227[[#This Row],[NOME]],'MANHÃ (N) (6)'!$B$2:$C$127,2,FALSE),"")</f>
        <v/>
      </c>
      <c r="CP64" s="32" t="str">
        <f>IFERROR(VLOOKUP(Tabela227[[#This Row],[NOME]],'MANHÃ (N) (5)'!$B$2:$C$127,2,FALSE),"")</f>
        <v/>
      </c>
      <c r="CQ64" s="32" t="str">
        <f>IFERROR(VLOOKUP(Tabela227[[#This Row],[NOME]],'MANHÃ (N) (4)'!$B$2:$C$127,2,FALSE),"")</f>
        <v/>
      </c>
      <c r="CR64" s="32" t="str">
        <f>IFERROR(VLOOKUP(Tabela227[[#This Row],[NOME]],'MANHÃ (N) (3)'!$B$2:$C$127,2,FALSE),"")</f>
        <v/>
      </c>
      <c r="CS64" s="32" t="str">
        <f>IFERROR(VLOOKUP(Tabela227[[#This Row],[NOME]],'MANHÃ (N) (2)'!$B$2:$C$127,2,FALSE),"")</f>
        <v/>
      </c>
      <c r="CT64" s="32" t="str">
        <f>IFERROR(VLOOKUP(Tabela227[[#This Row],[NOME]],'MANHÃ (N) (1)'!$B$2:$C$127,2,FALSE),"")</f>
        <v/>
      </c>
      <c r="CU64" s="32" t="str">
        <f>IFERROR(VLOOKUP(Tabela227[[#This Row],[NOME]],'MANHÃ (N) (7)'!$D$2:$E$127,2,FALSE),"")</f>
        <v/>
      </c>
      <c r="CV64" s="32" t="str">
        <f>IFERROR(VLOOKUP(Tabela227[[#This Row],[NOME]],'MANHÃ (N) (6)'!$D$2:$E$127,2,FALSE),"")</f>
        <v/>
      </c>
      <c r="CW64" s="32" t="str">
        <f>IFERROR(VLOOKUP(Tabela227[[#This Row],[NOME]],'MANHÃ (N) (5)'!$D$2:$E$127,2,FALSE),"")</f>
        <v/>
      </c>
      <c r="CX64" s="32" t="str">
        <f>IFERROR(VLOOKUP(Tabela227[[#This Row],[NOME]],'MANHÃ (N) (4)'!$D$2:$E$127,2,FALSE),"")</f>
        <v/>
      </c>
      <c r="CY64" s="32" t="str">
        <f>IFERROR(VLOOKUP(Tabela227[[#This Row],[NOME]],'MANHÃ (N) (3)'!$D$2:$E$127,2,FALSE),"")</f>
        <v/>
      </c>
      <c r="CZ64" s="32" t="str">
        <f>IFERROR(VLOOKUP(Tabela227[[#This Row],[NOME]],'MANHÃ (N) (2)'!$D$2:$E$127,2,FALSE),"")</f>
        <v/>
      </c>
      <c r="DA64" s="32" t="str">
        <f>IFERROR(VLOOKUP(Tabela227[[#This Row],[NOME]],'MANHÃ (N) (1)'!$D$2:$E$127,2,FALSE),"")</f>
        <v/>
      </c>
      <c r="DB64" s="32" t="str">
        <f>IFERROR(VLOOKUP(Tabela227[[#This Row],[NOME]],'MANHÃ (N) (7)'!$F$2:$G$127,2,FALSE),"")</f>
        <v/>
      </c>
      <c r="DC64" s="32" t="str">
        <f>IFERROR(VLOOKUP(Tabela227[[#This Row],[NOME]],'MANHÃ (N) (7)'!$F$2:$G$127,2,FALSE),"")</f>
        <v/>
      </c>
      <c r="DD64" s="32" t="str">
        <f>IFERROR(VLOOKUP(Tabela227[[#This Row],[NOME]],'MANHÃ (N) (6)'!$F$2:$G$127,2,FALSE),"")</f>
        <v/>
      </c>
      <c r="DE64" s="32" t="str">
        <f>IFERROR(VLOOKUP(Tabela227[[#This Row],[NOME]],'MANHÃ (N) (5)'!$F$2:$G$127,2,FALSE),"")</f>
        <v/>
      </c>
      <c r="DF64" s="32" t="str">
        <f>IFERROR(VLOOKUP(Tabela227[[#This Row],[NOME]],'MANHÃ (N) (3)'!$F$2:$G$127,2,FALSE),"")</f>
        <v/>
      </c>
      <c r="DG64" s="32" t="str">
        <f>IFERROR(VLOOKUP(Tabela227[[#This Row],[NOME]],'MANHÃ (N) (2)'!$F$2:$G$127,2,FALSE),"")</f>
        <v/>
      </c>
      <c r="DH64" s="32" t="str">
        <f>IFERROR(VLOOKUP(Tabela227[[#This Row],[NOME]],'MANHÃ (N) (1)'!$F$2:$G$127,2,FALSE),"")</f>
        <v/>
      </c>
      <c r="DI64" s="32" t="str">
        <f>IFERROR(VLOOKUP(Tabela227[[#This Row],[NOME]],'MANHÃ (N) (7)'!$H$2:$I$127,2,FALSE),"")</f>
        <v/>
      </c>
      <c r="DJ64" s="32" t="str">
        <f>IFERROR(VLOOKUP(Tabela227[[#This Row],[NOME]],'MANHÃ (N) (6)'!$H$2:$I$127,2,FALSE),"")</f>
        <v/>
      </c>
      <c r="DK64" s="32" t="str">
        <f>IFERROR(VLOOKUP(Tabela227[[#This Row],[NOME]],'MANHÃ (N) (5)'!$H$2:$I$127,2,FALSE),"")</f>
        <v/>
      </c>
      <c r="DL64" s="32" t="str">
        <f>IFERROR(VLOOKUP(Tabela227[[#This Row],[NOME]],'MANHÃ (N) (4)'!$H$2:$I$127,2,FALSE),"")</f>
        <v/>
      </c>
      <c r="DM64" s="32" t="str">
        <f>IFERROR(VLOOKUP(Tabela227[[#This Row],[NOME]],'MANHÃ (N) (3)'!$H$2:$I$127,2,FALSE),"")</f>
        <v/>
      </c>
      <c r="DN64" s="32" t="str">
        <f>IFERROR(VLOOKUP(Tabela227[[#This Row],[NOME]],'MANHÃ (N) (2)'!$H$2:$I$127,2,FALSE),"")</f>
        <v/>
      </c>
      <c r="DO64" s="32" t="str">
        <f>IFERROR(VLOOKUP(Tabela227[[#This Row],[NOME]],'MANHÃ (N) (1)'!$H$2:$I$127,2,FALSE),"")</f>
        <v/>
      </c>
      <c r="DP64" s="32" t="str">
        <f>IFERROR(VLOOKUP(Tabela227[[#This Row],[NOME]],'MANHÃ (N) (7)'!$J$2:$K$127,2,FALSE),"")</f>
        <v/>
      </c>
      <c r="DQ64" s="32" t="str">
        <f>IFERROR(VLOOKUP(Tabela227[[#This Row],[NOME]],'MANHÃ (N) (6)'!$J$2:$K$127,2,FALSE),"")</f>
        <v/>
      </c>
      <c r="DR64" s="32" t="str">
        <f>IFERROR(VLOOKUP(Tabela227[[#This Row],[NOME]],'MANHÃ (N) (5)'!$J$2:$K$127,2,FALSE),"")</f>
        <v/>
      </c>
      <c r="DS64" s="32" t="str">
        <f>IFERROR(VLOOKUP(Tabela227[[#This Row],[NOME]],'MANHÃ (N) (4)'!$J$2:$K$127,2,FALSE),"")</f>
        <v/>
      </c>
      <c r="DT64" s="32" t="str">
        <f>IFERROR(VLOOKUP(Tabela227[[#This Row],[NOME]],'MANHÃ (N) (3)'!$J$2:$K$127,2,FALSE),"")</f>
        <v/>
      </c>
      <c r="DU64" s="32" t="str">
        <f>IFERROR(VLOOKUP(Tabela227[[#This Row],[NOME]],'MANHÃ (N) (2)'!$J$2:$K$127,2,FALSE),"")</f>
        <v/>
      </c>
      <c r="DV64" s="32" t="str">
        <f>IFERROR(VLOOKUP(Tabela227[[#This Row],[NOME]],'MANHÃ (N) (1)'!$J$2:$K$127,2,FALSE),"")</f>
        <v/>
      </c>
      <c r="DW64" s="32" t="str">
        <f>IFERROR(VLOOKUP(Tabela227[[#This Row],[NOME]],'MANHÃ (N) (7)'!$L$2:$M$127,2,FALSE),"")</f>
        <v/>
      </c>
      <c r="DX64" s="32" t="str">
        <f>IFERROR(VLOOKUP(Tabela227[[#This Row],[NOME]],'MANHÃ (N) (6)'!$L$2:$M$127,2,FALSE),"")</f>
        <v/>
      </c>
      <c r="DY64" s="32" t="str">
        <f>IFERROR(VLOOKUP(Tabela227[[#This Row],[NOME]],'MANHÃ (N) (5)'!$L$2:$M$127,2,FALSE),"")</f>
        <v/>
      </c>
      <c r="DZ64" s="32" t="str">
        <f>IFERROR(VLOOKUP(Tabela227[[#This Row],[NOME]],'MANHÃ (N) (4)'!$L$2:$M$127,2,FALSE),"")</f>
        <v/>
      </c>
      <c r="EA64" s="32" t="str">
        <f>IFERROR(VLOOKUP(Tabela227[[#This Row],[NOME]],'MANHÃ (N) (3)'!$L$2:$M$127,2,FALSE),"")</f>
        <v/>
      </c>
      <c r="EB64" s="32" t="str">
        <f>IFERROR(VLOOKUP(Tabela227[[#This Row],[NOME]],'MANHÃ (N) (2)'!$L$2:$M$127,2,FALSE),"")</f>
        <v/>
      </c>
      <c r="EC64" s="32" t="str">
        <f>IFERROR(VLOOKUP(Tabela227[[#This Row],[NOME]],'MANHÃ (N) (1)'!$L$2:$M$127,2,FALSE),"")</f>
        <v/>
      </c>
      <c r="ED64" s="33">
        <v>45323</v>
      </c>
      <c r="EE64" s="31">
        <f>PROFESSORES!$D$3</f>
        <v>2024</v>
      </c>
      <c r="EF64" s="31" t="str">
        <f>PROFESSORES!$C$3</f>
        <v>MAIO</v>
      </c>
      <c r="EG64" s="35">
        <f>'MÊS (WORD)'!$C$4</f>
        <v>5</v>
      </c>
      <c r="EH64" s="42">
        <f>'MÊS (WORD)'!$I$5</f>
        <v>45413</v>
      </c>
      <c r="EI64" s="31" t="str">
        <f>'MÊS (WORD)'!$J$5</f>
        <v>*
***************************DIA DO TRABALHO**************************</v>
      </c>
      <c r="EJ64" s="42">
        <f>'MÊS (WORD)'!$I$6</f>
        <v>45414</v>
      </c>
      <c r="EK64" s="37" t="str">
        <f>'MÊS (WORD)'!$J$6</f>
        <v/>
      </c>
      <c r="EL64" s="42">
        <f>'MÊS (WORD)'!$I$7</f>
        <v>45415</v>
      </c>
      <c r="EM64" s="37" t="str">
        <f>'MÊS (WORD)'!$J$7</f>
        <v/>
      </c>
      <c r="EN64" s="42">
        <f>'MÊS (WORD)'!$I$8</f>
        <v>45416</v>
      </c>
      <c r="EO64" s="37" t="str">
        <f>'MÊS (WORD)'!$J$8</f>
        <v/>
      </c>
      <c r="EP64" s="42">
        <f>'MÊS (WORD)'!$I$9</f>
        <v>45417</v>
      </c>
      <c r="EQ64" s="37" t="str">
        <f>'MÊS (WORD)'!$J$9</f>
        <v>********************************************************************</v>
      </c>
      <c r="ER64" s="42">
        <f>'MÊS (WORD)'!$I$10</f>
        <v>45418</v>
      </c>
      <c r="ES64" s="37" t="str">
        <f>'MÊS (WORD)'!$J$10</f>
        <v/>
      </c>
      <c r="ET64" s="42">
        <f>'MÊS (WORD)'!$I$11</f>
        <v>45419</v>
      </c>
      <c r="EU64" s="37" t="str">
        <f>'MÊS (WORD)'!$J$11</f>
        <v/>
      </c>
      <c r="EV64" s="42">
        <f>'MÊS (WORD)'!$I$12</f>
        <v>45420</v>
      </c>
      <c r="EW64" s="37" t="str">
        <f>'MÊS (WORD)'!$J$12</f>
        <v/>
      </c>
      <c r="EX64" s="42">
        <f>'MÊS (WORD)'!$I$13</f>
        <v>45421</v>
      </c>
      <c r="EY64" s="37" t="str">
        <f>'MÊS (WORD)'!$J$13</f>
        <v/>
      </c>
      <c r="EZ64" s="37">
        <f>'MÊS (WORD)'!$I$14</f>
        <v>45422</v>
      </c>
      <c r="FA64" s="37" t="str">
        <f>'MÊS (WORD)'!$J$14</f>
        <v/>
      </c>
      <c r="FB64" s="37">
        <f>'MÊS (WORD)'!$I$15</f>
        <v>45423</v>
      </c>
      <c r="FC64" s="37" t="str">
        <f>'MÊS (WORD)'!$J$15</f>
        <v/>
      </c>
      <c r="FD64" s="37">
        <f>'MÊS (WORD)'!$I$16</f>
        <v>45424</v>
      </c>
      <c r="FE64" s="37" t="str">
        <f>'MÊS (WORD)'!$J$16</f>
        <v>********************************************************************</v>
      </c>
      <c r="FF64" s="37">
        <f>'MÊS (WORD)'!$I$17</f>
        <v>45425</v>
      </c>
      <c r="FG64" s="37" t="str">
        <f>'MÊS (WORD)'!$J$17</f>
        <v/>
      </c>
      <c r="FH64" s="37">
        <f>'MÊS (WORD)'!$I$18</f>
        <v>45426</v>
      </c>
      <c r="FI64" s="37" t="str">
        <f>'MÊS (WORD)'!$J$18</f>
        <v/>
      </c>
      <c r="FJ64" s="37">
        <f>'MÊS (WORD)'!$I$19</f>
        <v>45427</v>
      </c>
      <c r="FK64" s="37" t="str">
        <f>'MÊS (WORD)'!$J$19</f>
        <v/>
      </c>
      <c r="FL64" s="37">
        <f>'MÊS (WORD)'!$I$20</f>
        <v>45428</v>
      </c>
      <c r="FM64" s="37" t="str">
        <f>'MÊS (WORD)'!$J$20</f>
        <v/>
      </c>
      <c r="FN64" s="37">
        <f>'MÊS (WORD)'!$I$21</f>
        <v>45429</v>
      </c>
      <c r="FO64" s="37" t="str">
        <f>'MÊS (WORD)'!$J$21</f>
        <v/>
      </c>
      <c r="FP64" s="37">
        <f>'MÊS (WORD)'!$I$22</f>
        <v>45430</v>
      </c>
      <c r="FQ64" s="37" t="str">
        <f>'MÊS (WORD)'!$J$22</f>
        <v/>
      </c>
      <c r="FR64" s="37">
        <f>'MÊS (WORD)'!$I$23</f>
        <v>45431</v>
      </c>
      <c r="FS64" s="37" t="str">
        <f>'MÊS (WORD)'!$J$23</f>
        <v>********************************************************************</v>
      </c>
      <c r="FT64" s="37">
        <f>'MÊS (WORD)'!$I$24</f>
        <v>45432</v>
      </c>
      <c r="FU64" s="37" t="str">
        <f>'MÊS (WORD)'!$J$24</f>
        <v/>
      </c>
      <c r="FV64" s="37">
        <f>'MÊS (WORD)'!$I$25</f>
        <v>45433</v>
      </c>
      <c r="FW64" s="37" t="str">
        <f>'MÊS (WORD)'!$J$25</f>
        <v/>
      </c>
      <c r="FX64" s="37">
        <f>'MÊS (WORD)'!$I$26</f>
        <v>45434</v>
      </c>
      <c r="FY64" s="37" t="str">
        <f>'MÊS (WORD)'!$J$26</f>
        <v/>
      </c>
      <c r="FZ64" s="37">
        <f>'MÊS (WORD)'!$I$27</f>
        <v>45435</v>
      </c>
      <c r="GA64" s="37" t="str">
        <f>'MÊS (WORD)'!$J$27</f>
        <v/>
      </c>
      <c r="GB64" s="37">
        <f>'MÊS (WORD)'!$I$28</f>
        <v>45436</v>
      </c>
      <c r="GC64" s="37" t="str">
        <f>'MÊS (WORD)'!$J$28</f>
        <v/>
      </c>
      <c r="GD64" s="37">
        <f>'MÊS (WORD)'!$I$29</f>
        <v>45437</v>
      </c>
      <c r="GE64" s="37" t="str">
        <f>'MÊS (WORD)'!$J$29</f>
        <v/>
      </c>
      <c r="GF64" s="37">
        <f>'MÊS (WORD)'!$I$30</f>
        <v>45438</v>
      </c>
      <c r="GG64" s="37" t="str">
        <f>'MÊS (WORD)'!$J$30</f>
        <v>********************************************************************</v>
      </c>
      <c r="GH64" s="37">
        <f>'MÊS (WORD)'!$I$31</f>
        <v>45439</v>
      </c>
      <c r="GI64" s="37" t="str">
        <f>'MÊS (WORD)'!$J$31</f>
        <v/>
      </c>
      <c r="GJ64" s="37">
        <f>'MÊS (WORD)'!$I$32</f>
        <v>45440</v>
      </c>
      <c r="GK64" s="37" t="str">
        <f>'MÊS (WORD)'!$J$32</f>
        <v/>
      </c>
      <c r="GL64" s="37">
        <f>'MÊS (WORD)'!$I$33</f>
        <v>45441</v>
      </c>
      <c r="GM64" s="37" t="str">
        <f>'MÊS (WORD)'!$J$33</f>
        <v/>
      </c>
      <c r="GN64" s="37">
        <f>'MÊS (WORD)'!$I$34</f>
        <v>45442</v>
      </c>
      <c r="GO64" s="37" t="str">
        <f>'MÊS (WORD)'!$J$34</f>
        <v/>
      </c>
      <c r="GP64" s="37">
        <f>'MÊS (WORD)'!$I$35</f>
        <v>45443</v>
      </c>
      <c r="GQ64" s="31" t="str">
        <f>'MÊS (WORD)'!$J$35</f>
        <v/>
      </c>
    </row>
    <row r="65" spans="1:199" ht="17.100000000000001" customHeight="1" x14ac:dyDescent="0.25">
      <c r="A65" s="31">
        <v>58546</v>
      </c>
      <c r="B65" s="33">
        <v>42522</v>
      </c>
      <c r="C65" s="31">
        <v>216</v>
      </c>
      <c r="D65" s="39" t="s">
        <v>397</v>
      </c>
      <c r="E65" s="34" t="s">
        <v>76</v>
      </c>
      <c r="F65" s="39" t="s">
        <v>396</v>
      </c>
      <c r="G65" s="39" t="s">
        <v>398</v>
      </c>
      <c r="H65" s="31">
        <v>12</v>
      </c>
      <c r="I65" s="31">
        <f>IF(Tabela227[[#This Row],[HORA AULA]]&lt;&gt;0,Tabela227[[#This Row],[HORA AULA]]/2,"-")</f>
        <v>6</v>
      </c>
      <c r="J65" s="31">
        <v>8</v>
      </c>
      <c r="K65" s="31" t="s">
        <v>100</v>
      </c>
      <c r="L65" s="31" t="s">
        <v>100</v>
      </c>
      <c r="M65" s="31" t="s">
        <v>100</v>
      </c>
      <c r="N65" s="32" t="str">
        <f>IFERROR(VLOOKUP(Tabela227[[#This Row],[NOME]],'NOITE (N) (7)'!$B$3:$C$176,2,FALSE),"")</f>
        <v/>
      </c>
      <c r="O65" s="32" t="str">
        <f>IFERROR(VLOOKUP(Tabela227[[#This Row],[NOME]],'NOITE (N) (6)'!$B$3:$C$176,2,FALSE),"")</f>
        <v/>
      </c>
      <c r="P65" s="32" t="str">
        <f>IFERROR(VLOOKUP(Tabela227[[#This Row],[NOME]],'NOITE (N) (5)'!$B$3:$C$176,2,FALSE),"")</f>
        <v/>
      </c>
      <c r="Q65" s="32" t="str">
        <f>IFERROR(VLOOKUP(Tabela227[[#This Row],[NOME]],'NOITE (N) (4)'!$B$3:$C$176,2,FALSE),"")</f>
        <v/>
      </c>
      <c r="R65" s="32" t="str">
        <f>IFERROR(VLOOKUP(Tabela227[[#This Row],[NOME]],'NOITE (N) (3)'!$B$3:$C$176,2,FALSE),"")</f>
        <v/>
      </c>
      <c r="S65" s="32" t="str">
        <f>IFERROR(VLOOKUP(Tabela227[[#This Row],[NOME]],'NOITE (N) (2)'!$B$3:$C$176,2,FALSE),"")</f>
        <v/>
      </c>
      <c r="T65" s="32" t="str">
        <f>IFERROR(VLOOKUP(Tabela227[[#This Row],[NOME]],'NOITE (N) (1)'!$B$3:$C$176,2,FALSE),"")</f>
        <v/>
      </c>
      <c r="U65" s="32" t="str">
        <f>IFERROR(VLOOKUP(Tabela227[[#This Row],[NOME]],'NOITE (N) (7)'!$D$3:$E$176,2,FALSE),"")</f>
        <v/>
      </c>
      <c r="V65" s="32" t="str">
        <f>IFERROR(VLOOKUP(Tabela227[[#This Row],[NOME]],'NOITE (N) (6)'!$D$3:$E$176,2,FALSE),"")</f>
        <v/>
      </c>
      <c r="W65" s="32" t="str">
        <f>IFERROR(VLOOKUP(Tabela227[[#This Row],[NOME]],'NOITE (N) (5)'!$D$3:$E$176,2,FALSE),"")</f>
        <v/>
      </c>
      <c r="X65" s="32" t="str">
        <f>IFERROR(VLOOKUP(Tabela227[[#This Row],[NOME]],'NOITE (N) (4)'!$D$3:$E$176,2,FALSE),"")</f>
        <v/>
      </c>
      <c r="Y65" s="32" t="str">
        <f>IFERROR(VLOOKUP(Tabela227[[#This Row],[NOME]],'NOITE (N) (3)'!$D$3:$E$176,2,FALSE),"")</f>
        <v/>
      </c>
      <c r="Z65" s="32" t="str">
        <f>IFERROR(VLOOKUP(Tabela227[[#This Row],[NOME]],'NOITE (N) (2)'!$D$3:$E$176,2,FALSE),"")</f>
        <v/>
      </c>
      <c r="AA65" s="32" t="str">
        <f>IFERROR(VLOOKUP(Tabela227[[#This Row],[NOME]],'NOITE (N) (1)'!$D$3:$E$176,2,FALSE),"")</f>
        <v/>
      </c>
      <c r="AB65" s="32" t="str">
        <f>IFERROR(VLOOKUP(Tabela227[[#This Row],[NOME]],'NOITE (N) (7)'!$F$3:$G$176,2,FALSE),"")</f>
        <v/>
      </c>
      <c r="AC65" s="32" t="str">
        <f>IFERROR(VLOOKUP(Tabela227[[#This Row],[NOME]],'NOITE (N) (6)'!$F$3:$G$176,2,FALSE),"")</f>
        <v/>
      </c>
      <c r="AD65" s="32" t="str">
        <f>IFERROR(VLOOKUP(Tabela227[[#This Row],[NOME]],'NOITE (N) (5)'!$F$3:$G$176,2,FALSE),"")</f>
        <v/>
      </c>
      <c r="AE65" s="32" t="str">
        <f>IFERROR(VLOOKUP(Tabela227[[#This Row],[NOME]],'NOITE (N) (4)'!$F$3:$G$176,2,FALSE),"")</f>
        <v/>
      </c>
      <c r="AF65" s="32" t="str">
        <f>IFERROR(VLOOKUP(Tabela227[[#This Row],[NOME]],'NOITE (N) (3)'!$F$3:$G$176,2,FALSE),"")</f>
        <v/>
      </c>
      <c r="AG65" s="32" t="str">
        <f>IFERROR(VLOOKUP(Tabela227[[#This Row],[NOME]],'NOITE (N) (2)'!$F$3:$G$176,2,FALSE),"")</f>
        <v/>
      </c>
      <c r="AH65" s="32" t="str">
        <f>IFERROR(VLOOKUP(Tabela227[[#This Row],[NOME]],'NOITE (N) (1)'!$F$3:$G$176,2,FALSE),"")</f>
        <v/>
      </c>
      <c r="AI65" s="32" t="str">
        <f>IFERROR(VLOOKUP(Tabela227[[#This Row],[NOME]],'NOITE (N) (7)'!$H$3:$I$176,2,FALSE),"")</f>
        <v/>
      </c>
      <c r="AJ65" s="32" t="str">
        <f>IFERROR(VLOOKUP(Tabela227[[#This Row],[NOME]],'NOITE (N) (6)'!$H$3:$I$176,2,FALSE),"")</f>
        <v/>
      </c>
      <c r="AK65" s="32" t="str">
        <f>IFERROR(VLOOKUP(Tabela227[[#This Row],[NOME]],'NOITE (N) (5)'!$H$3:$I$176,2,FALSE),"")</f>
        <v/>
      </c>
      <c r="AL65" s="32" t="str">
        <f>IFERROR(VLOOKUP(Tabela227[[#This Row],[NOME]],'NOITE (N) (4)'!$H$3:$I$176,2,FALSE),"")</f>
        <v/>
      </c>
      <c r="AM65" s="32" t="str">
        <f>IFERROR(VLOOKUP(Tabela227[[#This Row],[NOME]],'NOITE (N) (3)'!$H$3:$I$176,2,FALSE),"")</f>
        <v/>
      </c>
      <c r="AN65" s="32" t="str">
        <f>IFERROR(VLOOKUP(Tabela227[[#This Row],[NOME]],'NOITE (N) (2)'!$H$3:$I$176,2,FALSE),"")</f>
        <v/>
      </c>
      <c r="AO65" s="32" t="str">
        <f>IFERROR(VLOOKUP(Tabela227[[#This Row],[NOME]],'NOITE (N) (1)'!$H$3:$I$176,2,FALSE),"")</f>
        <v/>
      </c>
      <c r="AP65" s="32" t="str">
        <f>IFERROR(VLOOKUP(Tabela227[[#This Row],[NOME]],'NOITE (N) (7)'!$J$3:$K$176,2,FALSE),"")</f>
        <v/>
      </c>
      <c r="AQ65" s="32" t="str">
        <f>IFERROR(VLOOKUP(Tabela227[[#This Row],[NOME]],'NOITE (N) (6)'!$J$3:$K$176,2,FALSE),"")</f>
        <v/>
      </c>
      <c r="AR65" s="32" t="str">
        <f>IFERROR(VLOOKUP(Tabela227[[#This Row],[NOME]],'NOITE (N) (5)'!$J$3:$K$176,2,FALSE),"")</f>
        <v/>
      </c>
      <c r="AS65" s="32" t="str">
        <f>IFERROR(VLOOKUP(Tabela227[[#This Row],[NOME]],'NOITE (N) (4)'!$J$3:$K$176,2,FALSE),"")</f>
        <v/>
      </c>
      <c r="AT65" s="32" t="str">
        <f>IFERROR(VLOOKUP(Tabela227[[#This Row],[NOME]],'NOITE (N) (3)'!$J$3:$K$176,2,FALSE),"")</f>
        <v/>
      </c>
      <c r="AU65" s="32" t="str">
        <f>IFERROR(VLOOKUP(Tabela227[[#This Row],[NOME]],'NOITE (N) (2)'!$J$3:$K$176,2,FALSE),"")</f>
        <v/>
      </c>
      <c r="AV65" s="32" t="str">
        <f>IFERROR(VLOOKUP(Tabela227[[#This Row],[NOME]],'NOITE (N) (1)'!$J$3:$K$176,2,FALSE),"")</f>
        <v/>
      </c>
      <c r="AW65" s="32" t="str">
        <f>IFERROR(VLOOKUP(Tabela227[[#This Row],[NOME]],'NOITE (N) (7)'!$L$3:$M$176,2,FALSE),"")</f>
        <v/>
      </c>
      <c r="AX65" s="32" t="str">
        <f>IFERROR(VLOOKUP(Tabela227[[#This Row],[NOME]],'NOITE (N) (6)'!$L$3:$M$176,2,FALSE),"")</f>
        <v/>
      </c>
      <c r="AY65" s="32" t="str">
        <f>IFERROR(VLOOKUP(Tabela227[[#This Row],[NOME]],'NOITE (N) (5)'!$L$3:$M$176,2,FALSE),"")</f>
        <v/>
      </c>
      <c r="AZ65" s="32" t="str">
        <f>IFERROR(VLOOKUP(Tabela227[[#This Row],[NOME]],'NOITE (N) (4)'!$L$3:$M$176,2,FALSE),"")</f>
        <v/>
      </c>
      <c r="BA65" s="32" t="str">
        <f>IFERROR(VLOOKUP(Tabela227[[#This Row],[NOME]],'NOITE (N) (3)'!$L$3:$M$176,2,FALSE),"")</f>
        <v/>
      </c>
      <c r="BB65" s="32" t="str">
        <f>IFERROR(VLOOKUP(Tabela227[[#This Row],[NOME]],'NOITE (N) (2)'!$L$3:$M$176,2,FALSE),"")</f>
        <v/>
      </c>
      <c r="BC65" s="32" t="str">
        <f>IFERROR(VLOOKUP(Tabela227[[#This Row],[NOME]],'NOITE (N) (1)'!$L$3:$M$176,2,FALSE),"")</f>
        <v/>
      </c>
      <c r="BD65" s="32" t="str">
        <f>IFERROR(VLOOKUP(Tabela227[[#This Row],[NOME]],'TARDE (N) (6)'!$B$2:$C$73,2,FALSE),"")</f>
        <v/>
      </c>
      <c r="BE65" s="32" t="str">
        <f>IFERROR(VLOOKUP(Tabela227[[#This Row],[NOME]],'TARDE (N) (5)'!$B$2:$C$73,2,FALSE),"")</f>
        <v/>
      </c>
      <c r="BF65" s="32" t="str">
        <f>IFERROR(VLOOKUP(Tabela227[[#This Row],[NOME]],'TARDE (N) (4)'!$B$2:$C$73,2,FALSE),"")</f>
        <v/>
      </c>
      <c r="BG65" s="32" t="str">
        <f>IFERROR(VLOOKUP(Tabela227[[#This Row],[NOME]],'TARDE (N) (3)'!$B$2:$C$73,2,FALSE),"")</f>
        <v/>
      </c>
      <c r="BH65" s="32" t="str">
        <f>IFERROR(VLOOKUP(Tabela227[[#This Row],[NOME]],'TARDE (N) (2)'!$B$2:$C$73,2,FALSE),"")</f>
        <v/>
      </c>
      <c r="BI65" s="32" t="str">
        <f>IFERROR(VLOOKUP(Tabela227[[#This Row],[NOME]],'TARDE (N) (1)'!$B$2:$C$73,2,FALSE),"")</f>
        <v/>
      </c>
      <c r="BJ65" s="32" t="str">
        <f>IFERROR(VLOOKUP(Tabela227[[#This Row],[NOME]],'TARDE (N) (6)'!$D$2:$E$73,2,FALSE),"")</f>
        <v/>
      </c>
      <c r="BK65" s="32" t="str">
        <f>IFERROR(VLOOKUP(Tabela227[[#This Row],[NOME]],'TARDE (N) (5)'!$D$2:$E$73,2,FALSE),"")</f>
        <v/>
      </c>
      <c r="BL65" s="32" t="str">
        <f>IFERROR(VLOOKUP(Tabela227[[#This Row],[NOME]],'TARDE (N) (4)'!$D$2:$E$73,2,FALSE),"")</f>
        <v/>
      </c>
      <c r="BM65" s="32" t="str">
        <f>IFERROR(VLOOKUP(Tabela227[[#This Row],[NOME]],'TARDE (N) (3)'!$D$2:$E$73,2,FALSE),"")</f>
        <v/>
      </c>
      <c r="BN65" s="32" t="str">
        <f>IFERROR(VLOOKUP(Tabela227[[#This Row],[NOME]],'TARDE (N) (2)'!$D$2:$E$73,2,FALSE),"")</f>
        <v/>
      </c>
      <c r="BO65" s="32" t="str">
        <f>IFERROR(VLOOKUP(Tabela227[[#This Row],[NOME]],'TARDE (N) (1)'!$D$2:$E$73,2,FALSE),"")</f>
        <v/>
      </c>
      <c r="BP65" s="32" t="str">
        <f>IFERROR(VLOOKUP(Tabela227[[#This Row],[NOME]],'TARDE (N) (6)'!$F$2:$G$73,2,FALSE),"")</f>
        <v/>
      </c>
      <c r="BQ65" s="32" t="str">
        <f>IFERROR(VLOOKUP(Tabela227[[#This Row],[NOME]],'TARDE (N) (5)'!$F$2:$G$73,2,FALSE),"")</f>
        <v/>
      </c>
      <c r="BR65" s="32" t="str">
        <f>IFERROR(VLOOKUP(Tabela227[[#This Row],[NOME]],'TARDE (N) (4)'!$F$2:$G$73,2,FALSE),"")</f>
        <v/>
      </c>
      <c r="BS65" s="32" t="str">
        <f>IFERROR(VLOOKUP(Tabela227[[#This Row],[NOME]],'TARDE (N) (3)'!$F$2:$G$73,2,FALSE),"")</f>
        <v/>
      </c>
      <c r="BT65" s="32" t="str">
        <f>IFERROR(VLOOKUP(Tabela227[[#This Row],[NOME]],'TARDE (N) (2)'!$F$2:$G$73,2,FALSE),"")</f>
        <v/>
      </c>
      <c r="BU65" s="32" t="str">
        <f>IFERROR(VLOOKUP(Tabela227[[#This Row],[NOME]],'TARDE (N) (1)'!$F$2:$G$73,2,FALSE),"")</f>
        <v/>
      </c>
      <c r="BV65" s="32" t="str">
        <f>IFERROR(VLOOKUP(Tabela227[[#This Row],[NOME]],'TARDE (N) (6)'!$H$2:$I$73,2,FALSE),"")</f>
        <v/>
      </c>
      <c r="BW65" s="32" t="str">
        <f>IFERROR(VLOOKUP(Tabela227[[#This Row],[NOME]],'TARDE (N) (5)'!$H$2:$I$73,2,FALSE),"")</f>
        <v/>
      </c>
      <c r="BX65" s="32" t="str">
        <f>IFERROR(VLOOKUP(Tabela227[[#This Row],[NOME]],'TARDE (N) (4)'!$H$2:$I$73,2,FALSE),"")</f>
        <v/>
      </c>
      <c r="BY65" s="32" t="str">
        <f>IFERROR(VLOOKUP(Tabela227[[#This Row],[NOME]],'TARDE (N) (3)'!$H$2:$I$73,2,FALSE),"")</f>
        <v/>
      </c>
      <c r="BZ65" s="32" t="str">
        <f>IFERROR(VLOOKUP(Tabela227[[#This Row],[NOME]],'TARDE (N) (2)'!$H$2:$I$73,2,FALSE),"")</f>
        <v/>
      </c>
      <c r="CA65" s="32" t="str">
        <f>IFERROR(VLOOKUP(Tabela227[[#This Row],[NOME]],'TARDE (N) (1)'!$H$2:$I$73,2,FALSE),"")</f>
        <v/>
      </c>
      <c r="CB65" s="32" t="str">
        <f>IFERROR(VLOOKUP(Tabela227[[#This Row],[NOME]],'TARDE (N) (6)'!$J$2:$K$73,2,FALSE),"")</f>
        <v/>
      </c>
      <c r="CC65" s="32" t="str">
        <f>IFERROR(VLOOKUP(Tabela227[[#This Row],[NOME]],'TARDE (N) (5)'!$J$2:$K$73,2,FALSE),"")</f>
        <v/>
      </c>
      <c r="CD65" s="32" t="str">
        <f>IFERROR(VLOOKUP(Tabela227[[#This Row],[NOME]],'TARDE (N) (4)'!$J$2:$K$73,2,FALSE),"")</f>
        <v/>
      </c>
      <c r="CE65" s="32" t="str">
        <f>IFERROR(VLOOKUP(Tabela227[[#This Row],[NOME]],'TARDE (N) (3)'!$J$2:$K$73,2,FALSE),"")</f>
        <v/>
      </c>
      <c r="CF65" s="32" t="str">
        <f>IFERROR(VLOOKUP(Tabela227[[#This Row],[NOME]],'TARDE (N) (2)'!$J$2:$K$73,2,FALSE),"")</f>
        <v/>
      </c>
      <c r="CG65" s="32" t="str">
        <f>IFERROR(VLOOKUP(Tabela227[[#This Row],[NOME]],'TARDE (N) (1)'!$J$2:$K$73,2,FALSE),"")</f>
        <v/>
      </c>
      <c r="CH65" s="32" t="str">
        <f>IFERROR(VLOOKUP(Tabela227[[#This Row],[NOME]],'TARDE (N) (6)'!$L$2:$M$73,2,FALSE),"")</f>
        <v/>
      </c>
      <c r="CI65" s="32" t="str">
        <f>IFERROR(VLOOKUP(Tabela227[[#This Row],[NOME]],'TARDE (N) (5)'!$L$2:$M$73,2,FALSE),"")</f>
        <v/>
      </c>
      <c r="CJ65" s="32" t="str">
        <f>IFERROR(VLOOKUP(Tabela227[[#This Row],[NOME]],'TARDE (N) (4)'!$L$2:$M$73,2,FALSE),"")</f>
        <v/>
      </c>
      <c r="CK65" s="32" t="str">
        <f>IFERROR(VLOOKUP(Tabela227[[#This Row],[NOME]],'TARDE (N) (3)'!$L$2:$M$73,2,FALSE),"")</f>
        <v/>
      </c>
      <c r="CL65" s="32" t="str">
        <f>IFERROR(VLOOKUP(Tabela227[[#This Row],[NOME]],'TARDE (N) (2)'!$L$2:$M$73,2,FALSE),"")</f>
        <v/>
      </c>
      <c r="CM65" s="32" t="str">
        <f>IFERROR(VLOOKUP(Tabela227[[#This Row],[NOME]],'TARDE (N) (1)'!$L$2:$M$73,2,FALSE),"")</f>
        <v/>
      </c>
      <c r="CN65" s="32" t="str">
        <f>IFERROR(VLOOKUP(Tabela227[[#This Row],[NOME]],'MANHÃ (N) (7)'!$B$2:$C$127,2,FALSE),"")</f>
        <v/>
      </c>
      <c r="CO65" s="32" t="str">
        <f>IFERROR(VLOOKUP(Tabela227[[#This Row],[NOME]],'MANHÃ (N) (6)'!$B$2:$C$127,2,FALSE),"")</f>
        <v/>
      </c>
      <c r="CP65" s="32" t="str">
        <f>IFERROR(VLOOKUP(Tabela227[[#This Row],[NOME]],'MANHÃ (N) (5)'!$B$2:$C$127,2,FALSE),"")</f>
        <v/>
      </c>
      <c r="CQ65" s="32" t="str">
        <f>IFERROR(VLOOKUP(Tabela227[[#This Row],[NOME]],'MANHÃ (N) (4)'!$B$2:$C$127,2,FALSE),"")</f>
        <v/>
      </c>
      <c r="CR65" s="32" t="str">
        <f>IFERROR(VLOOKUP(Tabela227[[#This Row],[NOME]],'MANHÃ (N) (3)'!$B$2:$C$127,2,FALSE),"")</f>
        <v/>
      </c>
      <c r="CS65" s="32" t="str">
        <f>IFERROR(VLOOKUP(Tabela227[[#This Row],[NOME]],'MANHÃ (N) (2)'!$B$2:$C$127,2,FALSE),"")</f>
        <v/>
      </c>
      <c r="CT65" s="32" t="str">
        <f>IFERROR(VLOOKUP(Tabela227[[#This Row],[NOME]],'MANHÃ (N) (1)'!$B$2:$C$127,2,FALSE),"")</f>
        <v/>
      </c>
      <c r="CU65" s="32" t="str">
        <f>IFERROR(VLOOKUP(Tabela227[[#This Row],[NOME]],'MANHÃ (N) (7)'!$D$2:$E$127,2,FALSE),"")</f>
        <v/>
      </c>
      <c r="CV65" s="32" t="str">
        <f>IFERROR(VLOOKUP(Tabela227[[#This Row],[NOME]],'MANHÃ (N) (6)'!$D$2:$E$127,2,FALSE),"")</f>
        <v/>
      </c>
      <c r="CW65" s="32" t="str">
        <f>IFERROR(VLOOKUP(Tabela227[[#This Row],[NOME]],'MANHÃ (N) (5)'!$D$2:$E$127,2,FALSE),"")</f>
        <v/>
      </c>
      <c r="CX65" s="32" t="str">
        <f>IFERROR(VLOOKUP(Tabela227[[#This Row],[NOME]],'MANHÃ (N) (4)'!$D$2:$E$127,2,FALSE),"")</f>
        <v/>
      </c>
      <c r="CY65" s="32" t="str">
        <f>IFERROR(VLOOKUP(Tabela227[[#This Row],[NOME]],'MANHÃ (N) (3)'!$D$2:$E$127,2,FALSE),"")</f>
        <v/>
      </c>
      <c r="CZ65" s="32" t="str">
        <f>IFERROR(VLOOKUP(Tabela227[[#This Row],[NOME]],'MANHÃ (N) (2)'!$D$2:$E$127,2,FALSE),"")</f>
        <v/>
      </c>
      <c r="DA65" s="32" t="str">
        <f>IFERROR(VLOOKUP(Tabela227[[#This Row],[NOME]],'MANHÃ (N) (1)'!$D$2:$E$127,2,FALSE),"")</f>
        <v/>
      </c>
      <c r="DB65" s="32" t="str">
        <f>IFERROR(VLOOKUP(Tabela227[[#This Row],[NOME]],'MANHÃ (N) (7)'!$F$2:$G$127,2,FALSE),"")</f>
        <v/>
      </c>
      <c r="DC65" s="32" t="str">
        <f>IFERROR(VLOOKUP(Tabela227[[#This Row],[NOME]],'MANHÃ (N) (7)'!$F$2:$G$127,2,FALSE),"")</f>
        <v/>
      </c>
      <c r="DD65" s="32" t="str">
        <f>IFERROR(VLOOKUP(Tabela227[[#This Row],[NOME]],'MANHÃ (N) (6)'!$F$2:$G$127,2,FALSE),"")</f>
        <v/>
      </c>
      <c r="DE65" s="32" t="str">
        <f>IFERROR(VLOOKUP(Tabela227[[#This Row],[NOME]],'MANHÃ (N) (5)'!$F$2:$G$127,2,FALSE),"")</f>
        <v/>
      </c>
      <c r="DF65" s="32" t="str">
        <f>IFERROR(VLOOKUP(Tabela227[[#This Row],[NOME]],'MANHÃ (N) (3)'!$F$2:$G$127,2,FALSE),"")</f>
        <v/>
      </c>
      <c r="DG65" s="32" t="str">
        <f>IFERROR(VLOOKUP(Tabela227[[#This Row],[NOME]],'MANHÃ (N) (2)'!$F$2:$G$127,2,FALSE),"")</f>
        <v/>
      </c>
      <c r="DH65" s="32" t="str">
        <f>IFERROR(VLOOKUP(Tabela227[[#This Row],[NOME]],'MANHÃ (N) (1)'!$F$2:$G$127,2,FALSE),"")</f>
        <v/>
      </c>
      <c r="DI65" s="32" t="str">
        <f>IFERROR(VLOOKUP(Tabela227[[#This Row],[NOME]],'MANHÃ (N) (7)'!$H$2:$I$127,2,FALSE),"")</f>
        <v/>
      </c>
      <c r="DJ65" s="32" t="str">
        <f>IFERROR(VLOOKUP(Tabela227[[#This Row],[NOME]],'MANHÃ (N) (6)'!$H$2:$I$127,2,FALSE),"")</f>
        <v/>
      </c>
      <c r="DK65" s="32" t="str">
        <f>IFERROR(VLOOKUP(Tabela227[[#This Row],[NOME]],'MANHÃ (N) (5)'!$H$2:$I$127,2,FALSE),"")</f>
        <v/>
      </c>
      <c r="DL65" s="32" t="str">
        <f>IFERROR(VLOOKUP(Tabela227[[#This Row],[NOME]],'MANHÃ (N) (4)'!$H$2:$I$127,2,FALSE),"")</f>
        <v/>
      </c>
      <c r="DM65" s="32" t="str">
        <f>IFERROR(VLOOKUP(Tabela227[[#This Row],[NOME]],'MANHÃ (N) (3)'!$H$2:$I$127,2,FALSE),"")</f>
        <v/>
      </c>
      <c r="DN65" s="32" t="str">
        <f>IFERROR(VLOOKUP(Tabela227[[#This Row],[NOME]],'MANHÃ (N) (2)'!$H$2:$I$127,2,FALSE),"")</f>
        <v/>
      </c>
      <c r="DO65" s="32" t="str">
        <f>IFERROR(VLOOKUP(Tabela227[[#This Row],[NOME]],'MANHÃ (N) (1)'!$H$2:$I$127,2,FALSE),"")</f>
        <v/>
      </c>
      <c r="DP65" s="32" t="str">
        <f>IFERROR(VLOOKUP(Tabela227[[#This Row],[NOME]],'MANHÃ (N) (7)'!$J$2:$K$127,2,FALSE),"")</f>
        <v/>
      </c>
      <c r="DQ65" s="32" t="str">
        <f>IFERROR(VLOOKUP(Tabela227[[#This Row],[NOME]],'MANHÃ (N) (6)'!$J$2:$K$127,2,FALSE),"")</f>
        <v/>
      </c>
      <c r="DR65" s="32" t="str">
        <f>IFERROR(VLOOKUP(Tabela227[[#This Row],[NOME]],'MANHÃ (N) (5)'!$J$2:$K$127,2,FALSE),"")</f>
        <v/>
      </c>
      <c r="DS65" s="32" t="str">
        <f>IFERROR(VLOOKUP(Tabela227[[#This Row],[NOME]],'MANHÃ (N) (4)'!$J$2:$K$127,2,FALSE),"")</f>
        <v/>
      </c>
      <c r="DT65" s="32" t="str">
        <f>IFERROR(VLOOKUP(Tabela227[[#This Row],[NOME]],'MANHÃ (N) (3)'!$J$2:$K$127,2,FALSE),"")</f>
        <v/>
      </c>
      <c r="DU65" s="32" t="str">
        <f>IFERROR(VLOOKUP(Tabela227[[#This Row],[NOME]],'MANHÃ (N) (2)'!$J$2:$K$127,2,FALSE),"")</f>
        <v/>
      </c>
      <c r="DV65" s="32" t="str">
        <f>IFERROR(VLOOKUP(Tabela227[[#This Row],[NOME]],'MANHÃ (N) (1)'!$J$2:$K$127,2,FALSE),"")</f>
        <v/>
      </c>
      <c r="DW65" s="32" t="str">
        <f>IFERROR(VLOOKUP(Tabela227[[#This Row],[NOME]],'MANHÃ (N) (7)'!$L$2:$M$127,2,FALSE),"")</f>
        <v/>
      </c>
      <c r="DX65" s="32" t="str">
        <f>IFERROR(VLOOKUP(Tabela227[[#This Row],[NOME]],'MANHÃ (N) (6)'!$L$2:$M$127,2,FALSE),"")</f>
        <v/>
      </c>
      <c r="DY65" s="32" t="str">
        <f>IFERROR(VLOOKUP(Tabela227[[#This Row],[NOME]],'MANHÃ (N) (5)'!$L$2:$M$127,2,FALSE),"")</f>
        <v/>
      </c>
      <c r="DZ65" s="32" t="str">
        <f>IFERROR(VLOOKUP(Tabela227[[#This Row],[NOME]],'MANHÃ (N) (4)'!$L$2:$M$127,2,FALSE),"")</f>
        <v/>
      </c>
      <c r="EA65" s="32" t="str">
        <f>IFERROR(VLOOKUP(Tabela227[[#This Row],[NOME]],'MANHÃ (N) (3)'!$L$2:$M$127,2,FALSE),"")</f>
        <v/>
      </c>
      <c r="EB65" s="32" t="str">
        <f>IFERROR(VLOOKUP(Tabela227[[#This Row],[NOME]],'MANHÃ (N) (2)'!$L$2:$M$127,2,FALSE),"")</f>
        <v/>
      </c>
      <c r="EC65" s="32" t="str">
        <f>IFERROR(VLOOKUP(Tabela227[[#This Row],[NOME]],'MANHÃ (N) (1)'!$L$2:$M$127,2,FALSE),"")</f>
        <v/>
      </c>
      <c r="ED65" s="33">
        <v>45323</v>
      </c>
      <c r="EE65" s="31">
        <f>PROFESSORES!$D$3</f>
        <v>2024</v>
      </c>
      <c r="EF65" s="31" t="str">
        <f>PROFESSORES!$C$3</f>
        <v>MAIO</v>
      </c>
      <c r="EG65" s="35">
        <f>'MÊS (WORD)'!$C$4</f>
        <v>5</v>
      </c>
      <c r="EH65" s="42">
        <f>'MÊS (WORD)'!$I$5</f>
        <v>45413</v>
      </c>
      <c r="EI65" s="31" t="str">
        <f>'MÊS (WORD)'!$J$5</f>
        <v>*
***************************DIA DO TRABALHO**************************</v>
      </c>
      <c r="EJ65" s="42">
        <f>'MÊS (WORD)'!$I$6</f>
        <v>45414</v>
      </c>
      <c r="EK65" s="37" t="str">
        <f>'MÊS (WORD)'!$J$6</f>
        <v/>
      </c>
      <c r="EL65" s="42">
        <f>'MÊS (WORD)'!$I$7</f>
        <v>45415</v>
      </c>
      <c r="EM65" s="37" t="str">
        <f>'MÊS (WORD)'!$J$7</f>
        <v/>
      </c>
      <c r="EN65" s="42">
        <f>'MÊS (WORD)'!$I$8</f>
        <v>45416</v>
      </c>
      <c r="EO65" s="37" t="str">
        <f>'MÊS (WORD)'!$J$8</f>
        <v/>
      </c>
      <c r="EP65" s="42">
        <f>'MÊS (WORD)'!$I$9</f>
        <v>45417</v>
      </c>
      <c r="EQ65" s="37" t="str">
        <f>'MÊS (WORD)'!$J$9</f>
        <v>********************************************************************</v>
      </c>
      <c r="ER65" s="42">
        <f>'MÊS (WORD)'!$I$10</f>
        <v>45418</v>
      </c>
      <c r="ES65" s="37" t="str">
        <f>'MÊS (WORD)'!$J$10</f>
        <v/>
      </c>
      <c r="ET65" s="42">
        <f>'MÊS (WORD)'!$I$11</f>
        <v>45419</v>
      </c>
      <c r="EU65" s="37" t="str">
        <f>'MÊS (WORD)'!$J$11</f>
        <v/>
      </c>
      <c r="EV65" s="42">
        <f>'MÊS (WORD)'!$I$12</f>
        <v>45420</v>
      </c>
      <c r="EW65" s="37" t="str">
        <f>'MÊS (WORD)'!$J$12</f>
        <v/>
      </c>
      <c r="EX65" s="42">
        <f>'MÊS (WORD)'!$I$13</f>
        <v>45421</v>
      </c>
      <c r="EY65" s="37" t="str">
        <f>'MÊS (WORD)'!$J$13</f>
        <v/>
      </c>
      <c r="EZ65" s="37">
        <f>'MÊS (WORD)'!$I$14</f>
        <v>45422</v>
      </c>
      <c r="FA65" s="37" t="str">
        <f>'MÊS (WORD)'!$J$14</f>
        <v/>
      </c>
      <c r="FB65" s="37">
        <f>'MÊS (WORD)'!$I$15</f>
        <v>45423</v>
      </c>
      <c r="FC65" s="37" t="str">
        <f>'MÊS (WORD)'!$J$15</f>
        <v/>
      </c>
      <c r="FD65" s="37">
        <f>'MÊS (WORD)'!$I$16</f>
        <v>45424</v>
      </c>
      <c r="FE65" s="37" t="str">
        <f>'MÊS (WORD)'!$J$16</f>
        <v>********************************************************************</v>
      </c>
      <c r="FF65" s="37">
        <f>'MÊS (WORD)'!$I$17</f>
        <v>45425</v>
      </c>
      <c r="FG65" s="37" t="str">
        <f>'MÊS (WORD)'!$J$17</f>
        <v/>
      </c>
      <c r="FH65" s="37">
        <f>'MÊS (WORD)'!$I$18</f>
        <v>45426</v>
      </c>
      <c r="FI65" s="37" t="str">
        <f>'MÊS (WORD)'!$J$18</f>
        <v/>
      </c>
      <c r="FJ65" s="37">
        <f>'MÊS (WORD)'!$I$19</f>
        <v>45427</v>
      </c>
      <c r="FK65" s="37" t="str">
        <f>'MÊS (WORD)'!$J$19</f>
        <v/>
      </c>
      <c r="FL65" s="37">
        <f>'MÊS (WORD)'!$I$20</f>
        <v>45428</v>
      </c>
      <c r="FM65" s="37" t="str">
        <f>'MÊS (WORD)'!$J$20</f>
        <v/>
      </c>
      <c r="FN65" s="37">
        <f>'MÊS (WORD)'!$I$21</f>
        <v>45429</v>
      </c>
      <c r="FO65" s="37" t="str">
        <f>'MÊS (WORD)'!$J$21</f>
        <v/>
      </c>
      <c r="FP65" s="37">
        <f>'MÊS (WORD)'!$I$22</f>
        <v>45430</v>
      </c>
      <c r="FQ65" s="37" t="str">
        <f>'MÊS (WORD)'!$J$22</f>
        <v/>
      </c>
      <c r="FR65" s="37">
        <f>'MÊS (WORD)'!$I$23</f>
        <v>45431</v>
      </c>
      <c r="FS65" s="37" t="str">
        <f>'MÊS (WORD)'!$J$23</f>
        <v>********************************************************************</v>
      </c>
      <c r="FT65" s="37">
        <f>'MÊS (WORD)'!$I$24</f>
        <v>45432</v>
      </c>
      <c r="FU65" s="37" t="str">
        <f>'MÊS (WORD)'!$J$24</f>
        <v/>
      </c>
      <c r="FV65" s="37">
        <f>'MÊS (WORD)'!$I$25</f>
        <v>45433</v>
      </c>
      <c r="FW65" s="37" t="str">
        <f>'MÊS (WORD)'!$J$25</f>
        <v/>
      </c>
      <c r="FX65" s="37">
        <f>'MÊS (WORD)'!$I$26</f>
        <v>45434</v>
      </c>
      <c r="FY65" s="37" t="str">
        <f>'MÊS (WORD)'!$J$26</f>
        <v/>
      </c>
      <c r="FZ65" s="37">
        <f>'MÊS (WORD)'!$I$27</f>
        <v>45435</v>
      </c>
      <c r="GA65" s="37" t="str">
        <f>'MÊS (WORD)'!$J$27</f>
        <v/>
      </c>
      <c r="GB65" s="37">
        <f>'MÊS (WORD)'!$I$28</f>
        <v>45436</v>
      </c>
      <c r="GC65" s="37" t="str">
        <f>'MÊS (WORD)'!$J$28</f>
        <v/>
      </c>
      <c r="GD65" s="37">
        <f>'MÊS (WORD)'!$I$29</f>
        <v>45437</v>
      </c>
      <c r="GE65" s="37" t="str">
        <f>'MÊS (WORD)'!$J$29</f>
        <v/>
      </c>
      <c r="GF65" s="37">
        <f>'MÊS (WORD)'!$I$30</f>
        <v>45438</v>
      </c>
      <c r="GG65" s="37" t="str">
        <f>'MÊS (WORD)'!$J$30</f>
        <v>********************************************************************</v>
      </c>
      <c r="GH65" s="37">
        <f>'MÊS (WORD)'!$I$31</f>
        <v>45439</v>
      </c>
      <c r="GI65" s="37" t="str">
        <f>'MÊS (WORD)'!$J$31</f>
        <v/>
      </c>
      <c r="GJ65" s="37">
        <f>'MÊS (WORD)'!$I$32</f>
        <v>45440</v>
      </c>
      <c r="GK65" s="37" t="str">
        <f>'MÊS (WORD)'!$J$32</f>
        <v/>
      </c>
      <c r="GL65" s="37">
        <f>'MÊS (WORD)'!$I$33</f>
        <v>45441</v>
      </c>
      <c r="GM65" s="37" t="str">
        <f>'MÊS (WORD)'!$J$33</f>
        <v/>
      </c>
      <c r="GN65" s="37">
        <f>'MÊS (WORD)'!$I$34</f>
        <v>45442</v>
      </c>
      <c r="GO65" s="37" t="str">
        <f>'MÊS (WORD)'!$J$34</f>
        <v/>
      </c>
      <c r="GP65" s="37">
        <f>'MÊS (WORD)'!$I$35</f>
        <v>45443</v>
      </c>
      <c r="GQ65" s="31" t="str">
        <f>'MÊS (WORD)'!$J$35</f>
        <v/>
      </c>
    </row>
    <row r="66" spans="1:199" ht="17.100000000000001" customHeight="1" x14ac:dyDescent="0.25">
      <c r="A66" s="31">
        <v>48229</v>
      </c>
      <c r="B66" s="33">
        <v>40998</v>
      </c>
      <c r="C66" s="31">
        <v>216</v>
      </c>
      <c r="D66" s="39" t="s">
        <v>397</v>
      </c>
      <c r="E66" s="34" t="s">
        <v>86</v>
      </c>
      <c r="F66" s="39" t="s">
        <v>396</v>
      </c>
      <c r="G66" s="39" t="s">
        <v>398</v>
      </c>
      <c r="H66" s="31">
        <v>16</v>
      </c>
      <c r="I66" s="31">
        <f>IF(Tabela227[[#This Row],[HORA AULA]]&lt;&gt;0,Tabela227[[#This Row],[HORA AULA]]/2,"-")</f>
        <v>8</v>
      </c>
      <c r="J66" s="31">
        <v>20</v>
      </c>
      <c r="K66" s="31" t="s">
        <v>100</v>
      </c>
      <c r="L66" s="31" t="s">
        <v>100</v>
      </c>
      <c r="M66" s="31" t="s">
        <v>100</v>
      </c>
      <c r="N66" s="32" t="str">
        <f>IFERROR(VLOOKUP(Tabela227[[#This Row],[NOME]],'NOITE (N) (7)'!$B$3:$C$176,2,FALSE),"")</f>
        <v/>
      </c>
      <c r="O66" s="32" t="str">
        <f>IFERROR(VLOOKUP(Tabela227[[#This Row],[NOME]],'NOITE (N) (6)'!$B$3:$C$176,2,FALSE),"")</f>
        <v/>
      </c>
      <c r="P66" s="32" t="str">
        <f>IFERROR(VLOOKUP(Tabela227[[#This Row],[NOME]],'NOITE (N) (5)'!$B$3:$C$176,2,FALSE),"")</f>
        <v/>
      </c>
      <c r="Q66" s="32" t="str">
        <f>IFERROR(VLOOKUP(Tabela227[[#This Row],[NOME]],'NOITE (N) (4)'!$B$3:$C$176,2,FALSE),"")</f>
        <v/>
      </c>
      <c r="R66" s="32" t="str">
        <f>IFERROR(VLOOKUP(Tabela227[[#This Row],[NOME]],'NOITE (N) (3)'!$B$3:$C$176,2,FALSE),"")</f>
        <v/>
      </c>
      <c r="S66" s="32" t="str">
        <f>IFERROR(VLOOKUP(Tabela227[[#This Row],[NOME]],'NOITE (N) (2)'!$B$3:$C$176,2,FALSE),"")</f>
        <v/>
      </c>
      <c r="T66" s="32" t="str">
        <f>IFERROR(VLOOKUP(Tabela227[[#This Row],[NOME]],'NOITE (N) (1)'!$B$3:$C$176,2,FALSE),"")</f>
        <v/>
      </c>
      <c r="U66" s="32" t="str">
        <f>IFERROR(VLOOKUP(Tabela227[[#This Row],[NOME]],'NOITE (N) (7)'!$D$3:$E$176,2,FALSE),"")</f>
        <v/>
      </c>
      <c r="V66" s="32" t="str">
        <f>IFERROR(VLOOKUP(Tabela227[[#This Row],[NOME]],'NOITE (N) (6)'!$D$3:$E$176,2,FALSE),"")</f>
        <v/>
      </c>
      <c r="W66" s="32" t="str">
        <f>IFERROR(VLOOKUP(Tabela227[[#This Row],[NOME]],'NOITE (N) (5)'!$D$3:$E$176,2,FALSE),"")</f>
        <v/>
      </c>
      <c r="X66" s="32" t="str">
        <f>IFERROR(VLOOKUP(Tabela227[[#This Row],[NOME]],'NOITE (N) (4)'!$D$3:$E$176,2,FALSE),"")</f>
        <v/>
      </c>
      <c r="Y66" s="32" t="str">
        <f>IFERROR(VLOOKUP(Tabela227[[#This Row],[NOME]],'NOITE (N) (3)'!$D$3:$E$176,2,FALSE),"")</f>
        <v/>
      </c>
      <c r="Z66" s="32" t="str">
        <f>IFERROR(VLOOKUP(Tabela227[[#This Row],[NOME]],'NOITE (N) (2)'!$D$3:$E$176,2,FALSE),"")</f>
        <v/>
      </c>
      <c r="AA66" s="32" t="str">
        <f>IFERROR(VLOOKUP(Tabela227[[#This Row],[NOME]],'NOITE (N) (1)'!$D$3:$E$176,2,FALSE),"")</f>
        <v/>
      </c>
      <c r="AB66" s="32" t="str">
        <f>IFERROR(VLOOKUP(Tabela227[[#This Row],[NOME]],'NOITE (N) (7)'!$F$3:$G$176,2,FALSE),"")</f>
        <v/>
      </c>
      <c r="AC66" s="32" t="str">
        <f>IFERROR(VLOOKUP(Tabela227[[#This Row],[NOME]],'NOITE (N) (6)'!$F$3:$G$176,2,FALSE),"")</f>
        <v/>
      </c>
      <c r="AD66" s="32" t="str">
        <f>IFERROR(VLOOKUP(Tabela227[[#This Row],[NOME]],'NOITE (N) (5)'!$F$3:$G$176,2,FALSE),"")</f>
        <v/>
      </c>
      <c r="AE66" s="32" t="str">
        <f>IFERROR(VLOOKUP(Tabela227[[#This Row],[NOME]],'NOITE (N) (4)'!$F$3:$G$176,2,FALSE),"")</f>
        <v/>
      </c>
      <c r="AF66" s="32" t="str">
        <f>IFERROR(VLOOKUP(Tabela227[[#This Row],[NOME]],'NOITE (N) (3)'!$F$3:$G$176,2,FALSE),"")</f>
        <v/>
      </c>
      <c r="AG66" s="32" t="str">
        <f>IFERROR(VLOOKUP(Tabela227[[#This Row],[NOME]],'NOITE (N) (2)'!$F$3:$G$176,2,FALSE),"")</f>
        <v/>
      </c>
      <c r="AH66" s="32" t="str">
        <f>IFERROR(VLOOKUP(Tabela227[[#This Row],[NOME]],'NOITE (N) (1)'!$F$3:$G$176,2,FALSE),"")</f>
        <v/>
      </c>
      <c r="AI66" s="32" t="str">
        <f>IFERROR(VLOOKUP(Tabela227[[#This Row],[NOME]],'NOITE (N) (7)'!$H$3:$I$176,2,FALSE),"")</f>
        <v/>
      </c>
      <c r="AJ66" s="32" t="str">
        <f>IFERROR(VLOOKUP(Tabela227[[#This Row],[NOME]],'NOITE (N) (6)'!$H$3:$I$176,2,FALSE),"")</f>
        <v/>
      </c>
      <c r="AK66" s="32" t="str">
        <f>IFERROR(VLOOKUP(Tabela227[[#This Row],[NOME]],'NOITE (N) (5)'!$H$3:$I$176,2,FALSE),"")</f>
        <v/>
      </c>
      <c r="AL66" s="32" t="str">
        <f>IFERROR(VLOOKUP(Tabela227[[#This Row],[NOME]],'NOITE (N) (4)'!$H$3:$I$176,2,FALSE),"")</f>
        <v/>
      </c>
      <c r="AM66" s="32" t="str">
        <f>IFERROR(VLOOKUP(Tabela227[[#This Row],[NOME]],'NOITE (N) (3)'!$H$3:$I$176,2,FALSE),"")</f>
        <v/>
      </c>
      <c r="AN66" s="32" t="str">
        <f>IFERROR(VLOOKUP(Tabela227[[#This Row],[NOME]],'NOITE (N) (2)'!$H$3:$I$176,2,FALSE),"")</f>
        <v/>
      </c>
      <c r="AO66" s="32" t="str">
        <f>IFERROR(VLOOKUP(Tabela227[[#This Row],[NOME]],'NOITE (N) (1)'!$H$3:$I$176,2,FALSE),"")</f>
        <v/>
      </c>
      <c r="AP66" s="32" t="str">
        <f>IFERROR(VLOOKUP(Tabela227[[#This Row],[NOME]],'NOITE (N) (7)'!$J$3:$K$176,2,FALSE),"")</f>
        <v/>
      </c>
      <c r="AQ66" s="32" t="str">
        <f>IFERROR(VLOOKUP(Tabela227[[#This Row],[NOME]],'NOITE (N) (6)'!$J$3:$K$176,2,FALSE),"")</f>
        <v/>
      </c>
      <c r="AR66" s="32" t="str">
        <f>IFERROR(VLOOKUP(Tabela227[[#This Row],[NOME]],'NOITE (N) (5)'!$J$3:$K$176,2,FALSE),"")</f>
        <v/>
      </c>
      <c r="AS66" s="32" t="str">
        <f>IFERROR(VLOOKUP(Tabela227[[#This Row],[NOME]],'NOITE (N) (4)'!$J$3:$K$176,2,FALSE),"")</f>
        <v/>
      </c>
      <c r="AT66" s="32" t="str">
        <f>IFERROR(VLOOKUP(Tabela227[[#This Row],[NOME]],'NOITE (N) (3)'!$J$3:$K$176,2,FALSE),"")</f>
        <v/>
      </c>
      <c r="AU66" s="32" t="str">
        <f>IFERROR(VLOOKUP(Tabela227[[#This Row],[NOME]],'NOITE (N) (2)'!$J$3:$K$176,2,FALSE),"")</f>
        <v/>
      </c>
      <c r="AV66" s="32" t="str">
        <f>IFERROR(VLOOKUP(Tabela227[[#This Row],[NOME]],'NOITE (N) (1)'!$J$3:$K$176,2,FALSE),"")</f>
        <v/>
      </c>
      <c r="AW66" s="32" t="str">
        <f>IFERROR(VLOOKUP(Tabela227[[#This Row],[NOME]],'NOITE (N) (7)'!$L$3:$M$176,2,FALSE),"")</f>
        <v/>
      </c>
      <c r="AX66" s="32" t="str">
        <f>IFERROR(VLOOKUP(Tabela227[[#This Row],[NOME]],'NOITE (N) (6)'!$L$3:$M$176,2,FALSE),"")</f>
        <v/>
      </c>
      <c r="AY66" s="32" t="str">
        <f>IFERROR(VLOOKUP(Tabela227[[#This Row],[NOME]],'NOITE (N) (5)'!$L$3:$M$176,2,FALSE),"")</f>
        <v/>
      </c>
      <c r="AZ66" s="32" t="str">
        <f>IFERROR(VLOOKUP(Tabela227[[#This Row],[NOME]],'NOITE (N) (4)'!$L$3:$M$176,2,FALSE),"")</f>
        <v/>
      </c>
      <c r="BA66" s="32" t="str">
        <f>IFERROR(VLOOKUP(Tabela227[[#This Row],[NOME]],'NOITE (N) (3)'!$L$3:$M$176,2,FALSE),"")</f>
        <v/>
      </c>
      <c r="BB66" s="32" t="str">
        <f>IFERROR(VLOOKUP(Tabela227[[#This Row],[NOME]],'NOITE (N) (2)'!$L$3:$M$176,2,FALSE),"")</f>
        <v/>
      </c>
      <c r="BC66" s="32" t="str">
        <f>IFERROR(VLOOKUP(Tabela227[[#This Row],[NOME]],'NOITE (N) (1)'!$L$3:$M$176,2,FALSE),"")</f>
        <v/>
      </c>
      <c r="BD66" s="32" t="str">
        <f>IFERROR(VLOOKUP(Tabela227[[#This Row],[NOME]],'TARDE (N) (6)'!$B$2:$C$73,2,FALSE),"")</f>
        <v/>
      </c>
      <c r="BE66" s="32" t="str">
        <f>IFERROR(VLOOKUP(Tabela227[[#This Row],[NOME]],'TARDE (N) (5)'!$B$2:$C$73,2,FALSE),"")</f>
        <v/>
      </c>
      <c r="BF66" s="32" t="str">
        <f>IFERROR(VLOOKUP(Tabela227[[#This Row],[NOME]],'TARDE (N) (4)'!$B$2:$C$73,2,FALSE),"")</f>
        <v/>
      </c>
      <c r="BG66" s="32" t="str">
        <f>IFERROR(VLOOKUP(Tabela227[[#This Row],[NOME]],'TARDE (N) (3)'!$B$2:$C$73,2,FALSE),"")</f>
        <v/>
      </c>
      <c r="BH66" s="32" t="str">
        <f>IFERROR(VLOOKUP(Tabela227[[#This Row],[NOME]],'TARDE (N) (2)'!$B$2:$C$73,2,FALSE),"")</f>
        <v/>
      </c>
      <c r="BI66" s="32" t="str">
        <f>IFERROR(VLOOKUP(Tabela227[[#This Row],[NOME]],'TARDE (N) (1)'!$B$2:$C$73,2,FALSE),"")</f>
        <v/>
      </c>
      <c r="BJ66" s="32" t="str">
        <f>IFERROR(VLOOKUP(Tabela227[[#This Row],[NOME]],'TARDE (N) (6)'!$D$2:$E$73,2,FALSE),"")</f>
        <v/>
      </c>
      <c r="BK66" s="32" t="str">
        <f>IFERROR(VLOOKUP(Tabela227[[#This Row],[NOME]],'TARDE (N) (5)'!$D$2:$E$73,2,FALSE),"")</f>
        <v/>
      </c>
      <c r="BL66" s="32" t="str">
        <f>IFERROR(VLOOKUP(Tabela227[[#This Row],[NOME]],'TARDE (N) (4)'!$D$2:$E$73,2,FALSE),"")</f>
        <v/>
      </c>
      <c r="BM66" s="32" t="str">
        <f>IFERROR(VLOOKUP(Tabela227[[#This Row],[NOME]],'TARDE (N) (3)'!$D$2:$E$73,2,FALSE),"")</f>
        <v/>
      </c>
      <c r="BN66" s="32" t="str">
        <f>IFERROR(VLOOKUP(Tabela227[[#This Row],[NOME]],'TARDE (N) (2)'!$D$2:$E$73,2,FALSE),"")</f>
        <v/>
      </c>
      <c r="BO66" s="32" t="str">
        <f>IFERROR(VLOOKUP(Tabela227[[#This Row],[NOME]],'TARDE (N) (1)'!$D$2:$E$73,2,FALSE),"")</f>
        <v/>
      </c>
      <c r="BP66" s="32" t="str">
        <f>IFERROR(VLOOKUP(Tabela227[[#This Row],[NOME]],'TARDE (N) (6)'!$F$2:$G$73,2,FALSE),"")</f>
        <v/>
      </c>
      <c r="BQ66" s="32" t="str">
        <f>IFERROR(VLOOKUP(Tabela227[[#This Row],[NOME]],'TARDE (N) (5)'!$F$2:$G$73,2,FALSE),"")</f>
        <v/>
      </c>
      <c r="BR66" s="32" t="str">
        <f>IFERROR(VLOOKUP(Tabela227[[#This Row],[NOME]],'TARDE (N) (4)'!$F$2:$G$73,2,FALSE),"")</f>
        <v/>
      </c>
      <c r="BS66" s="32" t="str">
        <f>IFERROR(VLOOKUP(Tabela227[[#This Row],[NOME]],'TARDE (N) (3)'!$F$2:$G$73,2,FALSE),"")</f>
        <v/>
      </c>
      <c r="BT66" s="32" t="str">
        <f>IFERROR(VLOOKUP(Tabela227[[#This Row],[NOME]],'TARDE (N) (2)'!$F$2:$G$73,2,FALSE),"")</f>
        <v>COMUNICAÇÃO E EXPRESSÃO</v>
      </c>
      <c r="BU66" s="32" t="str">
        <f>IFERROR(VLOOKUP(Tabela227[[#This Row],[NOME]],'TARDE (N) (1)'!$F$2:$G$73,2,FALSE),"")</f>
        <v/>
      </c>
      <c r="BV66" s="32" t="str">
        <f>IFERROR(VLOOKUP(Tabela227[[#This Row],[NOME]],'TARDE (N) (6)'!$H$2:$I$73,2,FALSE),"")</f>
        <v/>
      </c>
      <c r="BW66" s="32" t="str">
        <f>IFERROR(VLOOKUP(Tabela227[[#This Row],[NOME]],'TARDE (N) (5)'!$H$2:$I$73,2,FALSE),"")</f>
        <v/>
      </c>
      <c r="BX66" s="32" t="str">
        <f>IFERROR(VLOOKUP(Tabela227[[#This Row],[NOME]],'TARDE (N) (4)'!$H$2:$I$73,2,FALSE),"")</f>
        <v/>
      </c>
      <c r="BY66" s="32" t="str">
        <f>IFERROR(VLOOKUP(Tabela227[[#This Row],[NOME]],'TARDE (N) (3)'!$H$2:$I$73,2,FALSE),"")</f>
        <v/>
      </c>
      <c r="BZ66" s="32" t="str">
        <f>IFERROR(VLOOKUP(Tabela227[[#This Row],[NOME]],'TARDE (N) (2)'!$H$2:$I$73,2,FALSE),"")</f>
        <v/>
      </c>
      <c r="CA66" s="32" t="str">
        <f>IFERROR(VLOOKUP(Tabela227[[#This Row],[NOME]],'TARDE (N) (1)'!$H$2:$I$73,2,FALSE),"")</f>
        <v/>
      </c>
      <c r="CB66" s="32" t="str">
        <f>IFERROR(VLOOKUP(Tabela227[[#This Row],[NOME]],'TARDE (N) (6)'!$J$2:$K$73,2,FALSE),"")</f>
        <v/>
      </c>
      <c r="CC66" s="32" t="str">
        <f>IFERROR(VLOOKUP(Tabela227[[#This Row],[NOME]],'TARDE (N) (5)'!$J$2:$K$73,2,FALSE),"")</f>
        <v/>
      </c>
      <c r="CD66" s="32" t="str">
        <f>IFERROR(VLOOKUP(Tabela227[[#This Row],[NOME]],'TARDE (N) (4)'!$J$2:$K$73,2,FALSE),"")</f>
        <v/>
      </c>
      <c r="CE66" s="32" t="str">
        <f>IFERROR(VLOOKUP(Tabela227[[#This Row],[NOME]],'TARDE (N) (3)'!$J$2:$K$73,2,FALSE),"")</f>
        <v/>
      </c>
      <c r="CF66" s="32" t="str">
        <f>IFERROR(VLOOKUP(Tabela227[[#This Row],[NOME]],'TARDE (N) (2)'!$J$2:$K$73,2,FALSE),"")</f>
        <v/>
      </c>
      <c r="CG66" s="32" t="str">
        <f>IFERROR(VLOOKUP(Tabela227[[#This Row],[NOME]],'TARDE (N) (1)'!$J$2:$K$73,2,FALSE),"")</f>
        <v/>
      </c>
      <c r="CH66" s="32" t="str">
        <f>IFERROR(VLOOKUP(Tabela227[[#This Row],[NOME]],'TARDE (N) (6)'!$L$2:$M$73,2,FALSE),"")</f>
        <v/>
      </c>
      <c r="CI66" s="32" t="str">
        <f>IFERROR(VLOOKUP(Tabela227[[#This Row],[NOME]],'TARDE (N) (5)'!$L$2:$M$73,2,FALSE),"")</f>
        <v/>
      </c>
      <c r="CJ66" s="32" t="str">
        <f>IFERROR(VLOOKUP(Tabela227[[#This Row],[NOME]],'TARDE (N) (4)'!$L$2:$M$73,2,FALSE),"")</f>
        <v/>
      </c>
      <c r="CK66" s="32" t="str">
        <f>IFERROR(VLOOKUP(Tabela227[[#This Row],[NOME]],'TARDE (N) (3)'!$L$2:$M$73,2,FALSE),"")</f>
        <v/>
      </c>
      <c r="CL66" s="32" t="str">
        <f>IFERROR(VLOOKUP(Tabela227[[#This Row],[NOME]],'TARDE (N) (2)'!$L$2:$M$73,2,FALSE),"")</f>
        <v/>
      </c>
      <c r="CM66" s="32" t="str">
        <f>IFERROR(VLOOKUP(Tabela227[[#This Row],[NOME]],'TARDE (N) (1)'!$L$2:$M$73,2,FALSE),"")</f>
        <v/>
      </c>
      <c r="CN66" s="32" t="str">
        <f>IFERROR(VLOOKUP(Tabela227[[#This Row],[NOME]],'MANHÃ (N) (7)'!$B$2:$C$127,2,FALSE),"")</f>
        <v/>
      </c>
      <c r="CO66" s="32" t="str">
        <f>IFERROR(VLOOKUP(Tabela227[[#This Row],[NOME]],'MANHÃ (N) (6)'!$B$2:$C$127,2,FALSE),"")</f>
        <v/>
      </c>
      <c r="CP66" s="32" t="str">
        <f>IFERROR(VLOOKUP(Tabela227[[#This Row],[NOME]],'MANHÃ (N) (5)'!$B$2:$C$127,2,FALSE),"")</f>
        <v/>
      </c>
      <c r="CQ66" s="32" t="str">
        <f>IFERROR(VLOOKUP(Tabela227[[#This Row],[NOME]],'MANHÃ (N) (4)'!$B$2:$C$127,2,FALSE),"")</f>
        <v/>
      </c>
      <c r="CR66" s="32" t="str">
        <f>IFERROR(VLOOKUP(Tabela227[[#This Row],[NOME]],'MANHÃ (N) (3)'!$B$2:$C$127,2,FALSE),"")</f>
        <v/>
      </c>
      <c r="CS66" s="32" t="str">
        <f>IFERROR(VLOOKUP(Tabela227[[#This Row],[NOME]],'MANHÃ (N) (2)'!$B$2:$C$127,2,FALSE),"")</f>
        <v/>
      </c>
      <c r="CT66" s="32" t="str">
        <f>IFERROR(VLOOKUP(Tabela227[[#This Row],[NOME]],'MANHÃ (N) (1)'!$B$2:$C$127,2,FALSE),"")</f>
        <v/>
      </c>
      <c r="CU66" s="32" t="str">
        <f>IFERROR(VLOOKUP(Tabela227[[#This Row],[NOME]],'MANHÃ (N) (7)'!$D$2:$E$127,2,FALSE),"")</f>
        <v/>
      </c>
      <c r="CV66" s="32" t="str">
        <f>IFERROR(VLOOKUP(Tabela227[[#This Row],[NOME]],'MANHÃ (N) (6)'!$D$2:$E$127,2,FALSE),"")</f>
        <v/>
      </c>
      <c r="CW66" s="32" t="str">
        <f>IFERROR(VLOOKUP(Tabela227[[#This Row],[NOME]],'MANHÃ (N) (5)'!$D$2:$E$127,2,FALSE),"")</f>
        <v/>
      </c>
      <c r="CX66" s="32" t="str">
        <f>IFERROR(VLOOKUP(Tabela227[[#This Row],[NOME]],'MANHÃ (N) (4)'!$D$2:$E$127,2,FALSE),"")</f>
        <v/>
      </c>
      <c r="CY66" s="32" t="str">
        <f>IFERROR(VLOOKUP(Tabela227[[#This Row],[NOME]],'MANHÃ (N) (3)'!$D$2:$E$127,2,FALSE),"")</f>
        <v/>
      </c>
      <c r="CZ66" s="32" t="str">
        <f>IFERROR(VLOOKUP(Tabela227[[#This Row],[NOME]],'MANHÃ (N) (2)'!$D$2:$E$127,2,FALSE),"")</f>
        <v/>
      </c>
      <c r="DA66" s="32" t="str">
        <f>IFERROR(VLOOKUP(Tabela227[[#This Row],[NOME]],'MANHÃ (N) (1)'!$D$2:$E$127,2,FALSE),"")</f>
        <v/>
      </c>
      <c r="DB66" s="32" t="str">
        <f>IFERROR(VLOOKUP(Tabela227[[#This Row],[NOME]],'MANHÃ (N) (7)'!$F$2:$G$127,2,FALSE),"")</f>
        <v/>
      </c>
      <c r="DC66" s="32" t="str">
        <f>IFERROR(VLOOKUP(Tabela227[[#This Row],[NOME]],'MANHÃ (N) (7)'!$F$2:$G$127,2,FALSE),"")</f>
        <v/>
      </c>
      <c r="DD66" s="32" t="str">
        <f>IFERROR(VLOOKUP(Tabela227[[#This Row],[NOME]],'MANHÃ (N) (6)'!$F$2:$G$127,2,FALSE),"")</f>
        <v/>
      </c>
      <c r="DE66" s="32" t="str">
        <f>IFERROR(VLOOKUP(Tabela227[[#This Row],[NOME]],'MANHÃ (N) (5)'!$F$2:$G$127,2,FALSE),"")</f>
        <v/>
      </c>
      <c r="DF66" s="32" t="str">
        <f>IFERROR(VLOOKUP(Tabela227[[#This Row],[NOME]],'MANHÃ (N) (3)'!$F$2:$G$127,2,FALSE),"")</f>
        <v/>
      </c>
      <c r="DG66" s="32" t="str">
        <f>IFERROR(VLOOKUP(Tabela227[[#This Row],[NOME]],'MANHÃ (N) (2)'!$F$2:$G$127,2,FALSE),"")</f>
        <v/>
      </c>
      <c r="DH66" s="32" t="str">
        <f>IFERROR(VLOOKUP(Tabela227[[#This Row],[NOME]],'MANHÃ (N) (1)'!$F$2:$G$127,2,FALSE),"")</f>
        <v/>
      </c>
      <c r="DI66" s="32" t="str">
        <f>IFERROR(VLOOKUP(Tabela227[[#This Row],[NOME]],'MANHÃ (N) (7)'!$H$2:$I$127,2,FALSE),"")</f>
        <v/>
      </c>
      <c r="DJ66" s="32" t="str">
        <f>IFERROR(VLOOKUP(Tabela227[[#This Row],[NOME]],'MANHÃ (N) (6)'!$H$2:$I$127,2,FALSE),"")</f>
        <v/>
      </c>
      <c r="DK66" s="32" t="str">
        <f>IFERROR(VLOOKUP(Tabela227[[#This Row],[NOME]],'MANHÃ (N) (5)'!$H$2:$I$127,2,FALSE),"")</f>
        <v/>
      </c>
      <c r="DL66" s="32" t="str">
        <f>IFERROR(VLOOKUP(Tabela227[[#This Row],[NOME]],'MANHÃ (N) (4)'!$H$2:$I$127,2,FALSE),"")</f>
        <v/>
      </c>
      <c r="DM66" s="32" t="str">
        <f>IFERROR(VLOOKUP(Tabela227[[#This Row],[NOME]],'MANHÃ (N) (3)'!$H$2:$I$127,2,FALSE),"")</f>
        <v/>
      </c>
      <c r="DN66" s="32" t="str">
        <f>IFERROR(VLOOKUP(Tabela227[[#This Row],[NOME]],'MANHÃ (N) (2)'!$H$2:$I$127,2,FALSE),"")</f>
        <v/>
      </c>
      <c r="DO66" s="32" t="str">
        <f>IFERROR(VLOOKUP(Tabela227[[#This Row],[NOME]],'MANHÃ (N) (1)'!$H$2:$I$127,2,FALSE),"")</f>
        <v/>
      </c>
      <c r="DP66" s="32" t="str">
        <f>IFERROR(VLOOKUP(Tabela227[[#This Row],[NOME]],'MANHÃ (N) (7)'!$J$2:$K$127,2,FALSE),"")</f>
        <v/>
      </c>
      <c r="DQ66" s="32" t="str">
        <f>IFERROR(VLOOKUP(Tabela227[[#This Row],[NOME]],'MANHÃ (N) (6)'!$J$2:$K$127,2,FALSE),"")</f>
        <v/>
      </c>
      <c r="DR66" s="32" t="str">
        <f>IFERROR(VLOOKUP(Tabela227[[#This Row],[NOME]],'MANHÃ (N) (5)'!$J$2:$K$127,2,FALSE),"")</f>
        <v/>
      </c>
      <c r="DS66" s="32" t="str">
        <f>IFERROR(VLOOKUP(Tabela227[[#This Row],[NOME]],'MANHÃ (N) (4)'!$J$2:$K$127,2,FALSE),"")</f>
        <v/>
      </c>
      <c r="DT66" s="32" t="str">
        <f>IFERROR(VLOOKUP(Tabela227[[#This Row],[NOME]],'MANHÃ (N) (3)'!$J$2:$K$127,2,FALSE),"")</f>
        <v/>
      </c>
      <c r="DU66" s="32" t="str">
        <f>IFERROR(VLOOKUP(Tabela227[[#This Row],[NOME]],'MANHÃ (N) (2)'!$J$2:$K$127,2,FALSE),"")</f>
        <v/>
      </c>
      <c r="DV66" s="32" t="str">
        <f>IFERROR(VLOOKUP(Tabela227[[#This Row],[NOME]],'MANHÃ (N) (1)'!$J$2:$K$127,2,FALSE),"")</f>
        <v/>
      </c>
      <c r="DW66" s="32" t="str">
        <f>IFERROR(VLOOKUP(Tabela227[[#This Row],[NOME]],'MANHÃ (N) (7)'!$L$2:$M$127,2,FALSE),"")</f>
        <v/>
      </c>
      <c r="DX66" s="32" t="str">
        <f>IFERROR(VLOOKUP(Tabela227[[#This Row],[NOME]],'MANHÃ (N) (6)'!$L$2:$M$127,2,FALSE),"")</f>
        <v/>
      </c>
      <c r="DY66" s="32" t="str">
        <f>IFERROR(VLOOKUP(Tabela227[[#This Row],[NOME]],'MANHÃ (N) (5)'!$L$2:$M$127,2,FALSE),"")</f>
        <v/>
      </c>
      <c r="DZ66" s="32" t="str">
        <f>IFERROR(VLOOKUP(Tabela227[[#This Row],[NOME]],'MANHÃ (N) (4)'!$L$2:$M$127,2,FALSE),"")</f>
        <v/>
      </c>
      <c r="EA66" s="32" t="str">
        <f>IFERROR(VLOOKUP(Tabela227[[#This Row],[NOME]],'MANHÃ (N) (3)'!$L$2:$M$127,2,FALSE),"")</f>
        <v/>
      </c>
      <c r="EB66" s="32" t="str">
        <f>IFERROR(VLOOKUP(Tabela227[[#This Row],[NOME]],'MANHÃ (N) (2)'!$L$2:$M$127,2,FALSE),"")</f>
        <v/>
      </c>
      <c r="EC66" s="32" t="str">
        <f>IFERROR(VLOOKUP(Tabela227[[#This Row],[NOME]],'MANHÃ (N) (1)'!$L$2:$M$127,2,FALSE),"")</f>
        <v/>
      </c>
      <c r="ED66" s="33">
        <v>45323</v>
      </c>
      <c r="EE66" s="31">
        <f>PROFESSORES!$D$3</f>
        <v>2024</v>
      </c>
      <c r="EF66" s="31" t="str">
        <f>PROFESSORES!$C$3</f>
        <v>MAIO</v>
      </c>
      <c r="EG66" s="35">
        <f>'MÊS (WORD)'!$C$4</f>
        <v>5</v>
      </c>
      <c r="EH66" s="42">
        <f>'MÊS (WORD)'!$I$5</f>
        <v>45413</v>
      </c>
      <c r="EI66" s="31" t="str">
        <f>'MÊS (WORD)'!$J$5</f>
        <v>*
***************************DIA DO TRABALHO**************************</v>
      </c>
      <c r="EJ66" s="42">
        <f>'MÊS (WORD)'!$I$6</f>
        <v>45414</v>
      </c>
      <c r="EK66" s="37" t="str">
        <f>'MÊS (WORD)'!$J$6</f>
        <v/>
      </c>
      <c r="EL66" s="42">
        <f>'MÊS (WORD)'!$I$7</f>
        <v>45415</v>
      </c>
      <c r="EM66" s="37" t="str">
        <f>'MÊS (WORD)'!$J$7</f>
        <v/>
      </c>
      <c r="EN66" s="42">
        <f>'MÊS (WORD)'!$I$8</f>
        <v>45416</v>
      </c>
      <c r="EO66" s="37" t="str">
        <f>'MÊS (WORD)'!$J$8</f>
        <v/>
      </c>
      <c r="EP66" s="42">
        <f>'MÊS (WORD)'!$I$9</f>
        <v>45417</v>
      </c>
      <c r="EQ66" s="37" t="str">
        <f>'MÊS (WORD)'!$J$9</f>
        <v>********************************************************************</v>
      </c>
      <c r="ER66" s="42">
        <f>'MÊS (WORD)'!$I$10</f>
        <v>45418</v>
      </c>
      <c r="ES66" s="37" t="str">
        <f>'MÊS (WORD)'!$J$10</f>
        <v/>
      </c>
      <c r="ET66" s="42">
        <f>'MÊS (WORD)'!$I$11</f>
        <v>45419</v>
      </c>
      <c r="EU66" s="37" t="str">
        <f>'MÊS (WORD)'!$J$11</f>
        <v/>
      </c>
      <c r="EV66" s="42">
        <f>'MÊS (WORD)'!$I$12</f>
        <v>45420</v>
      </c>
      <c r="EW66" s="37" t="str">
        <f>'MÊS (WORD)'!$J$12</f>
        <v/>
      </c>
      <c r="EX66" s="42">
        <f>'MÊS (WORD)'!$I$13</f>
        <v>45421</v>
      </c>
      <c r="EY66" s="37" t="str">
        <f>'MÊS (WORD)'!$J$13</f>
        <v/>
      </c>
      <c r="EZ66" s="37">
        <f>'MÊS (WORD)'!$I$14</f>
        <v>45422</v>
      </c>
      <c r="FA66" s="37" t="str">
        <f>'MÊS (WORD)'!$J$14</f>
        <v/>
      </c>
      <c r="FB66" s="37">
        <f>'MÊS (WORD)'!$I$15</f>
        <v>45423</v>
      </c>
      <c r="FC66" s="37" t="str">
        <f>'MÊS (WORD)'!$J$15</f>
        <v/>
      </c>
      <c r="FD66" s="37">
        <f>'MÊS (WORD)'!$I$16</f>
        <v>45424</v>
      </c>
      <c r="FE66" s="37" t="str">
        <f>'MÊS (WORD)'!$J$16</f>
        <v>********************************************************************</v>
      </c>
      <c r="FF66" s="37">
        <f>'MÊS (WORD)'!$I$17</f>
        <v>45425</v>
      </c>
      <c r="FG66" s="37" t="str">
        <f>'MÊS (WORD)'!$J$17</f>
        <v/>
      </c>
      <c r="FH66" s="37">
        <f>'MÊS (WORD)'!$I$18</f>
        <v>45426</v>
      </c>
      <c r="FI66" s="37" t="str">
        <f>'MÊS (WORD)'!$J$18</f>
        <v/>
      </c>
      <c r="FJ66" s="37">
        <f>'MÊS (WORD)'!$I$19</f>
        <v>45427</v>
      </c>
      <c r="FK66" s="37" t="str">
        <f>'MÊS (WORD)'!$J$19</f>
        <v/>
      </c>
      <c r="FL66" s="37">
        <f>'MÊS (WORD)'!$I$20</f>
        <v>45428</v>
      </c>
      <c r="FM66" s="37" t="str">
        <f>'MÊS (WORD)'!$J$20</f>
        <v/>
      </c>
      <c r="FN66" s="37">
        <f>'MÊS (WORD)'!$I$21</f>
        <v>45429</v>
      </c>
      <c r="FO66" s="37" t="str">
        <f>'MÊS (WORD)'!$J$21</f>
        <v/>
      </c>
      <c r="FP66" s="37">
        <f>'MÊS (WORD)'!$I$22</f>
        <v>45430</v>
      </c>
      <c r="FQ66" s="37" t="str">
        <f>'MÊS (WORD)'!$J$22</f>
        <v/>
      </c>
      <c r="FR66" s="37">
        <f>'MÊS (WORD)'!$I$23</f>
        <v>45431</v>
      </c>
      <c r="FS66" s="37" t="str">
        <f>'MÊS (WORD)'!$J$23</f>
        <v>********************************************************************</v>
      </c>
      <c r="FT66" s="37">
        <f>'MÊS (WORD)'!$I$24</f>
        <v>45432</v>
      </c>
      <c r="FU66" s="37" t="str">
        <f>'MÊS (WORD)'!$J$24</f>
        <v/>
      </c>
      <c r="FV66" s="37">
        <f>'MÊS (WORD)'!$I$25</f>
        <v>45433</v>
      </c>
      <c r="FW66" s="37" t="str">
        <f>'MÊS (WORD)'!$J$25</f>
        <v/>
      </c>
      <c r="FX66" s="37">
        <f>'MÊS (WORD)'!$I$26</f>
        <v>45434</v>
      </c>
      <c r="FY66" s="37" t="str">
        <f>'MÊS (WORD)'!$J$26</f>
        <v/>
      </c>
      <c r="FZ66" s="37">
        <f>'MÊS (WORD)'!$I$27</f>
        <v>45435</v>
      </c>
      <c r="GA66" s="37" t="str">
        <f>'MÊS (WORD)'!$J$27</f>
        <v/>
      </c>
      <c r="GB66" s="37">
        <f>'MÊS (WORD)'!$I$28</f>
        <v>45436</v>
      </c>
      <c r="GC66" s="37" t="str">
        <f>'MÊS (WORD)'!$J$28</f>
        <v/>
      </c>
      <c r="GD66" s="37">
        <f>'MÊS (WORD)'!$I$29</f>
        <v>45437</v>
      </c>
      <c r="GE66" s="37" t="str">
        <f>'MÊS (WORD)'!$J$29</f>
        <v/>
      </c>
      <c r="GF66" s="37">
        <f>'MÊS (WORD)'!$I$30</f>
        <v>45438</v>
      </c>
      <c r="GG66" s="37" t="str">
        <f>'MÊS (WORD)'!$J$30</f>
        <v>********************************************************************</v>
      </c>
      <c r="GH66" s="37">
        <f>'MÊS (WORD)'!$I$31</f>
        <v>45439</v>
      </c>
      <c r="GI66" s="37" t="str">
        <f>'MÊS (WORD)'!$J$31</f>
        <v/>
      </c>
      <c r="GJ66" s="37">
        <f>'MÊS (WORD)'!$I$32</f>
        <v>45440</v>
      </c>
      <c r="GK66" s="37" t="str">
        <f>'MÊS (WORD)'!$J$32</f>
        <v/>
      </c>
      <c r="GL66" s="37">
        <f>'MÊS (WORD)'!$I$33</f>
        <v>45441</v>
      </c>
      <c r="GM66" s="37" t="str">
        <f>'MÊS (WORD)'!$J$33</f>
        <v/>
      </c>
      <c r="GN66" s="37">
        <f>'MÊS (WORD)'!$I$34</f>
        <v>45442</v>
      </c>
      <c r="GO66" s="37" t="str">
        <f>'MÊS (WORD)'!$J$34</f>
        <v/>
      </c>
      <c r="GP66" s="37">
        <f>'MÊS (WORD)'!$I$35</f>
        <v>45443</v>
      </c>
      <c r="GQ66" s="31" t="str">
        <f>'MÊS (WORD)'!$J$35</f>
        <v/>
      </c>
    </row>
    <row r="67" spans="1:199" ht="17.100000000000001" customHeight="1" x14ac:dyDescent="0.25">
      <c r="A67" s="31">
        <v>70413</v>
      </c>
      <c r="B67" s="33">
        <v>44378</v>
      </c>
      <c r="C67" s="31">
        <v>216</v>
      </c>
      <c r="D67" s="39" t="s">
        <v>397</v>
      </c>
      <c r="E67" s="34" t="s">
        <v>75</v>
      </c>
      <c r="F67" s="39" t="s">
        <v>396</v>
      </c>
      <c r="G67" s="39" t="s">
        <v>398</v>
      </c>
      <c r="H67" s="31">
        <v>24</v>
      </c>
      <c r="I67" s="31">
        <f>IF(Tabela227[[#This Row],[HORA AULA]]&lt;&gt;0,Tabela227[[#This Row],[HORA AULA]]/2,"-")</f>
        <v>12</v>
      </c>
      <c r="J67" s="31">
        <v>5</v>
      </c>
      <c r="K67" s="31" t="s">
        <v>100</v>
      </c>
      <c r="L67" s="31" t="s">
        <v>100</v>
      </c>
      <c r="M67" s="31" t="s">
        <v>100</v>
      </c>
      <c r="N67" s="32" t="str">
        <f>IFERROR(VLOOKUP(Tabela227[[#This Row],[NOME]],'NOITE (N) (7)'!$B$3:$C$176,2,FALSE),"")</f>
        <v/>
      </c>
      <c r="O67" s="32" t="str">
        <f>IFERROR(VLOOKUP(Tabela227[[#This Row],[NOME]],'NOITE (N) (6)'!$B$3:$C$176,2,FALSE),"")</f>
        <v/>
      </c>
      <c r="P67" s="32" t="str">
        <f>IFERROR(VLOOKUP(Tabela227[[#This Row],[NOME]],'NOITE (N) (5)'!$B$3:$C$176,2,FALSE),"")</f>
        <v/>
      </c>
      <c r="Q67" s="32" t="str">
        <f>IFERROR(VLOOKUP(Tabela227[[#This Row],[NOME]],'NOITE (N) (4)'!$B$3:$C$176,2,FALSE),"")</f>
        <v/>
      </c>
      <c r="R67" s="32" t="str">
        <f>IFERROR(VLOOKUP(Tabela227[[#This Row],[NOME]],'NOITE (N) (3)'!$B$3:$C$176,2,FALSE),"")</f>
        <v/>
      </c>
      <c r="S67" s="32" t="str">
        <f>IFERROR(VLOOKUP(Tabela227[[#This Row],[NOME]],'NOITE (N) (2)'!$B$3:$C$176,2,FALSE),"")</f>
        <v/>
      </c>
      <c r="T67" s="32" t="str">
        <f>IFERROR(VLOOKUP(Tabela227[[#This Row],[NOME]],'NOITE (N) (1)'!$B$3:$C$176,2,FALSE),"")</f>
        <v/>
      </c>
      <c r="U67" s="32" t="str">
        <f>IFERROR(VLOOKUP(Tabela227[[#This Row],[NOME]],'NOITE (N) (7)'!$D$3:$E$176,2,FALSE),"")</f>
        <v/>
      </c>
      <c r="V67" s="32" t="str">
        <f>IFERROR(VLOOKUP(Tabela227[[#This Row],[NOME]],'NOITE (N) (6)'!$D$3:$E$176,2,FALSE),"")</f>
        <v/>
      </c>
      <c r="W67" s="32" t="str">
        <f>IFERROR(VLOOKUP(Tabela227[[#This Row],[NOME]],'NOITE (N) (5)'!$D$3:$E$176,2,FALSE),"")</f>
        <v/>
      </c>
      <c r="X67" s="32" t="str">
        <f>IFERROR(VLOOKUP(Tabela227[[#This Row],[NOME]],'NOITE (N) (4)'!$D$3:$E$176,2,FALSE),"")</f>
        <v/>
      </c>
      <c r="Y67" s="32" t="str">
        <f>IFERROR(VLOOKUP(Tabela227[[#This Row],[NOME]],'NOITE (N) (3)'!$D$3:$E$176,2,FALSE),"")</f>
        <v/>
      </c>
      <c r="Z67" s="32" t="str">
        <f>IFERROR(VLOOKUP(Tabela227[[#This Row],[NOME]],'NOITE (N) (2)'!$D$3:$E$176,2,FALSE),"")</f>
        <v/>
      </c>
      <c r="AA67" s="32" t="str">
        <f>IFERROR(VLOOKUP(Tabela227[[#This Row],[NOME]],'NOITE (N) (1)'!$D$3:$E$176,2,FALSE),"")</f>
        <v/>
      </c>
      <c r="AB67" s="32" t="str">
        <f>IFERROR(VLOOKUP(Tabela227[[#This Row],[NOME]],'NOITE (N) (7)'!$F$3:$G$176,2,FALSE),"")</f>
        <v/>
      </c>
      <c r="AC67" s="32" t="str">
        <f>IFERROR(VLOOKUP(Tabela227[[#This Row],[NOME]],'NOITE (N) (6)'!$F$3:$G$176,2,FALSE),"")</f>
        <v/>
      </c>
      <c r="AD67" s="32" t="str">
        <f>IFERROR(VLOOKUP(Tabela227[[#This Row],[NOME]],'NOITE (N) (5)'!$F$3:$G$176,2,FALSE),"")</f>
        <v/>
      </c>
      <c r="AE67" s="32" t="str">
        <f>IFERROR(VLOOKUP(Tabela227[[#This Row],[NOME]],'NOITE (N) (4)'!$F$3:$G$176,2,FALSE),"")</f>
        <v/>
      </c>
      <c r="AF67" s="32" t="str">
        <f>IFERROR(VLOOKUP(Tabela227[[#This Row],[NOME]],'NOITE (N) (3)'!$F$3:$G$176,2,FALSE),"")</f>
        <v/>
      </c>
      <c r="AG67" s="32" t="str">
        <f>IFERROR(VLOOKUP(Tabela227[[#This Row],[NOME]],'NOITE (N) (2)'!$F$3:$G$176,2,FALSE),"")</f>
        <v/>
      </c>
      <c r="AH67" s="32" t="str">
        <f>IFERROR(VLOOKUP(Tabela227[[#This Row],[NOME]],'NOITE (N) (1)'!$F$3:$G$176,2,FALSE),"")</f>
        <v/>
      </c>
      <c r="AI67" s="32" t="str">
        <f>IFERROR(VLOOKUP(Tabela227[[#This Row],[NOME]],'NOITE (N) (7)'!$H$3:$I$176,2,FALSE),"")</f>
        <v/>
      </c>
      <c r="AJ67" s="32" t="str">
        <f>IFERROR(VLOOKUP(Tabela227[[#This Row],[NOME]],'NOITE (N) (6)'!$H$3:$I$176,2,FALSE),"")</f>
        <v/>
      </c>
      <c r="AK67" s="32" t="str">
        <f>IFERROR(VLOOKUP(Tabela227[[#This Row],[NOME]],'NOITE (N) (5)'!$H$3:$I$176,2,FALSE),"")</f>
        <v/>
      </c>
      <c r="AL67" s="32" t="str">
        <f>IFERROR(VLOOKUP(Tabela227[[#This Row],[NOME]],'NOITE (N) (4)'!$H$3:$I$176,2,FALSE),"")</f>
        <v/>
      </c>
      <c r="AM67" s="32" t="str">
        <f>IFERROR(VLOOKUP(Tabela227[[#This Row],[NOME]],'NOITE (N) (3)'!$H$3:$I$176,2,FALSE),"")</f>
        <v/>
      </c>
      <c r="AN67" s="32" t="str">
        <f>IFERROR(VLOOKUP(Tabela227[[#This Row],[NOME]],'NOITE (N) (2)'!$H$3:$I$176,2,FALSE),"")</f>
        <v/>
      </c>
      <c r="AO67" s="32" t="str">
        <f>IFERROR(VLOOKUP(Tabela227[[#This Row],[NOME]],'NOITE (N) (1)'!$H$3:$I$176,2,FALSE),"")</f>
        <v/>
      </c>
      <c r="AP67" s="32" t="str">
        <f>IFERROR(VLOOKUP(Tabela227[[#This Row],[NOME]],'NOITE (N) (7)'!$J$3:$K$176,2,FALSE),"")</f>
        <v/>
      </c>
      <c r="AQ67" s="32" t="str">
        <f>IFERROR(VLOOKUP(Tabela227[[#This Row],[NOME]],'NOITE (N) (6)'!$J$3:$K$176,2,FALSE),"")</f>
        <v/>
      </c>
      <c r="AR67" s="32" t="str">
        <f>IFERROR(VLOOKUP(Tabela227[[#This Row],[NOME]],'NOITE (N) (5)'!$J$3:$K$176,2,FALSE),"")</f>
        <v/>
      </c>
      <c r="AS67" s="32" t="str">
        <f>IFERROR(VLOOKUP(Tabela227[[#This Row],[NOME]],'NOITE (N) (4)'!$J$3:$K$176,2,FALSE),"")</f>
        <v/>
      </c>
      <c r="AT67" s="32" t="str">
        <f>IFERROR(VLOOKUP(Tabela227[[#This Row],[NOME]],'NOITE (N) (3)'!$J$3:$K$176,2,FALSE),"")</f>
        <v/>
      </c>
      <c r="AU67" s="32" t="str">
        <f>IFERROR(VLOOKUP(Tabela227[[#This Row],[NOME]],'NOITE (N) (2)'!$J$3:$K$176,2,FALSE),"")</f>
        <v/>
      </c>
      <c r="AV67" s="32" t="str">
        <f>IFERROR(VLOOKUP(Tabela227[[#This Row],[NOME]],'NOITE (N) (1)'!$J$3:$K$176,2,FALSE),"")</f>
        <v/>
      </c>
      <c r="AW67" s="32" t="str">
        <f>IFERROR(VLOOKUP(Tabela227[[#This Row],[NOME]],'NOITE (N) (7)'!$L$3:$M$176,2,FALSE),"")</f>
        <v/>
      </c>
      <c r="AX67" s="32" t="str">
        <f>IFERROR(VLOOKUP(Tabela227[[#This Row],[NOME]],'NOITE (N) (6)'!$L$3:$M$176,2,FALSE),"")</f>
        <v/>
      </c>
      <c r="AY67" s="32" t="str">
        <f>IFERROR(VLOOKUP(Tabela227[[#This Row],[NOME]],'NOITE (N) (5)'!$L$3:$M$176,2,FALSE),"")</f>
        <v/>
      </c>
      <c r="AZ67" s="32" t="str">
        <f>IFERROR(VLOOKUP(Tabela227[[#This Row],[NOME]],'NOITE (N) (4)'!$L$3:$M$176,2,FALSE),"")</f>
        <v/>
      </c>
      <c r="BA67" s="32" t="str">
        <f>IFERROR(VLOOKUP(Tabela227[[#This Row],[NOME]],'NOITE (N) (3)'!$L$3:$M$176,2,FALSE),"")</f>
        <v/>
      </c>
      <c r="BB67" s="32" t="str">
        <f>IFERROR(VLOOKUP(Tabela227[[#This Row],[NOME]],'NOITE (N) (2)'!$L$3:$M$176,2,FALSE),"")</f>
        <v/>
      </c>
      <c r="BC67" s="32" t="str">
        <f>IFERROR(VLOOKUP(Tabela227[[#This Row],[NOME]],'NOITE (N) (1)'!$L$3:$M$176,2,FALSE),"")</f>
        <v/>
      </c>
      <c r="BD67" s="32" t="str">
        <f>IFERROR(VLOOKUP(Tabela227[[#This Row],[NOME]],'TARDE (N) (6)'!$B$2:$C$73,2,FALSE),"")</f>
        <v/>
      </c>
      <c r="BE67" s="32" t="str">
        <f>IFERROR(VLOOKUP(Tabela227[[#This Row],[NOME]],'TARDE (N) (5)'!$B$2:$C$73,2,FALSE),"")</f>
        <v/>
      </c>
      <c r="BF67" s="32" t="str">
        <f>IFERROR(VLOOKUP(Tabela227[[#This Row],[NOME]],'TARDE (N) (4)'!$B$2:$C$73,2,FALSE),"")</f>
        <v/>
      </c>
      <c r="BG67" s="32" t="str">
        <f>IFERROR(VLOOKUP(Tabela227[[#This Row],[NOME]],'TARDE (N) (3)'!$B$2:$C$73,2,FALSE),"")</f>
        <v/>
      </c>
      <c r="BH67" s="32" t="str">
        <f>IFERROR(VLOOKUP(Tabela227[[#This Row],[NOME]],'TARDE (N) (2)'!$B$2:$C$73,2,FALSE),"")</f>
        <v/>
      </c>
      <c r="BI67" s="32" t="str">
        <f>IFERROR(VLOOKUP(Tabela227[[#This Row],[NOME]],'TARDE (N) (1)'!$B$2:$C$73,2,FALSE),"")</f>
        <v/>
      </c>
      <c r="BJ67" s="32" t="str">
        <f>IFERROR(VLOOKUP(Tabela227[[#This Row],[NOME]],'TARDE (N) (6)'!$D$2:$E$73,2,FALSE),"")</f>
        <v/>
      </c>
      <c r="BK67" s="32" t="str">
        <f>IFERROR(VLOOKUP(Tabela227[[#This Row],[NOME]],'TARDE (N) (5)'!$D$2:$E$73,2,FALSE),"")</f>
        <v/>
      </c>
      <c r="BL67" s="32" t="str">
        <f>IFERROR(VLOOKUP(Tabela227[[#This Row],[NOME]],'TARDE (N) (4)'!$D$2:$E$73,2,FALSE),"")</f>
        <v/>
      </c>
      <c r="BM67" s="32" t="str">
        <f>IFERROR(VLOOKUP(Tabela227[[#This Row],[NOME]],'TARDE (N) (3)'!$D$2:$E$73,2,FALSE),"")</f>
        <v/>
      </c>
      <c r="BN67" s="32" t="str">
        <f>IFERROR(VLOOKUP(Tabela227[[#This Row],[NOME]],'TARDE (N) (2)'!$D$2:$E$73,2,FALSE),"")</f>
        <v/>
      </c>
      <c r="BO67" s="32" t="str">
        <f>IFERROR(VLOOKUP(Tabela227[[#This Row],[NOME]],'TARDE (N) (1)'!$D$2:$E$73,2,FALSE),"")</f>
        <v/>
      </c>
      <c r="BP67" s="32" t="str">
        <f>IFERROR(VLOOKUP(Tabela227[[#This Row],[NOME]],'TARDE (N) (6)'!$F$2:$G$73,2,FALSE),"")</f>
        <v/>
      </c>
      <c r="BQ67" s="32" t="str">
        <f>IFERROR(VLOOKUP(Tabela227[[#This Row],[NOME]],'TARDE (N) (5)'!$F$2:$G$73,2,FALSE),"")</f>
        <v/>
      </c>
      <c r="BR67" s="32" t="str">
        <f>IFERROR(VLOOKUP(Tabela227[[#This Row],[NOME]],'TARDE (N) (4)'!$F$2:$G$73,2,FALSE),"")</f>
        <v/>
      </c>
      <c r="BS67" s="32" t="str">
        <f>IFERROR(VLOOKUP(Tabela227[[#This Row],[NOME]],'TARDE (N) (3)'!$F$2:$G$73,2,FALSE),"")</f>
        <v/>
      </c>
      <c r="BT67" s="32" t="str">
        <f>IFERROR(VLOOKUP(Tabela227[[#This Row],[NOME]],'TARDE (N) (2)'!$F$2:$G$73,2,FALSE),"")</f>
        <v/>
      </c>
      <c r="BU67" s="32" t="str">
        <f>IFERROR(VLOOKUP(Tabela227[[#This Row],[NOME]],'TARDE (N) (1)'!$F$2:$G$73,2,FALSE),"")</f>
        <v/>
      </c>
      <c r="BV67" s="32" t="str">
        <f>IFERROR(VLOOKUP(Tabela227[[#This Row],[NOME]],'TARDE (N) (6)'!$H$2:$I$73,2,FALSE),"")</f>
        <v/>
      </c>
      <c r="BW67" s="32" t="str">
        <f>IFERROR(VLOOKUP(Tabela227[[#This Row],[NOME]],'TARDE (N) (5)'!$H$2:$I$73,2,FALSE),"")</f>
        <v/>
      </c>
      <c r="BX67" s="32" t="str">
        <f>IFERROR(VLOOKUP(Tabela227[[#This Row],[NOME]],'TARDE (N) (4)'!$H$2:$I$73,2,FALSE),"")</f>
        <v/>
      </c>
      <c r="BY67" s="32" t="str">
        <f>IFERROR(VLOOKUP(Tabela227[[#This Row],[NOME]],'TARDE (N) (3)'!$H$2:$I$73,2,FALSE),"")</f>
        <v/>
      </c>
      <c r="BZ67" s="32" t="str">
        <f>IFERROR(VLOOKUP(Tabela227[[#This Row],[NOME]],'TARDE (N) (2)'!$H$2:$I$73,2,FALSE),"")</f>
        <v/>
      </c>
      <c r="CA67" s="32" t="str">
        <f>IFERROR(VLOOKUP(Tabela227[[#This Row],[NOME]],'TARDE (N) (1)'!$H$2:$I$73,2,FALSE),"")</f>
        <v/>
      </c>
      <c r="CB67" s="32" t="str">
        <f>IFERROR(VLOOKUP(Tabela227[[#This Row],[NOME]],'TARDE (N) (6)'!$J$2:$K$73,2,FALSE),"")</f>
        <v/>
      </c>
      <c r="CC67" s="32" t="str">
        <f>IFERROR(VLOOKUP(Tabela227[[#This Row],[NOME]],'TARDE (N) (5)'!$J$2:$K$73,2,FALSE),"")</f>
        <v/>
      </c>
      <c r="CD67" s="32" t="str">
        <f>IFERROR(VLOOKUP(Tabela227[[#This Row],[NOME]],'TARDE (N) (4)'!$J$2:$K$73,2,FALSE),"")</f>
        <v/>
      </c>
      <c r="CE67" s="32" t="str">
        <f>IFERROR(VLOOKUP(Tabela227[[#This Row],[NOME]],'TARDE (N) (3)'!$J$2:$K$73,2,FALSE),"")</f>
        <v/>
      </c>
      <c r="CF67" s="32" t="str">
        <f>IFERROR(VLOOKUP(Tabela227[[#This Row],[NOME]],'TARDE (N) (2)'!$J$2:$K$73,2,FALSE),"")</f>
        <v/>
      </c>
      <c r="CG67" s="32" t="str">
        <f>IFERROR(VLOOKUP(Tabela227[[#This Row],[NOME]],'TARDE (N) (1)'!$J$2:$K$73,2,FALSE),"")</f>
        <v/>
      </c>
      <c r="CH67" s="32" t="str">
        <f>IFERROR(VLOOKUP(Tabela227[[#This Row],[NOME]],'TARDE (N) (6)'!$L$2:$M$73,2,FALSE),"")</f>
        <v/>
      </c>
      <c r="CI67" s="32" t="str">
        <f>IFERROR(VLOOKUP(Tabela227[[#This Row],[NOME]],'TARDE (N) (5)'!$L$2:$M$73,2,FALSE),"")</f>
        <v/>
      </c>
      <c r="CJ67" s="32" t="str">
        <f>IFERROR(VLOOKUP(Tabela227[[#This Row],[NOME]],'TARDE (N) (4)'!$L$2:$M$73,2,FALSE),"")</f>
        <v/>
      </c>
      <c r="CK67" s="32" t="str">
        <f>IFERROR(VLOOKUP(Tabela227[[#This Row],[NOME]],'TARDE (N) (3)'!$L$2:$M$73,2,FALSE),"")</f>
        <v/>
      </c>
      <c r="CL67" s="32" t="str">
        <f>IFERROR(VLOOKUP(Tabela227[[#This Row],[NOME]],'TARDE (N) (2)'!$L$2:$M$73,2,FALSE),"")</f>
        <v/>
      </c>
      <c r="CM67" s="32" t="str">
        <f>IFERROR(VLOOKUP(Tabela227[[#This Row],[NOME]],'TARDE (N) (1)'!$L$2:$M$73,2,FALSE),"")</f>
        <v/>
      </c>
      <c r="CN67" s="32" t="str">
        <f>IFERROR(VLOOKUP(Tabela227[[#This Row],[NOME]],'MANHÃ (N) (7)'!$B$2:$C$127,2,FALSE),"")</f>
        <v/>
      </c>
      <c r="CO67" s="32" t="str">
        <f>IFERROR(VLOOKUP(Tabela227[[#This Row],[NOME]],'MANHÃ (N) (6)'!$B$2:$C$127,2,FALSE),"")</f>
        <v/>
      </c>
      <c r="CP67" s="32" t="str">
        <f>IFERROR(VLOOKUP(Tabela227[[#This Row],[NOME]],'MANHÃ (N) (5)'!$B$2:$C$127,2,FALSE),"")</f>
        <v/>
      </c>
      <c r="CQ67" s="32" t="str">
        <f>IFERROR(VLOOKUP(Tabela227[[#This Row],[NOME]],'MANHÃ (N) (4)'!$B$2:$C$127,2,FALSE),"")</f>
        <v/>
      </c>
      <c r="CR67" s="32" t="str">
        <f>IFERROR(VLOOKUP(Tabela227[[#This Row],[NOME]],'MANHÃ (N) (3)'!$B$2:$C$127,2,FALSE),"")</f>
        <v/>
      </c>
      <c r="CS67" s="32" t="str">
        <f>IFERROR(VLOOKUP(Tabela227[[#This Row],[NOME]],'MANHÃ (N) (2)'!$B$2:$C$127,2,FALSE),"")</f>
        <v/>
      </c>
      <c r="CT67" s="32" t="str">
        <f>IFERROR(VLOOKUP(Tabela227[[#This Row],[NOME]],'MANHÃ (N) (1)'!$B$2:$C$127,2,FALSE),"")</f>
        <v/>
      </c>
      <c r="CU67" s="32" t="str">
        <f>IFERROR(VLOOKUP(Tabela227[[#This Row],[NOME]],'MANHÃ (N) (7)'!$D$2:$E$127,2,FALSE),"")</f>
        <v/>
      </c>
      <c r="CV67" s="32" t="str">
        <f>IFERROR(VLOOKUP(Tabela227[[#This Row],[NOME]],'MANHÃ (N) (6)'!$D$2:$E$127,2,FALSE),"")</f>
        <v/>
      </c>
      <c r="CW67" s="32" t="str">
        <f>IFERROR(VLOOKUP(Tabela227[[#This Row],[NOME]],'MANHÃ (N) (5)'!$D$2:$E$127,2,FALSE),"")</f>
        <v/>
      </c>
      <c r="CX67" s="32" t="str">
        <f>IFERROR(VLOOKUP(Tabela227[[#This Row],[NOME]],'MANHÃ (N) (4)'!$D$2:$E$127,2,FALSE),"")</f>
        <v/>
      </c>
      <c r="CY67" s="32" t="str">
        <f>IFERROR(VLOOKUP(Tabela227[[#This Row],[NOME]],'MANHÃ (N) (3)'!$D$2:$E$127,2,FALSE),"")</f>
        <v/>
      </c>
      <c r="CZ67" s="32" t="str">
        <f>IFERROR(VLOOKUP(Tabela227[[#This Row],[NOME]],'MANHÃ (N) (2)'!$D$2:$E$127,2,FALSE),"")</f>
        <v/>
      </c>
      <c r="DA67" s="32" t="str">
        <f>IFERROR(VLOOKUP(Tabela227[[#This Row],[NOME]],'MANHÃ (N) (1)'!$D$2:$E$127,2,FALSE),"")</f>
        <v/>
      </c>
      <c r="DB67" s="32" t="str">
        <f>IFERROR(VLOOKUP(Tabela227[[#This Row],[NOME]],'MANHÃ (N) (7)'!$F$2:$G$127,2,FALSE),"")</f>
        <v/>
      </c>
      <c r="DC67" s="32" t="str">
        <f>IFERROR(VLOOKUP(Tabela227[[#This Row],[NOME]],'MANHÃ (N) (7)'!$F$2:$G$127,2,FALSE),"")</f>
        <v/>
      </c>
      <c r="DD67" s="32" t="str">
        <f>IFERROR(VLOOKUP(Tabela227[[#This Row],[NOME]],'MANHÃ (N) (6)'!$F$2:$G$127,2,FALSE),"")</f>
        <v/>
      </c>
      <c r="DE67" s="32" t="str">
        <f>IFERROR(VLOOKUP(Tabela227[[#This Row],[NOME]],'MANHÃ (N) (5)'!$F$2:$G$127,2,FALSE),"")</f>
        <v/>
      </c>
      <c r="DF67" s="32" t="str">
        <f>IFERROR(VLOOKUP(Tabela227[[#This Row],[NOME]],'MANHÃ (N) (3)'!$F$2:$G$127,2,FALSE),"")</f>
        <v/>
      </c>
      <c r="DG67" s="32" t="str">
        <f>IFERROR(VLOOKUP(Tabela227[[#This Row],[NOME]],'MANHÃ (N) (2)'!$F$2:$G$127,2,FALSE),"")</f>
        <v/>
      </c>
      <c r="DH67" s="32" t="str">
        <f>IFERROR(VLOOKUP(Tabela227[[#This Row],[NOME]],'MANHÃ (N) (1)'!$F$2:$G$127,2,FALSE),"")</f>
        <v/>
      </c>
      <c r="DI67" s="32" t="str">
        <f>IFERROR(VLOOKUP(Tabela227[[#This Row],[NOME]],'MANHÃ (N) (7)'!$H$2:$I$127,2,FALSE),"")</f>
        <v/>
      </c>
      <c r="DJ67" s="32" t="str">
        <f>IFERROR(VLOOKUP(Tabela227[[#This Row],[NOME]],'MANHÃ (N) (6)'!$H$2:$I$127,2,FALSE),"")</f>
        <v/>
      </c>
      <c r="DK67" s="32" t="str">
        <f>IFERROR(VLOOKUP(Tabela227[[#This Row],[NOME]],'MANHÃ (N) (5)'!$H$2:$I$127,2,FALSE),"")</f>
        <v/>
      </c>
      <c r="DL67" s="32" t="str">
        <f>IFERROR(VLOOKUP(Tabela227[[#This Row],[NOME]],'MANHÃ (N) (4)'!$H$2:$I$127,2,FALSE),"")</f>
        <v/>
      </c>
      <c r="DM67" s="32" t="str">
        <f>IFERROR(VLOOKUP(Tabela227[[#This Row],[NOME]],'MANHÃ (N) (3)'!$H$2:$I$127,2,FALSE),"")</f>
        <v/>
      </c>
      <c r="DN67" s="32" t="str">
        <f>IFERROR(VLOOKUP(Tabela227[[#This Row],[NOME]],'MANHÃ (N) (2)'!$H$2:$I$127,2,FALSE),"")</f>
        <v/>
      </c>
      <c r="DO67" s="32" t="str">
        <f>IFERROR(VLOOKUP(Tabela227[[#This Row],[NOME]],'MANHÃ (N) (1)'!$H$2:$I$127,2,FALSE),"")</f>
        <v/>
      </c>
      <c r="DP67" s="32" t="str">
        <f>IFERROR(VLOOKUP(Tabela227[[#This Row],[NOME]],'MANHÃ (N) (7)'!$J$2:$K$127,2,FALSE),"")</f>
        <v/>
      </c>
      <c r="DQ67" s="32" t="str">
        <f>IFERROR(VLOOKUP(Tabela227[[#This Row],[NOME]],'MANHÃ (N) (6)'!$J$2:$K$127,2,FALSE),"")</f>
        <v/>
      </c>
      <c r="DR67" s="32" t="str">
        <f>IFERROR(VLOOKUP(Tabela227[[#This Row],[NOME]],'MANHÃ (N) (5)'!$J$2:$K$127,2,FALSE),"")</f>
        <v/>
      </c>
      <c r="DS67" s="32" t="str">
        <f>IFERROR(VLOOKUP(Tabela227[[#This Row],[NOME]],'MANHÃ (N) (4)'!$J$2:$K$127,2,FALSE),"")</f>
        <v/>
      </c>
      <c r="DT67" s="32" t="str">
        <f>IFERROR(VLOOKUP(Tabela227[[#This Row],[NOME]],'MANHÃ (N) (3)'!$J$2:$K$127,2,FALSE),"")</f>
        <v/>
      </c>
      <c r="DU67" s="32" t="str">
        <f>IFERROR(VLOOKUP(Tabela227[[#This Row],[NOME]],'MANHÃ (N) (2)'!$J$2:$K$127,2,FALSE),"")</f>
        <v/>
      </c>
      <c r="DV67" s="32" t="str">
        <f>IFERROR(VLOOKUP(Tabela227[[#This Row],[NOME]],'MANHÃ (N) (1)'!$J$2:$K$127,2,FALSE),"")</f>
        <v/>
      </c>
      <c r="DW67" s="32" t="str">
        <f>IFERROR(VLOOKUP(Tabela227[[#This Row],[NOME]],'MANHÃ (N) (7)'!$L$2:$M$127,2,FALSE),"")</f>
        <v/>
      </c>
      <c r="DX67" s="32" t="str">
        <f>IFERROR(VLOOKUP(Tabela227[[#This Row],[NOME]],'MANHÃ (N) (6)'!$L$2:$M$127,2,FALSE),"")</f>
        <v/>
      </c>
      <c r="DY67" s="32" t="str">
        <f>IFERROR(VLOOKUP(Tabela227[[#This Row],[NOME]],'MANHÃ (N) (5)'!$L$2:$M$127,2,FALSE),"")</f>
        <v/>
      </c>
      <c r="DZ67" s="32" t="str">
        <f>IFERROR(VLOOKUP(Tabela227[[#This Row],[NOME]],'MANHÃ (N) (4)'!$L$2:$M$127,2,FALSE),"")</f>
        <v/>
      </c>
      <c r="EA67" s="32" t="str">
        <f>IFERROR(VLOOKUP(Tabela227[[#This Row],[NOME]],'MANHÃ (N) (3)'!$L$2:$M$127,2,FALSE),"")</f>
        <v/>
      </c>
      <c r="EB67" s="32" t="str">
        <f>IFERROR(VLOOKUP(Tabela227[[#This Row],[NOME]],'MANHÃ (N) (2)'!$L$2:$M$127,2,FALSE),"")</f>
        <v/>
      </c>
      <c r="EC67" s="32" t="str">
        <f>IFERROR(VLOOKUP(Tabela227[[#This Row],[NOME]],'MANHÃ (N) (1)'!$L$2:$M$127,2,FALSE),"")</f>
        <v/>
      </c>
      <c r="ED67" s="33">
        <v>45323</v>
      </c>
      <c r="EE67" s="31">
        <f>PROFESSORES!$D$3</f>
        <v>2024</v>
      </c>
      <c r="EF67" s="31" t="str">
        <f>PROFESSORES!$C$3</f>
        <v>MAIO</v>
      </c>
      <c r="EG67" s="35">
        <f>'MÊS (WORD)'!$C$4</f>
        <v>5</v>
      </c>
      <c r="EH67" s="42">
        <f>'MÊS (WORD)'!$I$5</f>
        <v>45413</v>
      </c>
      <c r="EI67" s="31" t="str">
        <f>'MÊS (WORD)'!$J$5</f>
        <v>*
***************************DIA DO TRABALHO**************************</v>
      </c>
      <c r="EJ67" s="42">
        <f>'MÊS (WORD)'!$I$6</f>
        <v>45414</v>
      </c>
      <c r="EK67" s="37" t="str">
        <f>'MÊS (WORD)'!$J$6</f>
        <v/>
      </c>
      <c r="EL67" s="42">
        <f>'MÊS (WORD)'!$I$7</f>
        <v>45415</v>
      </c>
      <c r="EM67" s="37" t="str">
        <f>'MÊS (WORD)'!$J$7</f>
        <v/>
      </c>
      <c r="EN67" s="42">
        <f>'MÊS (WORD)'!$I$8</f>
        <v>45416</v>
      </c>
      <c r="EO67" s="37" t="str">
        <f>'MÊS (WORD)'!$J$8</f>
        <v/>
      </c>
      <c r="EP67" s="42">
        <f>'MÊS (WORD)'!$I$9</f>
        <v>45417</v>
      </c>
      <c r="EQ67" s="37" t="str">
        <f>'MÊS (WORD)'!$J$9</f>
        <v>********************************************************************</v>
      </c>
      <c r="ER67" s="42">
        <f>'MÊS (WORD)'!$I$10</f>
        <v>45418</v>
      </c>
      <c r="ES67" s="37" t="str">
        <f>'MÊS (WORD)'!$J$10</f>
        <v/>
      </c>
      <c r="ET67" s="42">
        <f>'MÊS (WORD)'!$I$11</f>
        <v>45419</v>
      </c>
      <c r="EU67" s="37" t="str">
        <f>'MÊS (WORD)'!$J$11</f>
        <v/>
      </c>
      <c r="EV67" s="42">
        <f>'MÊS (WORD)'!$I$12</f>
        <v>45420</v>
      </c>
      <c r="EW67" s="37" t="str">
        <f>'MÊS (WORD)'!$J$12</f>
        <v/>
      </c>
      <c r="EX67" s="42">
        <f>'MÊS (WORD)'!$I$13</f>
        <v>45421</v>
      </c>
      <c r="EY67" s="37" t="str">
        <f>'MÊS (WORD)'!$J$13</f>
        <v/>
      </c>
      <c r="EZ67" s="37">
        <f>'MÊS (WORD)'!$I$14</f>
        <v>45422</v>
      </c>
      <c r="FA67" s="37" t="str">
        <f>'MÊS (WORD)'!$J$14</f>
        <v/>
      </c>
      <c r="FB67" s="37">
        <f>'MÊS (WORD)'!$I$15</f>
        <v>45423</v>
      </c>
      <c r="FC67" s="37" t="str">
        <f>'MÊS (WORD)'!$J$15</f>
        <v/>
      </c>
      <c r="FD67" s="37">
        <f>'MÊS (WORD)'!$I$16</f>
        <v>45424</v>
      </c>
      <c r="FE67" s="37" t="str">
        <f>'MÊS (WORD)'!$J$16</f>
        <v>********************************************************************</v>
      </c>
      <c r="FF67" s="37">
        <f>'MÊS (WORD)'!$I$17</f>
        <v>45425</v>
      </c>
      <c r="FG67" s="37" t="str">
        <f>'MÊS (WORD)'!$J$17</f>
        <v/>
      </c>
      <c r="FH67" s="37">
        <f>'MÊS (WORD)'!$I$18</f>
        <v>45426</v>
      </c>
      <c r="FI67" s="37" t="str">
        <f>'MÊS (WORD)'!$J$18</f>
        <v/>
      </c>
      <c r="FJ67" s="37">
        <f>'MÊS (WORD)'!$I$19</f>
        <v>45427</v>
      </c>
      <c r="FK67" s="37" t="str">
        <f>'MÊS (WORD)'!$J$19</f>
        <v/>
      </c>
      <c r="FL67" s="37">
        <f>'MÊS (WORD)'!$I$20</f>
        <v>45428</v>
      </c>
      <c r="FM67" s="37" t="str">
        <f>'MÊS (WORD)'!$J$20</f>
        <v/>
      </c>
      <c r="FN67" s="37">
        <f>'MÊS (WORD)'!$I$21</f>
        <v>45429</v>
      </c>
      <c r="FO67" s="37" t="str">
        <f>'MÊS (WORD)'!$J$21</f>
        <v/>
      </c>
      <c r="FP67" s="37">
        <f>'MÊS (WORD)'!$I$22</f>
        <v>45430</v>
      </c>
      <c r="FQ67" s="37" t="str">
        <f>'MÊS (WORD)'!$J$22</f>
        <v/>
      </c>
      <c r="FR67" s="37">
        <f>'MÊS (WORD)'!$I$23</f>
        <v>45431</v>
      </c>
      <c r="FS67" s="37" t="str">
        <f>'MÊS (WORD)'!$J$23</f>
        <v>********************************************************************</v>
      </c>
      <c r="FT67" s="37">
        <f>'MÊS (WORD)'!$I$24</f>
        <v>45432</v>
      </c>
      <c r="FU67" s="37" t="str">
        <f>'MÊS (WORD)'!$J$24</f>
        <v/>
      </c>
      <c r="FV67" s="37">
        <f>'MÊS (WORD)'!$I$25</f>
        <v>45433</v>
      </c>
      <c r="FW67" s="37" t="str">
        <f>'MÊS (WORD)'!$J$25</f>
        <v/>
      </c>
      <c r="FX67" s="37">
        <f>'MÊS (WORD)'!$I$26</f>
        <v>45434</v>
      </c>
      <c r="FY67" s="37" t="str">
        <f>'MÊS (WORD)'!$J$26</f>
        <v/>
      </c>
      <c r="FZ67" s="37">
        <f>'MÊS (WORD)'!$I$27</f>
        <v>45435</v>
      </c>
      <c r="GA67" s="37" t="str">
        <f>'MÊS (WORD)'!$J$27</f>
        <v/>
      </c>
      <c r="GB67" s="37">
        <f>'MÊS (WORD)'!$I$28</f>
        <v>45436</v>
      </c>
      <c r="GC67" s="37" t="str">
        <f>'MÊS (WORD)'!$J$28</f>
        <v/>
      </c>
      <c r="GD67" s="37">
        <f>'MÊS (WORD)'!$I$29</f>
        <v>45437</v>
      </c>
      <c r="GE67" s="37" t="str">
        <f>'MÊS (WORD)'!$J$29</f>
        <v/>
      </c>
      <c r="GF67" s="37">
        <f>'MÊS (WORD)'!$I$30</f>
        <v>45438</v>
      </c>
      <c r="GG67" s="37" t="str">
        <f>'MÊS (WORD)'!$J$30</f>
        <v>********************************************************************</v>
      </c>
      <c r="GH67" s="37">
        <f>'MÊS (WORD)'!$I$31</f>
        <v>45439</v>
      </c>
      <c r="GI67" s="37" t="str">
        <f>'MÊS (WORD)'!$J$31</f>
        <v/>
      </c>
      <c r="GJ67" s="37">
        <f>'MÊS (WORD)'!$I$32</f>
        <v>45440</v>
      </c>
      <c r="GK67" s="37" t="str">
        <f>'MÊS (WORD)'!$J$32</f>
        <v/>
      </c>
      <c r="GL67" s="37">
        <f>'MÊS (WORD)'!$I$33</f>
        <v>45441</v>
      </c>
      <c r="GM67" s="37" t="str">
        <f>'MÊS (WORD)'!$J$33</f>
        <v/>
      </c>
      <c r="GN67" s="37">
        <f>'MÊS (WORD)'!$I$34</f>
        <v>45442</v>
      </c>
      <c r="GO67" s="37" t="str">
        <f>'MÊS (WORD)'!$J$34</f>
        <v/>
      </c>
      <c r="GP67" s="37">
        <f>'MÊS (WORD)'!$I$35</f>
        <v>45443</v>
      </c>
      <c r="GQ67" s="31" t="str">
        <f>'MÊS (WORD)'!$J$35</f>
        <v/>
      </c>
    </row>
    <row r="68" spans="1:199" ht="17.100000000000001" customHeight="1" x14ac:dyDescent="0.25">
      <c r="A68" s="31">
        <v>76601</v>
      </c>
      <c r="B68" s="33">
        <v>45030</v>
      </c>
      <c r="C68" s="31">
        <v>283</v>
      </c>
      <c r="D68" s="39" t="s">
        <v>431</v>
      </c>
      <c r="E68" s="34" t="s">
        <v>444</v>
      </c>
      <c r="F68" s="39" t="s">
        <v>396</v>
      </c>
      <c r="G68" s="39" t="s">
        <v>398</v>
      </c>
      <c r="H68" s="31">
        <v>2</v>
      </c>
      <c r="I68" s="31">
        <f>IF(Tabela227[[#This Row],[HORA AULA]]&lt;&gt;0,Tabela227[[#This Row],[HORA AULA]]/2,"-")</f>
        <v>1</v>
      </c>
      <c r="J68" s="31" t="s">
        <v>100</v>
      </c>
      <c r="K68" s="31" t="s">
        <v>100</v>
      </c>
      <c r="L68" s="31" t="s">
        <v>100</v>
      </c>
      <c r="M68" s="31" t="s">
        <v>100</v>
      </c>
      <c r="N68" s="32" t="str">
        <f>IFERROR(VLOOKUP(Tabela227[[#This Row],[NOME]],'NOITE (N) (7)'!$B$3:$C$176,2,FALSE),"")</f>
        <v/>
      </c>
      <c r="O68" s="32" t="str">
        <f>IFERROR(VLOOKUP(Tabela227[[#This Row],[NOME]],'NOITE (N) (6)'!$B$3:$C$176,2,FALSE),"")</f>
        <v/>
      </c>
      <c r="P68" s="32" t="str">
        <f>IFERROR(VLOOKUP(Tabela227[[#This Row],[NOME]],'NOITE (N) (5)'!$B$3:$C$176,2,FALSE),"")</f>
        <v/>
      </c>
      <c r="Q68" s="32" t="str">
        <f>IFERROR(VLOOKUP(Tabela227[[#This Row],[NOME]],'NOITE (N) (4)'!$B$3:$C$176,2,FALSE),"")</f>
        <v/>
      </c>
      <c r="R68" s="32" t="str">
        <f>IFERROR(VLOOKUP(Tabela227[[#This Row],[NOME]],'NOITE (N) (3)'!$B$3:$C$176,2,FALSE),"")</f>
        <v/>
      </c>
      <c r="S68" s="32" t="str">
        <f>IFERROR(VLOOKUP(Tabela227[[#This Row],[NOME]],'NOITE (N) (2)'!$B$3:$C$176,2,FALSE),"")</f>
        <v/>
      </c>
      <c r="T68" s="32" t="str">
        <f>IFERROR(VLOOKUP(Tabela227[[#This Row],[NOME]],'NOITE (N) (1)'!$B$3:$C$176,2,FALSE),"")</f>
        <v/>
      </c>
      <c r="U68" s="32" t="str">
        <f>IFERROR(VLOOKUP(Tabela227[[#This Row],[NOME]],'NOITE (N) (7)'!$D$3:$E$176,2,FALSE),"")</f>
        <v/>
      </c>
      <c r="V68" s="32" t="str">
        <f>IFERROR(VLOOKUP(Tabela227[[#This Row],[NOME]],'NOITE (N) (6)'!$D$3:$E$176,2,FALSE),"")</f>
        <v/>
      </c>
      <c r="W68" s="32" t="str">
        <f>IFERROR(VLOOKUP(Tabela227[[#This Row],[NOME]],'NOITE (N) (5)'!$D$3:$E$176,2,FALSE),"")</f>
        <v/>
      </c>
      <c r="X68" s="32" t="str">
        <f>IFERROR(VLOOKUP(Tabela227[[#This Row],[NOME]],'NOITE (N) (4)'!$D$3:$E$176,2,FALSE),"")</f>
        <v/>
      </c>
      <c r="Y68" s="32" t="str">
        <f>IFERROR(VLOOKUP(Tabela227[[#This Row],[NOME]],'NOITE (N) (3)'!$D$3:$E$176,2,FALSE),"")</f>
        <v/>
      </c>
      <c r="Z68" s="32" t="str">
        <f>IFERROR(VLOOKUP(Tabela227[[#This Row],[NOME]],'NOITE (N) (2)'!$D$3:$E$176,2,FALSE),"")</f>
        <v/>
      </c>
      <c r="AA68" s="32" t="str">
        <f>IFERROR(VLOOKUP(Tabela227[[#This Row],[NOME]],'NOITE (N) (1)'!$D$3:$E$176,2,FALSE),"")</f>
        <v/>
      </c>
      <c r="AB68" s="32" t="str">
        <f>IFERROR(VLOOKUP(Tabela227[[#This Row],[NOME]],'NOITE (N) (7)'!$F$3:$G$176,2,FALSE),"")</f>
        <v/>
      </c>
      <c r="AC68" s="32" t="str">
        <f>IFERROR(VLOOKUP(Tabela227[[#This Row],[NOME]],'NOITE (N) (6)'!$F$3:$G$176,2,FALSE),"")</f>
        <v/>
      </c>
      <c r="AD68" s="32" t="str">
        <f>IFERROR(VLOOKUP(Tabela227[[#This Row],[NOME]],'NOITE (N) (5)'!$F$3:$G$176,2,FALSE),"")</f>
        <v/>
      </c>
      <c r="AE68" s="32" t="str">
        <f>IFERROR(VLOOKUP(Tabela227[[#This Row],[NOME]],'NOITE (N) (4)'!$F$3:$G$176,2,FALSE),"")</f>
        <v/>
      </c>
      <c r="AF68" s="32" t="str">
        <f>IFERROR(VLOOKUP(Tabela227[[#This Row],[NOME]],'NOITE (N) (3)'!$F$3:$G$176,2,FALSE),"")</f>
        <v/>
      </c>
      <c r="AG68" s="32" t="str">
        <f>IFERROR(VLOOKUP(Tabela227[[#This Row],[NOME]],'NOITE (N) (2)'!$F$3:$G$176,2,FALSE),"")</f>
        <v/>
      </c>
      <c r="AH68" s="32" t="str">
        <f>IFERROR(VLOOKUP(Tabela227[[#This Row],[NOME]],'NOITE (N) (1)'!$F$3:$G$176,2,FALSE),"")</f>
        <v/>
      </c>
      <c r="AI68" s="32" t="str">
        <f>IFERROR(VLOOKUP(Tabela227[[#This Row],[NOME]],'NOITE (N) (7)'!$H$3:$I$176,2,FALSE),"")</f>
        <v/>
      </c>
      <c r="AJ68" s="32" t="str">
        <f>IFERROR(VLOOKUP(Tabela227[[#This Row],[NOME]],'NOITE (N) (6)'!$H$3:$I$176,2,FALSE),"")</f>
        <v/>
      </c>
      <c r="AK68" s="32" t="str">
        <f>IFERROR(VLOOKUP(Tabela227[[#This Row],[NOME]],'NOITE (N) (5)'!$H$3:$I$176,2,FALSE),"")</f>
        <v/>
      </c>
      <c r="AL68" s="32" t="str">
        <f>IFERROR(VLOOKUP(Tabela227[[#This Row],[NOME]],'NOITE (N) (4)'!$H$3:$I$176,2,FALSE),"")</f>
        <v/>
      </c>
      <c r="AM68" s="32" t="str">
        <f>IFERROR(VLOOKUP(Tabela227[[#This Row],[NOME]],'NOITE (N) (3)'!$H$3:$I$176,2,FALSE),"")</f>
        <v/>
      </c>
      <c r="AN68" s="32" t="str">
        <f>IFERROR(VLOOKUP(Tabela227[[#This Row],[NOME]],'NOITE (N) (2)'!$H$3:$I$176,2,FALSE),"")</f>
        <v/>
      </c>
      <c r="AO68" s="32" t="str">
        <f>IFERROR(VLOOKUP(Tabela227[[#This Row],[NOME]],'NOITE (N) (1)'!$H$3:$I$176,2,FALSE),"")</f>
        <v/>
      </c>
      <c r="AP68" s="32" t="str">
        <f>IFERROR(VLOOKUP(Tabela227[[#This Row],[NOME]],'NOITE (N) (7)'!$J$3:$K$176,2,FALSE),"")</f>
        <v/>
      </c>
      <c r="AQ68" s="32" t="str">
        <f>IFERROR(VLOOKUP(Tabela227[[#This Row],[NOME]],'NOITE (N) (6)'!$J$3:$K$176,2,FALSE),"")</f>
        <v/>
      </c>
      <c r="AR68" s="32" t="str">
        <f>IFERROR(VLOOKUP(Tabela227[[#This Row],[NOME]],'NOITE (N) (5)'!$J$3:$K$176,2,FALSE),"")</f>
        <v/>
      </c>
      <c r="AS68" s="32" t="str">
        <f>IFERROR(VLOOKUP(Tabela227[[#This Row],[NOME]],'NOITE (N) (4)'!$J$3:$K$176,2,FALSE),"")</f>
        <v/>
      </c>
      <c r="AT68" s="32" t="str">
        <f>IFERROR(VLOOKUP(Tabela227[[#This Row],[NOME]],'NOITE (N) (3)'!$J$3:$K$176,2,FALSE),"")</f>
        <v/>
      </c>
      <c r="AU68" s="32" t="str">
        <f>IFERROR(VLOOKUP(Tabela227[[#This Row],[NOME]],'NOITE (N) (2)'!$J$3:$K$176,2,FALSE),"")</f>
        <v/>
      </c>
      <c r="AV68" s="32" t="str">
        <f>IFERROR(VLOOKUP(Tabela227[[#This Row],[NOME]],'NOITE (N) (1)'!$J$3:$K$176,2,FALSE),"")</f>
        <v/>
      </c>
      <c r="AW68" s="32" t="str">
        <f>IFERROR(VLOOKUP(Tabela227[[#This Row],[NOME]],'NOITE (N) (7)'!$L$3:$M$176,2,FALSE),"")</f>
        <v/>
      </c>
      <c r="AX68" s="32" t="str">
        <f>IFERROR(VLOOKUP(Tabela227[[#This Row],[NOME]],'NOITE (N) (6)'!$L$3:$M$176,2,FALSE),"")</f>
        <v/>
      </c>
      <c r="AY68" s="32" t="str">
        <f>IFERROR(VLOOKUP(Tabela227[[#This Row],[NOME]],'NOITE (N) (5)'!$L$3:$M$176,2,FALSE),"")</f>
        <v/>
      </c>
      <c r="AZ68" s="32" t="str">
        <f>IFERROR(VLOOKUP(Tabela227[[#This Row],[NOME]],'NOITE (N) (4)'!$L$3:$M$176,2,FALSE),"")</f>
        <v/>
      </c>
      <c r="BA68" s="32" t="str">
        <f>IFERROR(VLOOKUP(Tabela227[[#This Row],[NOME]],'NOITE (N) (3)'!$L$3:$M$176,2,FALSE),"")</f>
        <v/>
      </c>
      <c r="BB68" s="32" t="str">
        <f>IFERROR(VLOOKUP(Tabela227[[#This Row],[NOME]],'NOITE (N) (2)'!$L$3:$M$176,2,FALSE),"")</f>
        <v/>
      </c>
      <c r="BC68" s="32" t="str">
        <f>IFERROR(VLOOKUP(Tabela227[[#This Row],[NOME]],'NOITE (N) (1)'!$L$3:$M$176,2,FALSE),"")</f>
        <v/>
      </c>
      <c r="BD68" s="32" t="str">
        <f>IFERROR(VLOOKUP(Tabela227[[#This Row],[NOME]],'TARDE (N) (6)'!$B$2:$C$73,2,FALSE),"")</f>
        <v/>
      </c>
      <c r="BE68" s="32" t="str">
        <f>IFERROR(VLOOKUP(Tabela227[[#This Row],[NOME]],'TARDE (N) (5)'!$B$2:$C$73,2,FALSE),"")</f>
        <v/>
      </c>
      <c r="BF68" s="32" t="str">
        <f>IFERROR(VLOOKUP(Tabela227[[#This Row],[NOME]],'TARDE (N) (4)'!$B$2:$C$73,2,FALSE),"")</f>
        <v/>
      </c>
      <c r="BG68" s="32" t="str">
        <f>IFERROR(VLOOKUP(Tabela227[[#This Row],[NOME]],'TARDE (N) (3)'!$B$2:$C$73,2,FALSE),"")</f>
        <v/>
      </c>
      <c r="BH68" s="32" t="str">
        <f>IFERROR(VLOOKUP(Tabela227[[#This Row],[NOME]],'TARDE (N) (2)'!$B$2:$C$73,2,FALSE),"")</f>
        <v/>
      </c>
      <c r="BI68" s="32" t="str">
        <f>IFERROR(VLOOKUP(Tabela227[[#This Row],[NOME]],'TARDE (N) (1)'!$B$2:$C$73,2,FALSE),"")</f>
        <v/>
      </c>
      <c r="BJ68" s="32" t="str">
        <f>IFERROR(VLOOKUP(Tabela227[[#This Row],[NOME]],'TARDE (N) (6)'!$D$2:$E$73,2,FALSE),"")</f>
        <v/>
      </c>
      <c r="BK68" s="32" t="str">
        <f>IFERROR(VLOOKUP(Tabela227[[#This Row],[NOME]],'TARDE (N) (5)'!$D$2:$E$73,2,FALSE),"")</f>
        <v/>
      </c>
      <c r="BL68" s="32" t="str">
        <f>IFERROR(VLOOKUP(Tabela227[[#This Row],[NOME]],'TARDE (N) (4)'!$D$2:$E$73,2,FALSE),"")</f>
        <v/>
      </c>
      <c r="BM68" s="32" t="str">
        <f>IFERROR(VLOOKUP(Tabela227[[#This Row],[NOME]],'TARDE (N) (3)'!$D$2:$E$73,2,FALSE),"")</f>
        <v/>
      </c>
      <c r="BN68" s="32" t="str">
        <f>IFERROR(VLOOKUP(Tabela227[[#This Row],[NOME]],'TARDE (N) (2)'!$D$2:$E$73,2,FALSE),"")</f>
        <v/>
      </c>
      <c r="BO68" s="32" t="str">
        <f>IFERROR(VLOOKUP(Tabela227[[#This Row],[NOME]],'TARDE (N) (1)'!$D$2:$E$73,2,FALSE),"")</f>
        <v/>
      </c>
      <c r="BP68" s="32" t="str">
        <f>IFERROR(VLOOKUP(Tabela227[[#This Row],[NOME]],'TARDE (N) (6)'!$F$2:$G$73,2,FALSE),"")</f>
        <v/>
      </c>
      <c r="BQ68" s="32" t="str">
        <f>IFERROR(VLOOKUP(Tabela227[[#This Row],[NOME]],'TARDE (N) (5)'!$F$2:$G$73,2,FALSE),"")</f>
        <v/>
      </c>
      <c r="BR68" s="32" t="str">
        <f>IFERROR(VLOOKUP(Tabela227[[#This Row],[NOME]],'TARDE (N) (4)'!$F$2:$G$73,2,FALSE),"")</f>
        <v/>
      </c>
      <c r="BS68" s="32" t="str">
        <f>IFERROR(VLOOKUP(Tabela227[[#This Row],[NOME]],'TARDE (N) (3)'!$F$2:$G$73,2,FALSE),"")</f>
        <v/>
      </c>
      <c r="BT68" s="32" t="str">
        <f>IFERROR(VLOOKUP(Tabela227[[#This Row],[NOME]],'TARDE (N) (2)'!$F$2:$G$73,2,FALSE),"")</f>
        <v/>
      </c>
      <c r="BU68" s="32" t="str">
        <f>IFERROR(VLOOKUP(Tabela227[[#This Row],[NOME]],'TARDE (N) (1)'!$F$2:$G$73,2,FALSE),"")</f>
        <v/>
      </c>
      <c r="BV68" s="32" t="str">
        <f>IFERROR(VLOOKUP(Tabela227[[#This Row],[NOME]],'TARDE (N) (6)'!$H$2:$I$73,2,FALSE),"")</f>
        <v/>
      </c>
      <c r="BW68" s="32" t="str">
        <f>IFERROR(VLOOKUP(Tabela227[[#This Row],[NOME]],'TARDE (N) (5)'!$H$2:$I$73,2,FALSE),"")</f>
        <v/>
      </c>
      <c r="BX68" s="32" t="str">
        <f>IFERROR(VLOOKUP(Tabela227[[#This Row],[NOME]],'TARDE (N) (4)'!$H$2:$I$73,2,FALSE),"")</f>
        <v/>
      </c>
      <c r="BY68" s="32" t="str">
        <f>IFERROR(VLOOKUP(Tabela227[[#This Row],[NOME]],'TARDE (N) (3)'!$H$2:$I$73,2,FALSE),"")</f>
        <v/>
      </c>
      <c r="BZ68" s="32" t="str">
        <f>IFERROR(VLOOKUP(Tabela227[[#This Row],[NOME]],'TARDE (N) (2)'!$H$2:$I$73,2,FALSE),"")</f>
        <v/>
      </c>
      <c r="CA68" s="32" t="str">
        <f>IFERROR(VLOOKUP(Tabela227[[#This Row],[NOME]],'TARDE (N) (1)'!$H$2:$I$73,2,FALSE),"")</f>
        <v/>
      </c>
      <c r="CB68" s="32" t="str">
        <f>IFERROR(VLOOKUP(Tabela227[[#This Row],[NOME]],'TARDE (N) (6)'!$J$2:$K$73,2,FALSE),"")</f>
        <v/>
      </c>
      <c r="CC68" s="32" t="str">
        <f>IFERROR(VLOOKUP(Tabela227[[#This Row],[NOME]],'TARDE (N) (5)'!$J$2:$K$73,2,FALSE),"")</f>
        <v/>
      </c>
      <c r="CD68" s="32" t="str">
        <f>IFERROR(VLOOKUP(Tabela227[[#This Row],[NOME]],'TARDE (N) (4)'!$J$2:$K$73,2,FALSE),"")</f>
        <v/>
      </c>
      <c r="CE68" s="32" t="str">
        <f>IFERROR(VLOOKUP(Tabela227[[#This Row],[NOME]],'TARDE (N) (3)'!$J$2:$K$73,2,FALSE),"")</f>
        <v/>
      </c>
      <c r="CF68" s="32" t="str">
        <f>IFERROR(VLOOKUP(Tabela227[[#This Row],[NOME]],'TARDE (N) (2)'!$J$2:$K$73,2,FALSE),"")</f>
        <v/>
      </c>
      <c r="CG68" s="32" t="str">
        <f>IFERROR(VLOOKUP(Tabela227[[#This Row],[NOME]],'TARDE (N) (1)'!$J$2:$K$73,2,FALSE),"")</f>
        <v/>
      </c>
      <c r="CH68" s="32" t="str">
        <f>IFERROR(VLOOKUP(Tabela227[[#This Row],[NOME]],'TARDE (N) (6)'!$L$2:$M$73,2,FALSE),"")</f>
        <v/>
      </c>
      <c r="CI68" s="32" t="str">
        <f>IFERROR(VLOOKUP(Tabela227[[#This Row],[NOME]],'TARDE (N) (5)'!$L$2:$M$73,2,FALSE),"")</f>
        <v/>
      </c>
      <c r="CJ68" s="32" t="str">
        <f>IFERROR(VLOOKUP(Tabela227[[#This Row],[NOME]],'TARDE (N) (4)'!$L$2:$M$73,2,FALSE),"")</f>
        <v/>
      </c>
      <c r="CK68" s="32" t="str">
        <f>IFERROR(VLOOKUP(Tabela227[[#This Row],[NOME]],'TARDE (N) (3)'!$L$2:$M$73,2,FALSE),"")</f>
        <v/>
      </c>
      <c r="CL68" s="32" t="str">
        <f>IFERROR(VLOOKUP(Tabela227[[#This Row],[NOME]],'TARDE (N) (2)'!$L$2:$M$73,2,FALSE),"")</f>
        <v/>
      </c>
      <c r="CM68" s="32" t="str">
        <f>IFERROR(VLOOKUP(Tabela227[[#This Row],[NOME]],'TARDE (N) (1)'!$L$2:$M$73,2,FALSE),"")</f>
        <v/>
      </c>
      <c r="CN68" s="32" t="str">
        <f>IFERROR(VLOOKUP(Tabela227[[#This Row],[NOME]],'MANHÃ (N) (7)'!$B$2:$C$127,2,FALSE),"")</f>
        <v/>
      </c>
      <c r="CO68" s="32" t="str">
        <f>IFERROR(VLOOKUP(Tabela227[[#This Row],[NOME]],'MANHÃ (N) (6)'!$B$2:$C$127,2,FALSE),"")</f>
        <v/>
      </c>
      <c r="CP68" s="32" t="str">
        <f>IFERROR(VLOOKUP(Tabela227[[#This Row],[NOME]],'MANHÃ (N) (5)'!$B$2:$C$127,2,FALSE),"")</f>
        <v/>
      </c>
      <c r="CQ68" s="32" t="str">
        <f>IFERROR(VLOOKUP(Tabela227[[#This Row],[NOME]],'MANHÃ (N) (4)'!$B$2:$C$127,2,FALSE),"")</f>
        <v/>
      </c>
      <c r="CR68" s="32" t="str">
        <f>IFERROR(VLOOKUP(Tabela227[[#This Row],[NOME]],'MANHÃ (N) (3)'!$B$2:$C$127,2,FALSE),"")</f>
        <v/>
      </c>
      <c r="CS68" s="32" t="str">
        <f>IFERROR(VLOOKUP(Tabela227[[#This Row],[NOME]],'MANHÃ (N) (2)'!$B$2:$C$127,2,FALSE),"")</f>
        <v/>
      </c>
      <c r="CT68" s="32" t="str">
        <f>IFERROR(VLOOKUP(Tabela227[[#This Row],[NOME]],'MANHÃ (N) (1)'!$B$2:$C$127,2,FALSE),"")</f>
        <v/>
      </c>
      <c r="CU68" s="32" t="str">
        <f>IFERROR(VLOOKUP(Tabela227[[#This Row],[NOME]],'MANHÃ (N) (7)'!$D$2:$E$127,2,FALSE),"")</f>
        <v/>
      </c>
      <c r="CV68" s="32" t="str">
        <f>IFERROR(VLOOKUP(Tabela227[[#This Row],[NOME]],'MANHÃ (N) (6)'!$D$2:$E$127,2,FALSE),"")</f>
        <v/>
      </c>
      <c r="CW68" s="32" t="str">
        <f>IFERROR(VLOOKUP(Tabela227[[#This Row],[NOME]],'MANHÃ (N) (5)'!$D$2:$E$127,2,FALSE),"")</f>
        <v/>
      </c>
      <c r="CX68" s="32" t="str">
        <f>IFERROR(VLOOKUP(Tabela227[[#This Row],[NOME]],'MANHÃ (N) (4)'!$D$2:$E$127,2,FALSE),"")</f>
        <v/>
      </c>
      <c r="CY68" s="32" t="str">
        <f>IFERROR(VLOOKUP(Tabela227[[#This Row],[NOME]],'MANHÃ (N) (3)'!$D$2:$E$127,2,FALSE),"")</f>
        <v/>
      </c>
      <c r="CZ68" s="32" t="str">
        <f>IFERROR(VLOOKUP(Tabela227[[#This Row],[NOME]],'MANHÃ (N) (2)'!$D$2:$E$127,2,FALSE),"")</f>
        <v/>
      </c>
      <c r="DA68" s="32" t="str">
        <f>IFERROR(VLOOKUP(Tabela227[[#This Row],[NOME]],'MANHÃ (N) (1)'!$D$2:$E$127,2,FALSE),"")</f>
        <v/>
      </c>
      <c r="DB68" s="32" t="str">
        <f>IFERROR(VLOOKUP(Tabela227[[#This Row],[NOME]],'MANHÃ (N) (7)'!$F$2:$G$127,2,FALSE),"")</f>
        <v/>
      </c>
      <c r="DC68" s="32" t="str">
        <f>IFERROR(VLOOKUP(Tabela227[[#This Row],[NOME]],'MANHÃ (N) (7)'!$F$2:$G$127,2,FALSE),"")</f>
        <v/>
      </c>
      <c r="DD68" s="32" t="str">
        <f>IFERROR(VLOOKUP(Tabela227[[#This Row],[NOME]],'MANHÃ (N) (6)'!$F$2:$G$127,2,FALSE),"")</f>
        <v/>
      </c>
      <c r="DE68" s="32" t="str">
        <f>IFERROR(VLOOKUP(Tabela227[[#This Row],[NOME]],'MANHÃ (N) (5)'!$F$2:$G$127,2,FALSE),"")</f>
        <v/>
      </c>
      <c r="DF68" s="32" t="str">
        <f>IFERROR(VLOOKUP(Tabela227[[#This Row],[NOME]],'MANHÃ (N) (3)'!$F$2:$G$127,2,FALSE),"")</f>
        <v/>
      </c>
      <c r="DG68" s="32" t="str">
        <f>IFERROR(VLOOKUP(Tabela227[[#This Row],[NOME]],'MANHÃ (N) (2)'!$F$2:$G$127,2,FALSE),"")</f>
        <v/>
      </c>
      <c r="DH68" s="32" t="str">
        <f>IFERROR(VLOOKUP(Tabela227[[#This Row],[NOME]],'MANHÃ (N) (1)'!$F$2:$G$127,2,FALSE),"")</f>
        <v/>
      </c>
      <c r="DI68" s="32" t="str">
        <f>IFERROR(VLOOKUP(Tabela227[[#This Row],[NOME]],'MANHÃ (N) (7)'!$H$2:$I$127,2,FALSE),"")</f>
        <v/>
      </c>
      <c r="DJ68" s="32" t="str">
        <f>IFERROR(VLOOKUP(Tabela227[[#This Row],[NOME]],'MANHÃ (N) (6)'!$H$2:$I$127,2,FALSE),"")</f>
        <v/>
      </c>
      <c r="DK68" s="32" t="str">
        <f>IFERROR(VLOOKUP(Tabela227[[#This Row],[NOME]],'MANHÃ (N) (5)'!$H$2:$I$127,2,FALSE),"")</f>
        <v/>
      </c>
      <c r="DL68" s="32" t="str">
        <f>IFERROR(VLOOKUP(Tabela227[[#This Row],[NOME]],'MANHÃ (N) (4)'!$H$2:$I$127,2,FALSE),"")</f>
        <v/>
      </c>
      <c r="DM68" s="32" t="str">
        <f>IFERROR(VLOOKUP(Tabela227[[#This Row],[NOME]],'MANHÃ (N) (3)'!$H$2:$I$127,2,FALSE),"")</f>
        <v/>
      </c>
      <c r="DN68" s="32" t="str">
        <f>IFERROR(VLOOKUP(Tabela227[[#This Row],[NOME]],'MANHÃ (N) (2)'!$H$2:$I$127,2,FALSE),"")</f>
        <v/>
      </c>
      <c r="DO68" s="32" t="str">
        <f>IFERROR(VLOOKUP(Tabela227[[#This Row],[NOME]],'MANHÃ (N) (1)'!$H$2:$I$127,2,FALSE),"")</f>
        <v/>
      </c>
      <c r="DP68" s="32" t="str">
        <f>IFERROR(VLOOKUP(Tabela227[[#This Row],[NOME]],'MANHÃ (N) (7)'!$J$2:$K$127,2,FALSE),"")</f>
        <v/>
      </c>
      <c r="DQ68" s="32" t="str">
        <f>IFERROR(VLOOKUP(Tabela227[[#This Row],[NOME]],'MANHÃ (N) (6)'!$J$2:$K$127,2,FALSE),"")</f>
        <v/>
      </c>
      <c r="DR68" s="32" t="str">
        <f>IFERROR(VLOOKUP(Tabela227[[#This Row],[NOME]],'MANHÃ (N) (5)'!$J$2:$K$127,2,FALSE),"")</f>
        <v/>
      </c>
      <c r="DS68" s="32" t="str">
        <f>IFERROR(VLOOKUP(Tabela227[[#This Row],[NOME]],'MANHÃ (N) (4)'!$J$2:$K$127,2,FALSE),"")</f>
        <v/>
      </c>
      <c r="DT68" s="32" t="str">
        <f>IFERROR(VLOOKUP(Tabela227[[#This Row],[NOME]],'MANHÃ (N) (3)'!$J$2:$K$127,2,FALSE),"")</f>
        <v/>
      </c>
      <c r="DU68" s="32" t="str">
        <f>IFERROR(VLOOKUP(Tabela227[[#This Row],[NOME]],'MANHÃ (N) (2)'!$J$2:$K$127,2,FALSE),"")</f>
        <v/>
      </c>
      <c r="DV68" s="32" t="str">
        <f>IFERROR(VLOOKUP(Tabela227[[#This Row],[NOME]],'MANHÃ (N) (1)'!$J$2:$K$127,2,FALSE),"")</f>
        <v/>
      </c>
      <c r="DW68" s="32" t="str">
        <f>IFERROR(VLOOKUP(Tabela227[[#This Row],[NOME]],'MANHÃ (N) (7)'!$L$2:$M$127,2,FALSE),"")</f>
        <v/>
      </c>
      <c r="DX68" s="32" t="str">
        <f>IFERROR(VLOOKUP(Tabela227[[#This Row],[NOME]],'MANHÃ (N) (6)'!$L$2:$M$127,2,FALSE),"")</f>
        <v/>
      </c>
      <c r="DY68" s="32" t="str">
        <f>IFERROR(VLOOKUP(Tabela227[[#This Row],[NOME]],'MANHÃ (N) (5)'!$L$2:$M$127,2,FALSE),"")</f>
        <v/>
      </c>
      <c r="DZ68" s="32" t="str">
        <f>IFERROR(VLOOKUP(Tabela227[[#This Row],[NOME]],'MANHÃ (N) (4)'!$L$2:$M$127,2,FALSE),"")</f>
        <v/>
      </c>
      <c r="EA68" s="32" t="str">
        <f>IFERROR(VLOOKUP(Tabela227[[#This Row],[NOME]],'MANHÃ (N) (3)'!$L$2:$M$127,2,FALSE),"")</f>
        <v/>
      </c>
      <c r="EB68" s="32" t="str">
        <f>IFERROR(VLOOKUP(Tabela227[[#This Row],[NOME]],'MANHÃ (N) (2)'!$L$2:$M$127,2,FALSE),"")</f>
        <v/>
      </c>
      <c r="EC68" s="32" t="str">
        <f>IFERROR(VLOOKUP(Tabela227[[#This Row],[NOME]],'MANHÃ (N) (1)'!$L$2:$M$127,2,FALSE),"")</f>
        <v/>
      </c>
      <c r="ED68" s="33">
        <v>45323</v>
      </c>
      <c r="EE68" s="31">
        <f>PROFESSORES!$D$3</f>
        <v>2024</v>
      </c>
      <c r="EF68" s="31" t="str">
        <f>PROFESSORES!$C$3</f>
        <v>MAIO</v>
      </c>
      <c r="EG68" s="35">
        <f>'MÊS (WORD)'!$C$4</f>
        <v>5</v>
      </c>
      <c r="EH68" s="42">
        <f>'MÊS (WORD)'!$I$5</f>
        <v>45413</v>
      </c>
      <c r="EI68" s="31" t="str">
        <f>'MÊS (WORD)'!$J$5</f>
        <v>*
***************************DIA DO TRABALHO**************************</v>
      </c>
      <c r="EJ68" s="42">
        <f>'MÊS (WORD)'!$I$6</f>
        <v>45414</v>
      </c>
      <c r="EK68" s="37" t="str">
        <f>'MÊS (WORD)'!$J$6</f>
        <v/>
      </c>
      <c r="EL68" s="42">
        <f>'MÊS (WORD)'!$I$7</f>
        <v>45415</v>
      </c>
      <c r="EM68" s="37" t="str">
        <f>'MÊS (WORD)'!$J$7</f>
        <v/>
      </c>
      <c r="EN68" s="42">
        <f>'MÊS (WORD)'!$I$8</f>
        <v>45416</v>
      </c>
      <c r="EO68" s="37" t="str">
        <f>'MÊS (WORD)'!$J$8</f>
        <v/>
      </c>
      <c r="EP68" s="42">
        <f>'MÊS (WORD)'!$I$9</f>
        <v>45417</v>
      </c>
      <c r="EQ68" s="37" t="str">
        <f>'MÊS (WORD)'!$J$9</f>
        <v>********************************************************************</v>
      </c>
      <c r="ER68" s="42">
        <f>'MÊS (WORD)'!$I$10</f>
        <v>45418</v>
      </c>
      <c r="ES68" s="37" t="str">
        <f>'MÊS (WORD)'!$J$10</f>
        <v/>
      </c>
      <c r="ET68" s="42">
        <f>'MÊS (WORD)'!$I$11</f>
        <v>45419</v>
      </c>
      <c r="EU68" s="37" t="str">
        <f>'MÊS (WORD)'!$J$11</f>
        <v/>
      </c>
      <c r="EV68" s="42">
        <f>'MÊS (WORD)'!$I$12</f>
        <v>45420</v>
      </c>
      <c r="EW68" s="37" t="str">
        <f>'MÊS (WORD)'!$J$12</f>
        <v/>
      </c>
      <c r="EX68" s="42">
        <f>'MÊS (WORD)'!$I$13</f>
        <v>45421</v>
      </c>
      <c r="EY68" s="37" t="str">
        <f>'MÊS (WORD)'!$J$13</f>
        <v/>
      </c>
      <c r="EZ68" s="37">
        <f>'MÊS (WORD)'!$I$14</f>
        <v>45422</v>
      </c>
      <c r="FA68" s="37" t="str">
        <f>'MÊS (WORD)'!$J$14</f>
        <v/>
      </c>
      <c r="FB68" s="37">
        <f>'MÊS (WORD)'!$I$15</f>
        <v>45423</v>
      </c>
      <c r="FC68" s="37" t="str">
        <f>'MÊS (WORD)'!$J$15</f>
        <v/>
      </c>
      <c r="FD68" s="37">
        <f>'MÊS (WORD)'!$I$16</f>
        <v>45424</v>
      </c>
      <c r="FE68" s="37" t="str">
        <f>'MÊS (WORD)'!$J$16</f>
        <v>********************************************************************</v>
      </c>
      <c r="FF68" s="37">
        <f>'MÊS (WORD)'!$I$17</f>
        <v>45425</v>
      </c>
      <c r="FG68" s="37" t="str">
        <f>'MÊS (WORD)'!$J$17</f>
        <v/>
      </c>
      <c r="FH68" s="37">
        <f>'MÊS (WORD)'!$I$18</f>
        <v>45426</v>
      </c>
      <c r="FI68" s="37" t="str">
        <f>'MÊS (WORD)'!$J$18</f>
        <v/>
      </c>
      <c r="FJ68" s="37">
        <f>'MÊS (WORD)'!$I$19</f>
        <v>45427</v>
      </c>
      <c r="FK68" s="37" t="str">
        <f>'MÊS (WORD)'!$J$19</f>
        <v/>
      </c>
      <c r="FL68" s="37">
        <f>'MÊS (WORD)'!$I$20</f>
        <v>45428</v>
      </c>
      <c r="FM68" s="37" t="str">
        <f>'MÊS (WORD)'!$J$20</f>
        <v/>
      </c>
      <c r="FN68" s="37">
        <f>'MÊS (WORD)'!$I$21</f>
        <v>45429</v>
      </c>
      <c r="FO68" s="37" t="str">
        <f>'MÊS (WORD)'!$J$21</f>
        <v/>
      </c>
      <c r="FP68" s="37">
        <f>'MÊS (WORD)'!$I$22</f>
        <v>45430</v>
      </c>
      <c r="FQ68" s="37" t="str">
        <f>'MÊS (WORD)'!$J$22</f>
        <v/>
      </c>
      <c r="FR68" s="37">
        <f>'MÊS (WORD)'!$I$23</f>
        <v>45431</v>
      </c>
      <c r="FS68" s="37" t="str">
        <f>'MÊS (WORD)'!$J$23</f>
        <v>********************************************************************</v>
      </c>
      <c r="FT68" s="37">
        <f>'MÊS (WORD)'!$I$24</f>
        <v>45432</v>
      </c>
      <c r="FU68" s="37" t="str">
        <f>'MÊS (WORD)'!$J$24</f>
        <v/>
      </c>
      <c r="FV68" s="37">
        <f>'MÊS (WORD)'!$I$25</f>
        <v>45433</v>
      </c>
      <c r="FW68" s="37" t="str">
        <f>'MÊS (WORD)'!$J$25</f>
        <v/>
      </c>
      <c r="FX68" s="37">
        <f>'MÊS (WORD)'!$I$26</f>
        <v>45434</v>
      </c>
      <c r="FY68" s="37" t="str">
        <f>'MÊS (WORD)'!$J$26</f>
        <v/>
      </c>
      <c r="FZ68" s="37">
        <f>'MÊS (WORD)'!$I$27</f>
        <v>45435</v>
      </c>
      <c r="GA68" s="37" t="str">
        <f>'MÊS (WORD)'!$J$27</f>
        <v/>
      </c>
      <c r="GB68" s="37">
        <f>'MÊS (WORD)'!$I$28</f>
        <v>45436</v>
      </c>
      <c r="GC68" s="37" t="str">
        <f>'MÊS (WORD)'!$J$28</f>
        <v/>
      </c>
      <c r="GD68" s="37">
        <f>'MÊS (WORD)'!$I$29</f>
        <v>45437</v>
      </c>
      <c r="GE68" s="37" t="str">
        <f>'MÊS (WORD)'!$J$29</f>
        <v/>
      </c>
      <c r="GF68" s="37">
        <f>'MÊS (WORD)'!$I$30</f>
        <v>45438</v>
      </c>
      <c r="GG68" s="37" t="str">
        <f>'MÊS (WORD)'!$J$30</f>
        <v>********************************************************************</v>
      </c>
      <c r="GH68" s="37">
        <f>'MÊS (WORD)'!$I$31</f>
        <v>45439</v>
      </c>
      <c r="GI68" s="37" t="str">
        <f>'MÊS (WORD)'!$J$31</f>
        <v/>
      </c>
      <c r="GJ68" s="37">
        <f>'MÊS (WORD)'!$I$32</f>
        <v>45440</v>
      </c>
      <c r="GK68" s="37" t="str">
        <f>'MÊS (WORD)'!$J$32</f>
        <v/>
      </c>
      <c r="GL68" s="37">
        <f>'MÊS (WORD)'!$I$33</f>
        <v>45441</v>
      </c>
      <c r="GM68" s="37" t="str">
        <f>'MÊS (WORD)'!$J$33</f>
        <v/>
      </c>
      <c r="GN68" s="37">
        <f>'MÊS (WORD)'!$I$34</f>
        <v>45442</v>
      </c>
      <c r="GO68" s="37" t="str">
        <f>'MÊS (WORD)'!$J$34</f>
        <v/>
      </c>
      <c r="GP68" s="37">
        <f>'MÊS (WORD)'!$I$35</f>
        <v>45443</v>
      </c>
      <c r="GQ68" s="31" t="str">
        <f>'MÊS (WORD)'!$J$35</f>
        <v/>
      </c>
    </row>
    <row r="69" spans="1:199" ht="17.100000000000001" customHeight="1" x14ac:dyDescent="0.25">
      <c r="A69" s="31">
        <v>21433</v>
      </c>
      <c r="B69" s="33">
        <v>39500</v>
      </c>
      <c r="C69" s="31">
        <v>143</v>
      </c>
      <c r="D69" s="39" t="s">
        <v>445</v>
      </c>
      <c r="E69" s="34" t="s">
        <v>169</v>
      </c>
      <c r="F69" s="39" t="s">
        <v>396</v>
      </c>
      <c r="G69" s="39" t="s">
        <v>398</v>
      </c>
      <c r="H69" s="31">
        <v>12</v>
      </c>
      <c r="I69" s="31">
        <f>IF(Tabela227[[#This Row],[HORA AULA]]&lt;&gt;0,Tabela227[[#This Row],[HORA AULA]]/2,"-")</f>
        <v>6</v>
      </c>
      <c r="J69" s="31">
        <v>2</v>
      </c>
      <c r="K69" s="31" t="s">
        <v>100</v>
      </c>
      <c r="L69" s="31" t="s">
        <v>100</v>
      </c>
      <c r="M69" s="31" t="s">
        <v>100</v>
      </c>
      <c r="N69" s="32" t="str">
        <f>IFERROR(VLOOKUP(Tabela227[[#This Row],[NOME]],'NOITE (N) (7)'!$B$3:$C$176,2,FALSE),"")</f>
        <v/>
      </c>
      <c r="O69" s="32" t="str">
        <f>IFERROR(VLOOKUP(Tabela227[[#This Row],[NOME]],'NOITE (N) (6)'!$B$3:$C$176,2,FALSE),"")</f>
        <v/>
      </c>
      <c r="P69" s="32" t="str">
        <f>IFERROR(VLOOKUP(Tabela227[[#This Row],[NOME]],'NOITE (N) (5)'!$B$3:$C$176,2,FALSE),"")</f>
        <v/>
      </c>
      <c r="Q69" s="32" t="str">
        <f>IFERROR(VLOOKUP(Tabela227[[#This Row],[NOME]],'NOITE (N) (4)'!$B$3:$C$176,2,FALSE),"")</f>
        <v/>
      </c>
      <c r="R69" s="32" t="str">
        <f>IFERROR(VLOOKUP(Tabela227[[#This Row],[NOME]],'NOITE (N) (3)'!$B$3:$C$176,2,FALSE),"")</f>
        <v/>
      </c>
      <c r="S69" s="32" t="str">
        <f>IFERROR(VLOOKUP(Tabela227[[#This Row],[NOME]],'NOITE (N) (2)'!$B$3:$C$176,2,FALSE),"")</f>
        <v/>
      </c>
      <c r="T69" s="32" t="str">
        <f>IFERROR(VLOOKUP(Tabela227[[#This Row],[NOME]],'NOITE (N) (1)'!$B$3:$C$176,2,FALSE),"")</f>
        <v/>
      </c>
      <c r="U69" s="32" t="str">
        <f>IFERROR(VLOOKUP(Tabela227[[#This Row],[NOME]],'NOITE (N) (7)'!$D$3:$E$176,2,FALSE),"")</f>
        <v/>
      </c>
      <c r="V69" s="32" t="str">
        <f>IFERROR(VLOOKUP(Tabela227[[#This Row],[NOME]],'NOITE (N) (6)'!$D$3:$E$176,2,FALSE),"")</f>
        <v/>
      </c>
      <c r="W69" s="32" t="str">
        <f>IFERROR(VLOOKUP(Tabela227[[#This Row],[NOME]],'NOITE (N) (5)'!$D$3:$E$176,2,FALSE),"")</f>
        <v/>
      </c>
      <c r="X69" s="32" t="str">
        <f>IFERROR(VLOOKUP(Tabela227[[#This Row],[NOME]],'NOITE (N) (4)'!$D$3:$E$176,2,FALSE),"")</f>
        <v/>
      </c>
      <c r="Y69" s="32" t="str">
        <f>IFERROR(VLOOKUP(Tabela227[[#This Row],[NOME]],'NOITE (N) (3)'!$D$3:$E$176,2,FALSE),"")</f>
        <v/>
      </c>
      <c r="Z69" s="32" t="str">
        <f>IFERROR(VLOOKUP(Tabela227[[#This Row],[NOME]],'NOITE (N) (2)'!$D$3:$E$176,2,FALSE),"")</f>
        <v/>
      </c>
      <c r="AA69" s="32" t="str">
        <f>IFERROR(VLOOKUP(Tabela227[[#This Row],[NOME]],'NOITE (N) (1)'!$D$3:$E$176,2,FALSE),"")</f>
        <v/>
      </c>
      <c r="AB69" s="32" t="str">
        <f>IFERROR(VLOOKUP(Tabela227[[#This Row],[NOME]],'NOITE (N) (7)'!$F$3:$G$176,2,FALSE),"")</f>
        <v/>
      </c>
      <c r="AC69" s="32" t="str">
        <f>IFERROR(VLOOKUP(Tabela227[[#This Row],[NOME]],'NOITE (N) (6)'!$F$3:$G$176,2,FALSE),"")</f>
        <v/>
      </c>
      <c r="AD69" s="32" t="str">
        <f>IFERROR(VLOOKUP(Tabela227[[#This Row],[NOME]],'NOITE (N) (5)'!$F$3:$G$176,2,FALSE),"")</f>
        <v/>
      </c>
      <c r="AE69" s="32" t="str">
        <f>IFERROR(VLOOKUP(Tabela227[[#This Row],[NOME]],'NOITE (N) (4)'!$F$3:$G$176,2,FALSE),"")</f>
        <v/>
      </c>
      <c r="AF69" s="32" t="str">
        <f>IFERROR(VLOOKUP(Tabela227[[#This Row],[NOME]],'NOITE (N) (3)'!$F$3:$G$176,2,FALSE),"")</f>
        <v/>
      </c>
      <c r="AG69" s="32" t="str">
        <f>IFERROR(VLOOKUP(Tabela227[[#This Row],[NOME]],'NOITE (N) (2)'!$F$3:$G$176,2,FALSE),"")</f>
        <v/>
      </c>
      <c r="AH69" s="32" t="str">
        <f>IFERROR(VLOOKUP(Tabela227[[#This Row],[NOME]],'NOITE (N) (1)'!$F$3:$G$176,2,FALSE),"")</f>
        <v/>
      </c>
      <c r="AI69" s="32" t="str">
        <f>IFERROR(VLOOKUP(Tabela227[[#This Row],[NOME]],'NOITE (N) (7)'!$H$3:$I$176,2,FALSE),"")</f>
        <v/>
      </c>
      <c r="AJ69" s="32" t="str">
        <f>IFERROR(VLOOKUP(Tabela227[[#This Row],[NOME]],'NOITE (N) (6)'!$H$3:$I$176,2,FALSE),"")</f>
        <v/>
      </c>
      <c r="AK69" s="32" t="str">
        <f>IFERROR(VLOOKUP(Tabela227[[#This Row],[NOME]],'NOITE (N) (5)'!$H$3:$I$176,2,FALSE),"")</f>
        <v/>
      </c>
      <c r="AL69" s="32" t="str">
        <f>IFERROR(VLOOKUP(Tabela227[[#This Row],[NOME]],'NOITE (N) (4)'!$H$3:$I$176,2,FALSE),"")</f>
        <v/>
      </c>
      <c r="AM69" s="32" t="str">
        <f>IFERROR(VLOOKUP(Tabela227[[#This Row],[NOME]],'NOITE (N) (3)'!$H$3:$I$176,2,FALSE),"")</f>
        <v/>
      </c>
      <c r="AN69" s="32" t="str">
        <f>IFERROR(VLOOKUP(Tabela227[[#This Row],[NOME]],'NOITE (N) (2)'!$H$3:$I$176,2,FALSE),"")</f>
        <v/>
      </c>
      <c r="AO69" s="32" t="str">
        <f>IFERROR(VLOOKUP(Tabela227[[#This Row],[NOME]],'NOITE (N) (1)'!$H$3:$I$176,2,FALSE),"")</f>
        <v>ORGANIZAÇÃO DE COMPUTADORES</v>
      </c>
      <c r="AP69" s="32" t="str">
        <f>IFERROR(VLOOKUP(Tabela227[[#This Row],[NOME]],'NOITE (N) (7)'!$J$3:$K$176,2,FALSE),"")</f>
        <v/>
      </c>
      <c r="AQ69" s="32" t="str">
        <f>IFERROR(VLOOKUP(Tabela227[[#This Row],[NOME]],'NOITE (N) (6)'!$J$3:$K$176,2,FALSE),"")</f>
        <v/>
      </c>
      <c r="AR69" s="32" t="str">
        <f>IFERROR(VLOOKUP(Tabela227[[#This Row],[NOME]],'NOITE (N) (5)'!$J$3:$K$176,2,FALSE),"")</f>
        <v/>
      </c>
      <c r="AS69" s="32" t="str">
        <f>IFERROR(VLOOKUP(Tabela227[[#This Row],[NOME]],'NOITE (N) (4)'!$J$3:$K$176,2,FALSE),"")</f>
        <v/>
      </c>
      <c r="AT69" s="32" t="str">
        <f>IFERROR(VLOOKUP(Tabela227[[#This Row],[NOME]],'NOITE (N) (3)'!$J$3:$K$176,2,FALSE),"")</f>
        <v/>
      </c>
      <c r="AU69" s="32" t="str">
        <f>IFERROR(VLOOKUP(Tabela227[[#This Row],[NOME]],'NOITE (N) (2)'!$J$3:$K$176,2,FALSE),"")</f>
        <v/>
      </c>
      <c r="AV69" s="32" t="str">
        <f>IFERROR(VLOOKUP(Tabela227[[#This Row],[NOME]],'NOITE (N) (1)'!$J$3:$K$176,2,FALSE),"")</f>
        <v/>
      </c>
      <c r="AW69" s="32" t="str">
        <f>IFERROR(VLOOKUP(Tabela227[[#This Row],[NOME]],'NOITE (N) (7)'!$L$3:$M$176,2,FALSE),"")</f>
        <v/>
      </c>
      <c r="AX69" s="32" t="str">
        <f>IFERROR(VLOOKUP(Tabela227[[#This Row],[NOME]],'NOITE (N) (6)'!$L$3:$M$176,2,FALSE),"")</f>
        <v/>
      </c>
      <c r="AY69" s="32" t="str">
        <f>IFERROR(VLOOKUP(Tabela227[[#This Row],[NOME]],'NOITE (N) (5)'!$L$3:$M$176,2,FALSE),"")</f>
        <v/>
      </c>
      <c r="AZ69" s="32" t="str">
        <f>IFERROR(VLOOKUP(Tabela227[[#This Row],[NOME]],'NOITE (N) (4)'!$L$3:$M$176,2,FALSE),"")</f>
        <v/>
      </c>
      <c r="BA69" s="32" t="str">
        <f>IFERROR(VLOOKUP(Tabela227[[#This Row],[NOME]],'NOITE (N) (3)'!$L$3:$M$176,2,FALSE),"")</f>
        <v/>
      </c>
      <c r="BB69" s="32" t="str">
        <f>IFERROR(VLOOKUP(Tabela227[[#This Row],[NOME]],'NOITE (N) (2)'!$L$3:$M$176,2,FALSE),"")</f>
        <v/>
      </c>
      <c r="BC69" s="32" t="str">
        <f>IFERROR(VLOOKUP(Tabela227[[#This Row],[NOME]],'NOITE (N) (1)'!$L$3:$M$176,2,FALSE),"")</f>
        <v/>
      </c>
      <c r="BD69" s="32" t="str">
        <f>IFERROR(VLOOKUP(Tabela227[[#This Row],[NOME]],'TARDE (N) (6)'!$B$2:$C$73,2,FALSE),"")</f>
        <v/>
      </c>
      <c r="BE69" s="32" t="str">
        <f>IFERROR(VLOOKUP(Tabela227[[#This Row],[NOME]],'TARDE (N) (5)'!$B$2:$C$73,2,FALSE),"")</f>
        <v/>
      </c>
      <c r="BF69" s="32" t="str">
        <f>IFERROR(VLOOKUP(Tabela227[[#This Row],[NOME]],'TARDE (N) (4)'!$B$2:$C$73,2,FALSE),"")</f>
        <v/>
      </c>
      <c r="BG69" s="32" t="str">
        <f>IFERROR(VLOOKUP(Tabela227[[#This Row],[NOME]],'TARDE (N) (3)'!$B$2:$C$73,2,FALSE),"")</f>
        <v/>
      </c>
      <c r="BH69" s="32" t="str">
        <f>IFERROR(VLOOKUP(Tabela227[[#This Row],[NOME]],'TARDE (N) (2)'!$B$2:$C$73,2,FALSE),"")</f>
        <v/>
      </c>
      <c r="BI69" s="32" t="str">
        <f>IFERROR(VLOOKUP(Tabela227[[#This Row],[NOME]],'TARDE (N) (1)'!$B$2:$C$73,2,FALSE),"")</f>
        <v/>
      </c>
      <c r="BJ69" s="32" t="str">
        <f>IFERROR(VLOOKUP(Tabela227[[#This Row],[NOME]],'TARDE (N) (6)'!$D$2:$E$73,2,FALSE),"")</f>
        <v/>
      </c>
      <c r="BK69" s="32" t="str">
        <f>IFERROR(VLOOKUP(Tabela227[[#This Row],[NOME]],'TARDE (N) (5)'!$D$2:$E$73,2,FALSE),"")</f>
        <v/>
      </c>
      <c r="BL69" s="32" t="str">
        <f>IFERROR(VLOOKUP(Tabela227[[#This Row],[NOME]],'TARDE (N) (4)'!$D$2:$E$73,2,FALSE),"")</f>
        <v/>
      </c>
      <c r="BM69" s="32" t="str">
        <f>IFERROR(VLOOKUP(Tabela227[[#This Row],[NOME]],'TARDE (N) (3)'!$D$2:$E$73,2,FALSE),"")</f>
        <v/>
      </c>
      <c r="BN69" s="32" t="str">
        <f>IFERROR(VLOOKUP(Tabela227[[#This Row],[NOME]],'TARDE (N) (2)'!$D$2:$E$73,2,FALSE),"")</f>
        <v>REDES APLICADAS À INDÚSTRIA</v>
      </c>
      <c r="BO69" s="32" t="str">
        <f>IFERROR(VLOOKUP(Tabela227[[#This Row],[NOME]],'TARDE (N) (1)'!$D$2:$E$73,2,FALSE),"")</f>
        <v/>
      </c>
      <c r="BP69" s="32" t="str">
        <f>IFERROR(VLOOKUP(Tabela227[[#This Row],[NOME]],'TARDE (N) (6)'!$F$2:$G$73,2,FALSE),"")</f>
        <v/>
      </c>
      <c r="BQ69" s="32" t="str">
        <f>IFERROR(VLOOKUP(Tabela227[[#This Row],[NOME]],'TARDE (N) (5)'!$F$2:$G$73,2,FALSE),"")</f>
        <v/>
      </c>
      <c r="BR69" s="32" t="str">
        <f>IFERROR(VLOOKUP(Tabela227[[#This Row],[NOME]],'TARDE (N) (4)'!$F$2:$G$73,2,FALSE),"")</f>
        <v/>
      </c>
      <c r="BS69" s="32" t="str">
        <f>IFERROR(VLOOKUP(Tabela227[[#This Row],[NOME]],'TARDE (N) (3)'!$F$2:$G$73,2,FALSE),"")</f>
        <v/>
      </c>
      <c r="BT69" s="32" t="str">
        <f>IFERROR(VLOOKUP(Tabela227[[#This Row],[NOME]],'TARDE (N) (2)'!$F$2:$G$73,2,FALSE),"")</f>
        <v/>
      </c>
      <c r="BU69" s="32" t="str">
        <f>IFERROR(VLOOKUP(Tabela227[[#This Row],[NOME]],'TARDE (N) (1)'!$F$2:$G$73,2,FALSE),"")</f>
        <v/>
      </c>
      <c r="BV69" s="32" t="str">
        <f>IFERROR(VLOOKUP(Tabela227[[#This Row],[NOME]],'TARDE (N) (6)'!$H$2:$I$73,2,FALSE),"")</f>
        <v/>
      </c>
      <c r="BW69" s="32" t="str">
        <f>IFERROR(VLOOKUP(Tabela227[[#This Row],[NOME]],'TARDE (N) (5)'!$H$2:$I$73,2,FALSE),"")</f>
        <v/>
      </c>
      <c r="BX69" s="32" t="str">
        <f>IFERROR(VLOOKUP(Tabela227[[#This Row],[NOME]],'TARDE (N) (4)'!$H$2:$I$73,2,FALSE),"")</f>
        <v/>
      </c>
      <c r="BY69" s="32" t="str">
        <f>IFERROR(VLOOKUP(Tabela227[[#This Row],[NOME]],'TARDE (N) (3)'!$H$2:$I$73,2,FALSE),"")</f>
        <v/>
      </c>
      <c r="BZ69" s="32" t="str">
        <f>IFERROR(VLOOKUP(Tabela227[[#This Row],[NOME]],'TARDE (N) (2)'!$H$2:$I$73,2,FALSE),"")</f>
        <v/>
      </c>
      <c r="CA69" s="32" t="str">
        <f>IFERROR(VLOOKUP(Tabela227[[#This Row],[NOME]],'TARDE (N) (1)'!$H$2:$I$73,2,FALSE),"")</f>
        <v/>
      </c>
      <c r="CB69" s="32" t="str">
        <f>IFERROR(VLOOKUP(Tabela227[[#This Row],[NOME]],'TARDE (N) (6)'!$J$2:$K$73,2,FALSE),"")</f>
        <v/>
      </c>
      <c r="CC69" s="32" t="str">
        <f>IFERROR(VLOOKUP(Tabela227[[#This Row],[NOME]],'TARDE (N) (5)'!$J$2:$K$73,2,FALSE),"")</f>
        <v/>
      </c>
      <c r="CD69" s="32" t="str">
        <f>IFERROR(VLOOKUP(Tabela227[[#This Row],[NOME]],'TARDE (N) (4)'!$J$2:$K$73,2,FALSE),"")</f>
        <v/>
      </c>
      <c r="CE69" s="32" t="str">
        <f>IFERROR(VLOOKUP(Tabela227[[#This Row],[NOME]],'TARDE (N) (3)'!$J$2:$K$73,2,FALSE),"")</f>
        <v/>
      </c>
      <c r="CF69" s="32" t="str">
        <f>IFERROR(VLOOKUP(Tabela227[[#This Row],[NOME]],'TARDE (N) (2)'!$J$2:$K$73,2,FALSE),"")</f>
        <v/>
      </c>
      <c r="CG69" s="32" t="str">
        <f>IFERROR(VLOOKUP(Tabela227[[#This Row],[NOME]],'TARDE (N) (1)'!$J$2:$K$73,2,FALSE),"")</f>
        <v/>
      </c>
      <c r="CH69" s="32" t="str">
        <f>IFERROR(VLOOKUP(Tabela227[[#This Row],[NOME]],'TARDE (N) (6)'!$L$2:$M$73,2,FALSE),"")</f>
        <v/>
      </c>
      <c r="CI69" s="32" t="str">
        <f>IFERROR(VLOOKUP(Tabela227[[#This Row],[NOME]],'TARDE (N) (5)'!$L$2:$M$73,2,FALSE),"")</f>
        <v/>
      </c>
      <c r="CJ69" s="32" t="str">
        <f>IFERROR(VLOOKUP(Tabela227[[#This Row],[NOME]],'TARDE (N) (4)'!$L$2:$M$73,2,FALSE),"")</f>
        <v/>
      </c>
      <c r="CK69" s="32" t="str">
        <f>IFERROR(VLOOKUP(Tabela227[[#This Row],[NOME]],'TARDE (N) (3)'!$L$2:$M$73,2,FALSE),"")</f>
        <v/>
      </c>
      <c r="CL69" s="32" t="str">
        <f>IFERROR(VLOOKUP(Tabela227[[#This Row],[NOME]],'TARDE (N) (2)'!$L$2:$M$73,2,FALSE),"")</f>
        <v/>
      </c>
      <c r="CM69" s="32" t="str">
        <f>IFERROR(VLOOKUP(Tabela227[[#This Row],[NOME]],'TARDE (N) (1)'!$L$2:$M$73,2,FALSE),"")</f>
        <v/>
      </c>
      <c r="CN69" s="32" t="str">
        <f>IFERROR(VLOOKUP(Tabela227[[#This Row],[NOME]],'MANHÃ (N) (7)'!$B$2:$C$127,2,FALSE),"")</f>
        <v/>
      </c>
      <c r="CO69" s="32" t="str">
        <f>IFERROR(VLOOKUP(Tabela227[[#This Row],[NOME]],'MANHÃ (N) (6)'!$B$2:$C$127,2,FALSE),"")</f>
        <v/>
      </c>
      <c r="CP69" s="32" t="str">
        <f>IFERROR(VLOOKUP(Tabela227[[#This Row],[NOME]],'MANHÃ (N) (5)'!$B$2:$C$127,2,FALSE),"")</f>
        <v/>
      </c>
      <c r="CQ69" s="32" t="str">
        <f>IFERROR(VLOOKUP(Tabela227[[#This Row],[NOME]],'MANHÃ (N) (4)'!$B$2:$C$127,2,FALSE),"")</f>
        <v/>
      </c>
      <c r="CR69" s="32" t="str">
        <f>IFERROR(VLOOKUP(Tabela227[[#This Row],[NOME]],'MANHÃ (N) (3)'!$B$2:$C$127,2,FALSE),"")</f>
        <v/>
      </c>
      <c r="CS69" s="32" t="str">
        <f>IFERROR(VLOOKUP(Tabela227[[#This Row],[NOME]],'MANHÃ (N) (2)'!$B$2:$C$127,2,FALSE),"")</f>
        <v/>
      </c>
      <c r="CT69" s="32" t="str">
        <f>IFERROR(VLOOKUP(Tabela227[[#This Row],[NOME]],'MANHÃ (N) (1)'!$B$2:$C$127,2,FALSE),"")</f>
        <v/>
      </c>
      <c r="CU69" s="32" t="str">
        <f>IFERROR(VLOOKUP(Tabela227[[#This Row],[NOME]],'MANHÃ (N) (7)'!$D$2:$E$127,2,FALSE),"")</f>
        <v/>
      </c>
      <c r="CV69" s="32" t="str">
        <f>IFERROR(VLOOKUP(Tabela227[[#This Row],[NOME]],'MANHÃ (N) (6)'!$D$2:$E$127,2,FALSE),"")</f>
        <v/>
      </c>
      <c r="CW69" s="32" t="str">
        <f>IFERROR(VLOOKUP(Tabela227[[#This Row],[NOME]],'MANHÃ (N) (5)'!$D$2:$E$127,2,FALSE),"")</f>
        <v/>
      </c>
      <c r="CX69" s="32" t="str">
        <f>IFERROR(VLOOKUP(Tabela227[[#This Row],[NOME]],'MANHÃ (N) (4)'!$D$2:$E$127,2,FALSE),"")</f>
        <v/>
      </c>
      <c r="CY69" s="32" t="str">
        <f>IFERROR(VLOOKUP(Tabela227[[#This Row],[NOME]],'MANHÃ (N) (3)'!$D$2:$E$127,2,FALSE),"")</f>
        <v/>
      </c>
      <c r="CZ69" s="32" t="str">
        <f>IFERROR(VLOOKUP(Tabela227[[#This Row],[NOME]],'MANHÃ (N) (2)'!$D$2:$E$127,2,FALSE),"")</f>
        <v/>
      </c>
      <c r="DA69" s="32" t="str">
        <f>IFERROR(VLOOKUP(Tabela227[[#This Row],[NOME]],'MANHÃ (N) (1)'!$D$2:$E$127,2,FALSE),"")</f>
        <v/>
      </c>
      <c r="DB69" s="32" t="str">
        <f>IFERROR(VLOOKUP(Tabela227[[#This Row],[NOME]],'MANHÃ (N) (7)'!$F$2:$G$127,2,FALSE),"")</f>
        <v/>
      </c>
      <c r="DC69" s="32" t="str">
        <f>IFERROR(VLOOKUP(Tabela227[[#This Row],[NOME]],'MANHÃ (N) (7)'!$F$2:$G$127,2,FALSE),"")</f>
        <v/>
      </c>
      <c r="DD69" s="32" t="str">
        <f>IFERROR(VLOOKUP(Tabela227[[#This Row],[NOME]],'MANHÃ (N) (6)'!$F$2:$G$127,2,FALSE),"")</f>
        <v/>
      </c>
      <c r="DE69" s="32" t="str">
        <f>IFERROR(VLOOKUP(Tabela227[[#This Row],[NOME]],'MANHÃ (N) (5)'!$F$2:$G$127,2,FALSE),"")</f>
        <v/>
      </c>
      <c r="DF69" s="32" t="str">
        <f>IFERROR(VLOOKUP(Tabela227[[#This Row],[NOME]],'MANHÃ (N) (3)'!$F$2:$G$127,2,FALSE),"")</f>
        <v/>
      </c>
      <c r="DG69" s="32" t="str">
        <f>IFERROR(VLOOKUP(Tabela227[[#This Row],[NOME]],'MANHÃ (N) (2)'!$F$2:$G$127,2,FALSE),"")</f>
        <v/>
      </c>
      <c r="DH69" s="32" t="str">
        <f>IFERROR(VLOOKUP(Tabela227[[#This Row],[NOME]],'MANHÃ (N) (1)'!$F$2:$G$127,2,FALSE),"")</f>
        <v/>
      </c>
      <c r="DI69" s="32" t="str">
        <f>IFERROR(VLOOKUP(Tabela227[[#This Row],[NOME]],'MANHÃ (N) (7)'!$H$2:$I$127,2,FALSE),"")</f>
        <v/>
      </c>
      <c r="DJ69" s="32" t="str">
        <f>IFERROR(VLOOKUP(Tabela227[[#This Row],[NOME]],'MANHÃ (N) (6)'!$H$2:$I$127,2,FALSE),"")</f>
        <v/>
      </c>
      <c r="DK69" s="32" t="str">
        <f>IFERROR(VLOOKUP(Tabela227[[#This Row],[NOME]],'MANHÃ (N) (5)'!$H$2:$I$127,2,FALSE),"")</f>
        <v/>
      </c>
      <c r="DL69" s="32" t="str">
        <f>IFERROR(VLOOKUP(Tabela227[[#This Row],[NOME]],'MANHÃ (N) (4)'!$H$2:$I$127,2,FALSE),"")</f>
        <v/>
      </c>
      <c r="DM69" s="32" t="str">
        <f>IFERROR(VLOOKUP(Tabela227[[#This Row],[NOME]],'MANHÃ (N) (3)'!$H$2:$I$127,2,FALSE),"")</f>
        <v/>
      </c>
      <c r="DN69" s="32" t="str">
        <f>IFERROR(VLOOKUP(Tabela227[[#This Row],[NOME]],'MANHÃ (N) (2)'!$H$2:$I$127,2,FALSE),"")</f>
        <v/>
      </c>
      <c r="DO69" s="32" t="str">
        <f>IFERROR(VLOOKUP(Tabela227[[#This Row],[NOME]],'MANHÃ (N) (1)'!$H$2:$I$127,2,FALSE),"")</f>
        <v/>
      </c>
      <c r="DP69" s="32" t="str">
        <f>IFERROR(VLOOKUP(Tabela227[[#This Row],[NOME]],'MANHÃ (N) (7)'!$J$2:$K$127,2,FALSE),"")</f>
        <v/>
      </c>
      <c r="DQ69" s="32" t="str">
        <f>IFERROR(VLOOKUP(Tabela227[[#This Row],[NOME]],'MANHÃ (N) (6)'!$J$2:$K$127,2,FALSE),"")</f>
        <v/>
      </c>
      <c r="DR69" s="32" t="str">
        <f>IFERROR(VLOOKUP(Tabela227[[#This Row],[NOME]],'MANHÃ (N) (5)'!$J$2:$K$127,2,FALSE),"")</f>
        <v/>
      </c>
      <c r="DS69" s="32" t="str">
        <f>IFERROR(VLOOKUP(Tabela227[[#This Row],[NOME]],'MANHÃ (N) (4)'!$J$2:$K$127,2,FALSE),"")</f>
        <v/>
      </c>
      <c r="DT69" s="32" t="str">
        <f>IFERROR(VLOOKUP(Tabela227[[#This Row],[NOME]],'MANHÃ (N) (3)'!$J$2:$K$127,2,FALSE),"")</f>
        <v/>
      </c>
      <c r="DU69" s="32" t="str">
        <f>IFERROR(VLOOKUP(Tabela227[[#This Row],[NOME]],'MANHÃ (N) (2)'!$J$2:$K$127,2,FALSE),"")</f>
        <v/>
      </c>
      <c r="DV69" s="32" t="str">
        <f>IFERROR(VLOOKUP(Tabela227[[#This Row],[NOME]],'MANHÃ (N) (1)'!$J$2:$K$127,2,FALSE),"")</f>
        <v/>
      </c>
      <c r="DW69" s="32" t="str">
        <f>IFERROR(VLOOKUP(Tabela227[[#This Row],[NOME]],'MANHÃ (N) (7)'!$L$2:$M$127,2,FALSE),"")</f>
        <v/>
      </c>
      <c r="DX69" s="32" t="str">
        <f>IFERROR(VLOOKUP(Tabela227[[#This Row],[NOME]],'MANHÃ (N) (6)'!$L$2:$M$127,2,FALSE),"")</f>
        <v/>
      </c>
      <c r="DY69" s="32" t="str">
        <f>IFERROR(VLOOKUP(Tabela227[[#This Row],[NOME]],'MANHÃ (N) (5)'!$L$2:$M$127,2,FALSE),"")</f>
        <v/>
      </c>
      <c r="DZ69" s="32" t="str">
        <f>IFERROR(VLOOKUP(Tabela227[[#This Row],[NOME]],'MANHÃ (N) (4)'!$L$2:$M$127,2,FALSE),"")</f>
        <v/>
      </c>
      <c r="EA69" s="32" t="str">
        <f>IFERROR(VLOOKUP(Tabela227[[#This Row],[NOME]],'MANHÃ (N) (3)'!$L$2:$M$127,2,FALSE),"")</f>
        <v/>
      </c>
      <c r="EB69" s="32" t="str">
        <f>IFERROR(VLOOKUP(Tabela227[[#This Row],[NOME]],'MANHÃ (N) (2)'!$L$2:$M$127,2,FALSE),"")</f>
        <v/>
      </c>
      <c r="EC69" s="32" t="str">
        <f>IFERROR(VLOOKUP(Tabela227[[#This Row],[NOME]],'MANHÃ (N) (1)'!$L$2:$M$127,2,FALSE),"")</f>
        <v/>
      </c>
      <c r="ED69" s="33">
        <v>45323</v>
      </c>
      <c r="EE69" s="31">
        <f>PROFESSORES!$D$3</f>
        <v>2024</v>
      </c>
      <c r="EF69" s="31" t="str">
        <f>PROFESSORES!$C$3</f>
        <v>MAIO</v>
      </c>
      <c r="EG69" s="35">
        <f>'MÊS (WORD)'!$C$4</f>
        <v>5</v>
      </c>
      <c r="EH69" s="42">
        <f>'MÊS (WORD)'!$I$5</f>
        <v>45413</v>
      </c>
      <c r="EI69" s="31" t="str">
        <f>'MÊS (WORD)'!$J$5</f>
        <v>*
***************************DIA DO TRABALHO**************************</v>
      </c>
      <c r="EJ69" s="42">
        <f>'MÊS (WORD)'!$I$6</f>
        <v>45414</v>
      </c>
      <c r="EK69" s="37" t="str">
        <f>'MÊS (WORD)'!$J$6</f>
        <v/>
      </c>
      <c r="EL69" s="42">
        <f>'MÊS (WORD)'!$I$7</f>
        <v>45415</v>
      </c>
      <c r="EM69" s="37" t="str">
        <f>'MÊS (WORD)'!$J$7</f>
        <v/>
      </c>
      <c r="EN69" s="42">
        <f>'MÊS (WORD)'!$I$8</f>
        <v>45416</v>
      </c>
      <c r="EO69" s="37" t="str">
        <f>'MÊS (WORD)'!$J$8</f>
        <v/>
      </c>
      <c r="EP69" s="42">
        <f>'MÊS (WORD)'!$I$9</f>
        <v>45417</v>
      </c>
      <c r="EQ69" s="37" t="str">
        <f>'MÊS (WORD)'!$J$9</f>
        <v>********************************************************************</v>
      </c>
      <c r="ER69" s="42">
        <f>'MÊS (WORD)'!$I$10</f>
        <v>45418</v>
      </c>
      <c r="ES69" s="37" t="str">
        <f>'MÊS (WORD)'!$J$10</f>
        <v/>
      </c>
      <c r="ET69" s="42">
        <f>'MÊS (WORD)'!$I$11</f>
        <v>45419</v>
      </c>
      <c r="EU69" s="37" t="str">
        <f>'MÊS (WORD)'!$J$11</f>
        <v/>
      </c>
      <c r="EV69" s="42">
        <f>'MÊS (WORD)'!$I$12</f>
        <v>45420</v>
      </c>
      <c r="EW69" s="37" t="str">
        <f>'MÊS (WORD)'!$J$12</f>
        <v/>
      </c>
      <c r="EX69" s="42">
        <f>'MÊS (WORD)'!$I$13</f>
        <v>45421</v>
      </c>
      <c r="EY69" s="37" t="str">
        <f>'MÊS (WORD)'!$J$13</f>
        <v/>
      </c>
      <c r="EZ69" s="37">
        <f>'MÊS (WORD)'!$I$14</f>
        <v>45422</v>
      </c>
      <c r="FA69" s="37" t="str">
        <f>'MÊS (WORD)'!$J$14</f>
        <v/>
      </c>
      <c r="FB69" s="37">
        <f>'MÊS (WORD)'!$I$15</f>
        <v>45423</v>
      </c>
      <c r="FC69" s="37" t="str">
        <f>'MÊS (WORD)'!$J$15</f>
        <v/>
      </c>
      <c r="FD69" s="37">
        <f>'MÊS (WORD)'!$I$16</f>
        <v>45424</v>
      </c>
      <c r="FE69" s="37" t="str">
        <f>'MÊS (WORD)'!$J$16</f>
        <v>********************************************************************</v>
      </c>
      <c r="FF69" s="37">
        <f>'MÊS (WORD)'!$I$17</f>
        <v>45425</v>
      </c>
      <c r="FG69" s="37" t="str">
        <f>'MÊS (WORD)'!$J$17</f>
        <v/>
      </c>
      <c r="FH69" s="37">
        <f>'MÊS (WORD)'!$I$18</f>
        <v>45426</v>
      </c>
      <c r="FI69" s="37" t="str">
        <f>'MÊS (WORD)'!$J$18</f>
        <v/>
      </c>
      <c r="FJ69" s="37">
        <f>'MÊS (WORD)'!$I$19</f>
        <v>45427</v>
      </c>
      <c r="FK69" s="37" t="str">
        <f>'MÊS (WORD)'!$J$19</f>
        <v/>
      </c>
      <c r="FL69" s="37">
        <f>'MÊS (WORD)'!$I$20</f>
        <v>45428</v>
      </c>
      <c r="FM69" s="37" t="str">
        <f>'MÊS (WORD)'!$J$20</f>
        <v/>
      </c>
      <c r="FN69" s="37">
        <f>'MÊS (WORD)'!$I$21</f>
        <v>45429</v>
      </c>
      <c r="FO69" s="37" t="str">
        <f>'MÊS (WORD)'!$J$21</f>
        <v/>
      </c>
      <c r="FP69" s="37">
        <f>'MÊS (WORD)'!$I$22</f>
        <v>45430</v>
      </c>
      <c r="FQ69" s="37" t="str">
        <f>'MÊS (WORD)'!$J$22</f>
        <v/>
      </c>
      <c r="FR69" s="37">
        <f>'MÊS (WORD)'!$I$23</f>
        <v>45431</v>
      </c>
      <c r="FS69" s="37" t="str">
        <f>'MÊS (WORD)'!$J$23</f>
        <v>********************************************************************</v>
      </c>
      <c r="FT69" s="37">
        <f>'MÊS (WORD)'!$I$24</f>
        <v>45432</v>
      </c>
      <c r="FU69" s="37" t="str">
        <f>'MÊS (WORD)'!$J$24</f>
        <v/>
      </c>
      <c r="FV69" s="37">
        <f>'MÊS (WORD)'!$I$25</f>
        <v>45433</v>
      </c>
      <c r="FW69" s="37" t="str">
        <f>'MÊS (WORD)'!$J$25</f>
        <v/>
      </c>
      <c r="FX69" s="37">
        <f>'MÊS (WORD)'!$I$26</f>
        <v>45434</v>
      </c>
      <c r="FY69" s="37" t="str">
        <f>'MÊS (WORD)'!$J$26</f>
        <v/>
      </c>
      <c r="FZ69" s="37">
        <f>'MÊS (WORD)'!$I$27</f>
        <v>45435</v>
      </c>
      <c r="GA69" s="37" t="str">
        <f>'MÊS (WORD)'!$J$27</f>
        <v/>
      </c>
      <c r="GB69" s="37">
        <f>'MÊS (WORD)'!$I$28</f>
        <v>45436</v>
      </c>
      <c r="GC69" s="37" t="str">
        <f>'MÊS (WORD)'!$J$28</f>
        <v/>
      </c>
      <c r="GD69" s="37">
        <f>'MÊS (WORD)'!$I$29</f>
        <v>45437</v>
      </c>
      <c r="GE69" s="37" t="str">
        <f>'MÊS (WORD)'!$J$29</f>
        <v/>
      </c>
      <c r="GF69" s="37">
        <f>'MÊS (WORD)'!$I$30</f>
        <v>45438</v>
      </c>
      <c r="GG69" s="37" t="str">
        <f>'MÊS (WORD)'!$J$30</f>
        <v>********************************************************************</v>
      </c>
      <c r="GH69" s="37">
        <f>'MÊS (WORD)'!$I$31</f>
        <v>45439</v>
      </c>
      <c r="GI69" s="37" t="str">
        <f>'MÊS (WORD)'!$J$31</f>
        <v/>
      </c>
      <c r="GJ69" s="37">
        <f>'MÊS (WORD)'!$I$32</f>
        <v>45440</v>
      </c>
      <c r="GK69" s="37" t="str">
        <f>'MÊS (WORD)'!$J$32</f>
        <v/>
      </c>
      <c r="GL69" s="37">
        <f>'MÊS (WORD)'!$I$33</f>
        <v>45441</v>
      </c>
      <c r="GM69" s="37" t="str">
        <f>'MÊS (WORD)'!$J$33</f>
        <v/>
      </c>
      <c r="GN69" s="37">
        <f>'MÊS (WORD)'!$I$34</f>
        <v>45442</v>
      </c>
      <c r="GO69" s="37" t="str">
        <f>'MÊS (WORD)'!$J$34</f>
        <v/>
      </c>
      <c r="GP69" s="37">
        <f>'MÊS (WORD)'!$I$35</f>
        <v>45443</v>
      </c>
      <c r="GQ69" s="31" t="str">
        <f>'MÊS (WORD)'!$J$35</f>
        <v/>
      </c>
    </row>
    <row r="70" spans="1:199" ht="17.100000000000001" customHeight="1" x14ac:dyDescent="0.25">
      <c r="A70" s="31">
        <v>49513</v>
      </c>
      <c r="B70" s="33">
        <v>41170</v>
      </c>
      <c r="C70" s="31">
        <v>257</v>
      </c>
      <c r="D70" s="39" t="s">
        <v>432</v>
      </c>
      <c r="E70" s="34" t="s">
        <v>122</v>
      </c>
      <c r="F70" s="39" t="s">
        <v>396</v>
      </c>
      <c r="G70" s="39" t="s">
        <v>398</v>
      </c>
      <c r="H70" s="31">
        <v>22</v>
      </c>
      <c r="I70" s="31">
        <f>IF(Tabela227[[#This Row],[HORA AULA]]&lt;&gt;0,Tabela227[[#This Row],[HORA AULA]]/2,"-")</f>
        <v>11</v>
      </c>
      <c r="J70" s="31">
        <v>4</v>
      </c>
      <c r="K70" s="31" t="s">
        <v>100</v>
      </c>
      <c r="L70" s="31" t="s">
        <v>100</v>
      </c>
      <c r="M70" s="31" t="s">
        <v>100</v>
      </c>
      <c r="N70" s="32" t="str">
        <f>IFERROR(VLOOKUP(Tabela227[[#This Row],[NOME]],'NOITE (N) (7)'!$B$3:$C$176,2,FALSE),"")</f>
        <v/>
      </c>
      <c r="O70" s="32" t="str">
        <f>IFERROR(VLOOKUP(Tabela227[[#This Row],[NOME]],'NOITE (N) (6)'!$B$3:$C$176,2,FALSE),"")</f>
        <v/>
      </c>
      <c r="P70" s="32" t="str">
        <f>IFERROR(VLOOKUP(Tabela227[[#This Row],[NOME]],'NOITE (N) (5)'!$B$3:$C$176,2,FALSE),"")</f>
        <v/>
      </c>
      <c r="Q70" s="32" t="str">
        <f>IFERROR(VLOOKUP(Tabela227[[#This Row],[NOME]],'NOITE (N) (4)'!$B$3:$C$176,2,FALSE),"")</f>
        <v/>
      </c>
      <c r="R70" s="32" t="str">
        <f>IFERROR(VLOOKUP(Tabela227[[#This Row],[NOME]],'NOITE (N) (3)'!$B$3:$C$176,2,FALSE),"")</f>
        <v/>
      </c>
      <c r="S70" s="32" t="str">
        <f>IFERROR(VLOOKUP(Tabela227[[#This Row],[NOME]],'NOITE (N) (2)'!$B$3:$C$176,2,FALSE),"")</f>
        <v/>
      </c>
      <c r="T70" s="32" t="str">
        <f>IFERROR(VLOOKUP(Tabela227[[#This Row],[NOME]],'NOITE (N) (1)'!$B$3:$C$176,2,FALSE),"")</f>
        <v/>
      </c>
      <c r="U70" s="32" t="str">
        <f>IFERROR(VLOOKUP(Tabela227[[#This Row],[NOME]],'NOITE (N) (7)'!$D$3:$E$176,2,FALSE),"")</f>
        <v/>
      </c>
      <c r="V70" s="32" t="str">
        <f>IFERROR(VLOOKUP(Tabela227[[#This Row],[NOME]],'NOITE (N) (6)'!$D$3:$E$176,2,FALSE),"")</f>
        <v/>
      </c>
      <c r="W70" s="32" t="str">
        <f>IFERROR(VLOOKUP(Tabela227[[#This Row],[NOME]],'NOITE (N) (5)'!$D$3:$E$176,2,FALSE),"")</f>
        <v/>
      </c>
      <c r="X70" s="32" t="str">
        <f>IFERROR(VLOOKUP(Tabela227[[#This Row],[NOME]],'NOITE (N) (4)'!$D$3:$E$176,2,FALSE),"")</f>
        <v/>
      </c>
      <c r="Y70" s="32" t="str">
        <f>IFERROR(VLOOKUP(Tabela227[[#This Row],[NOME]],'NOITE (N) (3)'!$D$3:$E$176,2,FALSE),"")</f>
        <v/>
      </c>
      <c r="Z70" s="32" t="str">
        <f>IFERROR(VLOOKUP(Tabela227[[#This Row],[NOME]],'NOITE (N) (2)'!$D$3:$E$176,2,FALSE),"")</f>
        <v/>
      </c>
      <c r="AA70" s="32" t="str">
        <f>IFERROR(VLOOKUP(Tabela227[[#This Row],[NOME]],'NOITE (N) (1)'!$D$3:$E$176,2,FALSE),"")</f>
        <v/>
      </c>
      <c r="AB70" s="32" t="str">
        <f>IFERROR(VLOOKUP(Tabela227[[#This Row],[NOME]],'NOITE (N) (7)'!$F$3:$G$176,2,FALSE),"")</f>
        <v/>
      </c>
      <c r="AC70" s="32" t="str">
        <f>IFERROR(VLOOKUP(Tabela227[[#This Row],[NOME]],'NOITE (N) (6)'!$F$3:$G$176,2,FALSE),"")</f>
        <v/>
      </c>
      <c r="AD70" s="32" t="str">
        <f>IFERROR(VLOOKUP(Tabela227[[#This Row],[NOME]],'NOITE (N) (5)'!$F$3:$G$176,2,FALSE),"")</f>
        <v/>
      </c>
      <c r="AE70" s="32" t="str">
        <f>IFERROR(VLOOKUP(Tabela227[[#This Row],[NOME]],'NOITE (N) (4)'!$F$3:$G$176,2,FALSE),"")</f>
        <v/>
      </c>
      <c r="AF70" s="32" t="str">
        <f>IFERROR(VLOOKUP(Tabela227[[#This Row],[NOME]],'NOITE (N) (3)'!$F$3:$G$176,2,FALSE),"")</f>
        <v/>
      </c>
      <c r="AG70" s="32" t="str">
        <f>IFERROR(VLOOKUP(Tabela227[[#This Row],[NOME]],'NOITE (N) (2)'!$F$3:$G$176,2,FALSE),"")</f>
        <v/>
      </c>
      <c r="AH70" s="32" t="str">
        <f>IFERROR(VLOOKUP(Tabela227[[#This Row],[NOME]],'NOITE (N) (1)'!$F$3:$G$176,2,FALSE),"")</f>
        <v/>
      </c>
      <c r="AI70" s="32" t="str">
        <f>IFERROR(VLOOKUP(Tabela227[[#This Row],[NOME]],'NOITE (N) (7)'!$H$3:$I$176,2,FALSE),"")</f>
        <v/>
      </c>
      <c r="AJ70" s="32" t="str">
        <f>IFERROR(VLOOKUP(Tabela227[[#This Row],[NOME]],'NOITE (N) (6)'!$H$3:$I$176,2,FALSE),"")</f>
        <v/>
      </c>
      <c r="AK70" s="32" t="str">
        <f>IFERROR(VLOOKUP(Tabela227[[#This Row],[NOME]],'NOITE (N) (5)'!$H$3:$I$176,2,FALSE),"")</f>
        <v/>
      </c>
      <c r="AL70" s="32" t="str">
        <f>IFERROR(VLOOKUP(Tabela227[[#This Row],[NOME]],'NOITE (N) (4)'!$H$3:$I$176,2,FALSE),"")</f>
        <v/>
      </c>
      <c r="AM70" s="32" t="str">
        <f>IFERROR(VLOOKUP(Tabela227[[#This Row],[NOME]],'NOITE (N) (3)'!$H$3:$I$176,2,FALSE),"")</f>
        <v/>
      </c>
      <c r="AN70" s="32" t="str">
        <f>IFERROR(VLOOKUP(Tabela227[[#This Row],[NOME]],'NOITE (N) (2)'!$H$3:$I$176,2,FALSE),"")</f>
        <v/>
      </c>
      <c r="AO70" s="32" t="str">
        <f>IFERROR(VLOOKUP(Tabela227[[#This Row],[NOME]],'NOITE (N) (1)'!$H$3:$I$176,2,FALSE),"")</f>
        <v/>
      </c>
      <c r="AP70" s="32" t="str">
        <f>IFERROR(VLOOKUP(Tabela227[[#This Row],[NOME]],'NOITE (N) (7)'!$J$3:$K$176,2,FALSE),"")</f>
        <v/>
      </c>
      <c r="AQ70" s="32" t="str">
        <f>IFERROR(VLOOKUP(Tabela227[[#This Row],[NOME]],'NOITE (N) (6)'!$J$3:$K$176,2,FALSE),"")</f>
        <v/>
      </c>
      <c r="AR70" s="32" t="str">
        <f>IFERROR(VLOOKUP(Tabela227[[#This Row],[NOME]],'NOITE (N) (5)'!$J$3:$K$176,2,FALSE),"")</f>
        <v/>
      </c>
      <c r="AS70" s="32" t="str">
        <f>IFERROR(VLOOKUP(Tabela227[[#This Row],[NOME]],'NOITE (N) (4)'!$J$3:$K$176,2,FALSE),"")</f>
        <v/>
      </c>
      <c r="AT70" s="32" t="str">
        <f>IFERROR(VLOOKUP(Tabela227[[#This Row],[NOME]],'NOITE (N) (3)'!$J$3:$K$176,2,FALSE),"")</f>
        <v/>
      </c>
      <c r="AU70" s="32" t="str">
        <f>IFERROR(VLOOKUP(Tabela227[[#This Row],[NOME]],'NOITE (N) (2)'!$J$3:$K$176,2,FALSE),"")</f>
        <v/>
      </c>
      <c r="AV70" s="32" t="str">
        <f>IFERROR(VLOOKUP(Tabela227[[#This Row],[NOME]],'NOITE (N) (1)'!$J$3:$K$176,2,FALSE),"")</f>
        <v/>
      </c>
      <c r="AW70" s="32" t="str">
        <f>IFERROR(VLOOKUP(Tabela227[[#This Row],[NOME]],'NOITE (N) (7)'!$L$3:$M$176,2,FALSE),"")</f>
        <v/>
      </c>
      <c r="AX70" s="32" t="str">
        <f>IFERROR(VLOOKUP(Tabela227[[#This Row],[NOME]],'NOITE (N) (6)'!$L$3:$M$176,2,FALSE),"")</f>
        <v/>
      </c>
      <c r="AY70" s="32" t="str">
        <f>IFERROR(VLOOKUP(Tabela227[[#This Row],[NOME]],'NOITE (N) (5)'!$L$3:$M$176,2,FALSE),"")</f>
        <v/>
      </c>
      <c r="AZ70" s="32" t="str">
        <f>IFERROR(VLOOKUP(Tabela227[[#This Row],[NOME]],'NOITE (N) (4)'!$L$3:$M$176,2,FALSE),"")</f>
        <v/>
      </c>
      <c r="BA70" s="32" t="str">
        <f>IFERROR(VLOOKUP(Tabela227[[#This Row],[NOME]],'NOITE (N) (3)'!$L$3:$M$176,2,FALSE),"")</f>
        <v/>
      </c>
      <c r="BB70" s="32" t="str">
        <f>IFERROR(VLOOKUP(Tabela227[[#This Row],[NOME]],'NOITE (N) (2)'!$L$3:$M$176,2,FALSE),"")</f>
        <v/>
      </c>
      <c r="BC70" s="32" t="str">
        <f>IFERROR(VLOOKUP(Tabela227[[#This Row],[NOME]],'NOITE (N) (1)'!$L$3:$M$176,2,FALSE),"")</f>
        <v/>
      </c>
      <c r="BD70" s="32" t="str">
        <f>IFERROR(VLOOKUP(Tabela227[[#This Row],[NOME]],'TARDE (N) (6)'!$B$2:$C$73,2,FALSE),"")</f>
        <v/>
      </c>
      <c r="BE70" s="32" t="str">
        <f>IFERROR(VLOOKUP(Tabela227[[#This Row],[NOME]],'TARDE (N) (5)'!$B$2:$C$73,2,FALSE),"")</f>
        <v/>
      </c>
      <c r="BF70" s="32" t="str">
        <f>IFERROR(VLOOKUP(Tabela227[[#This Row],[NOME]],'TARDE (N) (4)'!$B$2:$C$73,2,FALSE),"")</f>
        <v/>
      </c>
      <c r="BG70" s="32" t="str">
        <f>IFERROR(VLOOKUP(Tabela227[[#This Row],[NOME]],'TARDE (N) (3)'!$B$2:$C$73,2,FALSE),"")</f>
        <v/>
      </c>
      <c r="BH70" s="32" t="str">
        <f>IFERROR(VLOOKUP(Tabela227[[#This Row],[NOME]],'TARDE (N) (2)'!$B$2:$C$73,2,FALSE),"")</f>
        <v/>
      </c>
      <c r="BI70" s="32" t="str">
        <f>IFERROR(VLOOKUP(Tabela227[[#This Row],[NOME]],'TARDE (N) (1)'!$B$2:$C$73,2,FALSE),"")</f>
        <v/>
      </c>
      <c r="BJ70" s="32" t="str">
        <f>IFERROR(VLOOKUP(Tabela227[[#This Row],[NOME]],'TARDE (N) (6)'!$D$2:$E$73,2,FALSE),"")</f>
        <v/>
      </c>
      <c r="BK70" s="32" t="str">
        <f>IFERROR(VLOOKUP(Tabela227[[#This Row],[NOME]],'TARDE (N) (5)'!$D$2:$E$73,2,FALSE),"")</f>
        <v/>
      </c>
      <c r="BL70" s="32" t="str">
        <f>IFERROR(VLOOKUP(Tabela227[[#This Row],[NOME]],'TARDE (N) (4)'!$D$2:$E$73,2,FALSE),"")</f>
        <v/>
      </c>
      <c r="BM70" s="32" t="str">
        <f>IFERROR(VLOOKUP(Tabela227[[#This Row],[NOME]],'TARDE (N) (3)'!$D$2:$E$73,2,FALSE),"")</f>
        <v/>
      </c>
      <c r="BN70" s="32" t="str">
        <f>IFERROR(VLOOKUP(Tabela227[[#This Row],[NOME]],'TARDE (N) (2)'!$D$2:$E$73,2,FALSE),"")</f>
        <v/>
      </c>
      <c r="BO70" s="32" t="str">
        <f>IFERROR(VLOOKUP(Tabela227[[#This Row],[NOME]],'TARDE (N) (1)'!$D$2:$E$73,2,FALSE),"")</f>
        <v/>
      </c>
      <c r="BP70" s="32" t="str">
        <f>IFERROR(VLOOKUP(Tabela227[[#This Row],[NOME]],'TARDE (N) (6)'!$F$2:$G$73,2,FALSE),"")</f>
        <v/>
      </c>
      <c r="BQ70" s="32" t="str">
        <f>IFERROR(VLOOKUP(Tabela227[[#This Row],[NOME]],'TARDE (N) (5)'!$F$2:$G$73,2,FALSE),"")</f>
        <v/>
      </c>
      <c r="BR70" s="32" t="str">
        <f>IFERROR(VLOOKUP(Tabela227[[#This Row],[NOME]],'TARDE (N) (4)'!$F$2:$G$73,2,FALSE),"")</f>
        <v/>
      </c>
      <c r="BS70" s="32" t="str">
        <f>IFERROR(VLOOKUP(Tabela227[[#This Row],[NOME]],'TARDE (N) (3)'!$F$2:$G$73,2,FALSE),"")</f>
        <v/>
      </c>
      <c r="BT70" s="32" t="str">
        <f>IFERROR(VLOOKUP(Tabela227[[#This Row],[NOME]],'TARDE (N) (2)'!$F$2:$G$73,2,FALSE),"")</f>
        <v/>
      </c>
      <c r="BU70" s="32" t="str">
        <f>IFERROR(VLOOKUP(Tabela227[[#This Row],[NOME]],'TARDE (N) (1)'!$F$2:$G$73,2,FALSE),"")</f>
        <v/>
      </c>
      <c r="BV70" s="32" t="str">
        <f>IFERROR(VLOOKUP(Tabela227[[#This Row],[NOME]],'TARDE (N) (6)'!$H$2:$I$73,2,FALSE),"")</f>
        <v/>
      </c>
      <c r="BW70" s="32" t="str">
        <f>IFERROR(VLOOKUP(Tabela227[[#This Row],[NOME]],'TARDE (N) (5)'!$H$2:$I$73,2,FALSE),"")</f>
        <v/>
      </c>
      <c r="BX70" s="32" t="str">
        <f>IFERROR(VLOOKUP(Tabela227[[#This Row],[NOME]],'TARDE (N) (4)'!$H$2:$I$73,2,FALSE),"")</f>
        <v/>
      </c>
      <c r="BY70" s="32" t="str">
        <f>IFERROR(VLOOKUP(Tabela227[[#This Row],[NOME]],'TARDE (N) (3)'!$H$2:$I$73,2,FALSE),"")</f>
        <v/>
      </c>
      <c r="BZ70" s="32" t="str">
        <f>IFERROR(VLOOKUP(Tabela227[[#This Row],[NOME]],'TARDE (N) (2)'!$H$2:$I$73,2,FALSE),"")</f>
        <v/>
      </c>
      <c r="CA70" s="32" t="str">
        <f>IFERROR(VLOOKUP(Tabela227[[#This Row],[NOME]],'TARDE (N) (1)'!$H$2:$I$73,2,FALSE),"")</f>
        <v/>
      </c>
      <c r="CB70" s="32" t="str">
        <f>IFERROR(VLOOKUP(Tabela227[[#This Row],[NOME]],'TARDE (N) (6)'!$J$2:$K$73,2,FALSE),"")</f>
        <v/>
      </c>
      <c r="CC70" s="32" t="str">
        <f>IFERROR(VLOOKUP(Tabela227[[#This Row],[NOME]],'TARDE (N) (5)'!$J$2:$K$73,2,FALSE),"")</f>
        <v/>
      </c>
      <c r="CD70" s="32" t="str">
        <f>IFERROR(VLOOKUP(Tabela227[[#This Row],[NOME]],'TARDE (N) (4)'!$J$2:$K$73,2,FALSE),"")</f>
        <v/>
      </c>
      <c r="CE70" s="32" t="str">
        <f>IFERROR(VLOOKUP(Tabela227[[#This Row],[NOME]],'TARDE (N) (3)'!$J$2:$K$73,2,FALSE),"")</f>
        <v/>
      </c>
      <c r="CF70" s="32" t="str">
        <f>IFERROR(VLOOKUP(Tabela227[[#This Row],[NOME]],'TARDE (N) (2)'!$J$2:$K$73,2,FALSE),"")</f>
        <v/>
      </c>
      <c r="CG70" s="32" t="str">
        <f>IFERROR(VLOOKUP(Tabela227[[#This Row],[NOME]],'TARDE (N) (1)'!$J$2:$K$73,2,FALSE),"")</f>
        <v/>
      </c>
      <c r="CH70" s="32" t="str">
        <f>IFERROR(VLOOKUP(Tabela227[[#This Row],[NOME]],'TARDE (N) (6)'!$L$2:$M$73,2,FALSE),"")</f>
        <v/>
      </c>
      <c r="CI70" s="32" t="str">
        <f>IFERROR(VLOOKUP(Tabela227[[#This Row],[NOME]],'TARDE (N) (5)'!$L$2:$M$73,2,FALSE),"")</f>
        <v/>
      </c>
      <c r="CJ70" s="32" t="str">
        <f>IFERROR(VLOOKUP(Tabela227[[#This Row],[NOME]],'TARDE (N) (4)'!$L$2:$M$73,2,FALSE),"")</f>
        <v/>
      </c>
      <c r="CK70" s="32" t="str">
        <f>IFERROR(VLOOKUP(Tabela227[[#This Row],[NOME]],'TARDE (N) (3)'!$L$2:$M$73,2,FALSE),"")</f>
        <v/>
      </c>
      <c r="CL70" s="32" t="str">
        <f>IFERROR(VLOOKUP(Tabela227[[#This Row],[NOME]],'TARDE (N) (2)'!$L$2:$M$73,2,FALSE),"")</f>
        <v/>
      </c>
      <c r="CM70" s="32" t="str">
        <f>IFERROR(VLOOKUP(Tabela227[[#This Row],[NOME]],'TARDE (N) (1)'!$L$2:$M$73,2,FALSE),"")</f>
        <v/>
      </c>
      <c r="CN70" s="32" t="str">
        <f>IFERROR(VLOOKUP(Tabela227[[#This Row],[NOME]],'MANHÃ (N) (7)'!$B$2:$C$127,2,FALSE),"")</f>
        <v/>
      </c>
      <c r="CO70" s="32" t="str">
        <f>IFERROR(VLOOKUP(Tabela227[[#This Row],[NOME]],'MANHÃ (N) (6)'!$B$2:$C$127,2,FALSE),"")</f>
        <v/>
      </c>
      <c r="CP70" s="32" t="str">
        <f>IFERROR(VLOOKUP(Tabela227[[#This Row],[NOME]],'MANHÃ (N) (5)'!$B$2:$C$127,2,FALSE),"")</f>
        <v/>
      </c>
      <c r="CQ70" s="32" t="str">
        <f>IFERROR(VLOOKUP(Tabela227[[#This Row],[NOME]],'MANHÃ (N) (4)'!$B$2:$C$127,2,FALSE),"")</f>
        <v/>
      </c>
      <c r="CR70" s="32" t="str">
        <f>IFERROR(VLOOKUP(Tabela227[[#This Row],[NOME]],'MANHÃ (N) (3)'!$B$2:$C$127,2,FALSE),"")</f>
        <v/>
      </c>
      <c r="CS70" s="32" t="str">
        <f>IFERROR(VLOOKUP(Tabela227[[#This Row],[NOME]],'MANHÃ (N) (2)'!$B$2:$C$127,2,FALSE),"")</f>
        <v/>
      </c>
      <c r="CT70" s="32" t="str">
        <f>IFERROR(VLOOKUP(Tabela227[[#This Row],[NOME]],'MANHÃ (N) (1)'!$B$2:$C$127,2,FALSE),"")</f>
        <v/>
      </c>
      <c r="CU70" s="32" t="str">
        <f>IFERROR(VLOOKUP(Tabela227[[#This Row],[NOME]],'MANHÃ (N) (7)'!$D$2:$E$127,2,FALSE),"")</f>
        <v/>
      </c>
      <c r="CV70" s="32" t="str">
        <f>IFERROR(VLOOKUP(Tabela227[[#This Row],[NOME]],'MANHÃ (N) (6)'!$D$2:$E$127,2,FALSE),"")</f>
        <v/>
      </c>
      <c r="CW70" s="32" t="str">
        <f>IFERROR(VLOOKUP(Tabela227[[#This Row],[NOME]],'MANHÃ (N) (5)'!$D$2:$E$127,2,FALSE),"")</f>
        <v/>
      </c>
      <c r="CX70" s="32" t="str">
        <f>IFERROR(VLOOKUP(Tabela227[[#This Row],[NOME]],'MANHÃ (N) (4)'!$D$2:$E$127,2,FALSE),"")</f>
        <v/>
      </c>
      <c r="CY70" s="32" t="str">
        <f>IFERROR(VLOOKUP(Tabela227[[#This Row],[NOME]],'MANHÃ (N) (3)'!$D$2:$E$127,2,FALSE),"")</f>
        <v/>
      </c>
      <c r="CZ70" s="32" t="str">
        <f>IFERROR(VLOOKUP(Tabela227[[#This Row],[NOME]],'MANHÃ (N) (2)'!$D$2:$E$127,2,FALSE),"")</f>
        <v/>
      </c>
      <c r="DA70" s="32" t="str">
        <f>IFERROR(VLOOKUP(Tabela227[[#This Row],[NOME]],'MANHÃ (N) (1)'!$D$2:$E$127,2,FALSE),"")</f>
        <v/>
      </c>
      <c r="DB70" s="32" t="str">
        <f>IFERROR(VLOOKUP(Tabela227[[#This Row],[NOME]],'MANHÃ (N) (7)'!$F$2:$G$127,2,FALSE),"")</f>
        <v/>
      </c>
      <c r="DC70" s="32" t="str">
        <f>IFERROR(VLOOKUP(Tabela227[[#This Row],[NOME]],'MANHÃ (N) (7)'!$F$2:$G$127,2,FALSE),"")</f>
        <v/>
      </c>
      <c r="DD70" s="32" t="str">
        <f>IFERROR(VLOOKUP(Tabela227[[#This Row],[NOME]],'MANHÃ (N) (6)'!$F$2:$G$127,2,FALSE),"")</f>
        <v/>
      </c>
      <c r="DE70" s="32" t="str">
        <f>IFERROR(VLOOKUP(Tabela227[[#This Row],[NOME]],'MANHÃ (N) (5)'!$F$2:$G$127,2,FALSE),"")</f>
        <v/>
      </c>
      <c r="DF70" s="32" t="str">
        <f>IFERROR(VLOOKUP(Tabela227[[#This Row],[NOME]],'MANHÃ (N) (3)'!$F$2:$G$127,2,FALSE),"")</f>
        <v/>
      </c>
      <c r="DG70" s="32" t="str">
        <f>IFERROR(VLOOKUP(Tabela227[[#This Row],[NOME]],'MANHÃ (N) (2)'!$F$2:$G$127,2,FALSE),"")</f>
        <v/>
      </c>
      <c r="DH70" s="32" t="str">
        <f>IFERROR(VLOOKUP(Tabela227[[#This Row],[NOME]],'MANHÃ (N) (1)'!$F$2:$G$127,2,FALSE),"")</f>
        <v/>
      </c>
      <c r="DI70" s="32" t="str">
        <f>IFERROR(VLOOKUP(Tabela227[[#This Row],[NOME]],'MANHÃ (N) (7)'!$H$2:$I$127,2,FALSE),"")</f>
        <v/>
      </c>
      <c r="DJ70" s="32" t="str">
        <f>IFERROR(VLOOKUP(Tabela227[[#This Row],[NOME]],'MANHÃ (N) (6)'!$H$2:$I$127,2,FALSE),"")</f>
        <v/>
      </c>
      <c r="DK70" s="32" t="str">
        <f>IFERROR(VLOOKUP(Tabela227[[#This Row],[NOME]],'MANHÃ (N) (5)'!$H$2:$I$127,2,FALSE),"")</f>
        <v/>
      </c>
      <c r="DL70" s="32" t="str">
        <f>IFERROR(VLOOKUP(Tabela227[[#This Row],[NOME]],'MANHÃ (N) (4)'!$H$2:$I$127,2,FALSE),"")</f>
        <v/>
      </c>
      <c r="DM70" s="32" t="str">
        <f>IFERROR(VLOOKUP(Tabela227[[#This Row],[NOME]],'MANHÃ (N) (3)'!$H$2:$I$127,2,FALSE),"")</f>
        <v/>
      </c>
      <c r="DN70" s="32" t="str">
        <f>IFERROR(VLOOKUP(Tabela227[[#This Row],[NOME]],'MANHÃ (N) (2)'!$H$2:$I$127,2,FALSE),"")</f>
        <v/>
      </c>
      <c r="DO70" s="32" t="str">
        <f>IFERROR(VLOOKUP(Tabela227[[#This Row],[NOME]],'MANHÃ (N) (1)'!$H$2:$I$127,2,FALSE),"")</f>
        <v/>
      </c>
      <c r="DP70" s="32" t="str">
        <f>IFERROR(VLOOKUP(Tabela227[[#This Row],[NOME]],'MANHÃ (N) (7)'!$J$2:$K$127,2,FALSE),"")</f>
        <v/>
      </c>
      <c r="DQ70" s="32" t="str">
        <f>IFERROR(VLOOKUP(Tabela227[[#This Row],[NOME]],'MANHÃ (N) (6)'!$J$2:$K$127,2,FALSE),"")</f>
        <v/>
      </c>
      <c r="DR70" s="32" t="str">
        <f>IFERROR(VLOOKUP(Tabela227[[#This Row],[NOME]],'MANHÃ (N) (5)'!$J$2:$K$127,2,FALSE),"")</f>
        <v/>
      </c>
      <c r="DS70" s="32" t="str">
        <f>IFERROR(VLOOKUP(Tabela227[[#This Row],[NOME]],'MANHÃ (N) (4)'!$J$2:$K$127,2,FALSE),"")</f>
        <v/>
      </c>
      <c r="DT70" s="32" t="str">
        <f>IFERROR(VLOOKUP(Tabela227[[#This Row],[NOME]],'MANHÃ (N) (3)'!$J$2:$K$127,2,FALSE),"")</f>
        <v/>
      </c>
      <c r="DU70" s="32" t="str">
        <f>IFERROR(VLOOKUP(Tabela227[[#This Row],[NOME]],'MANHÃ (N) (2)'!$J$2:$K$127,2,FALSE),"")</f>
        <v/>
      </c>
      <c r="DV70" s="32" t="str">
        <f>IFERROR(VLOOKUP(Tabela227[[#This Row],[NOME]],'MANHÃ (N) (1)'!$J$2:$K$127,2,FALSE),"")</f>
        <v/>
      </c>
      <c r="DW70" s="32" t="str">
        <f>IFERROR(VLOOKUP(Tabela227[[#This Row],[NOME]],'MANHÃ (N) (7)'!$L$2:$M$127,2,FALSE),"")</f>
        <v/>
      </c>
      <c r="DX70" s="32" t="str">
        <f>IFERROR(VLOOKUP(Tabela227[[#This Row],[NOME]],'MANHÃ (N) (6)'!$L$2:$M$127,2,FALSE),"")</f>
        <v/>
      </c>
      <c r="DY70" s="32" t="str">
        <f>IFERROR(VLOOKUP(Tabela227[[#This Row],[NOME]],'MANHÃ (N) (5)'!$L$2:$M$127,2,FALSE),"")</f>
        <v/>
      </c>
      <c r="DZ70" s="32" t="str">
        <f>IFERROR(VLOOKUP(Tabela227[[#This Row],[NOME]],'MANHÃ (N) (4)'!$L$2:$M$127,2,FALSE),"")</f>
        <v/>
      </c>
      <c r="EA70" s="32" t="str">
        <f>IFERROR(VLOOKUP(Tabela227[[#This Row],[NOME]],'MANHÃ (N) (3)'!$L$2:$M$127,2,FALSE),"")</f>
        <v/>
      </c>
      <c r="EB70" s="32" t="str">
        <f>IFERROR(VLOOKUP(Tabela227[[#This Row],[NOME]],'MANHÃ (N) (2)'!$L$2:$M$127,2,FALSE),"")</f>
        <v/>
      </c>
      <c r="EC70" s="32" t="str">
        <f>IFERROR(VLOOKUP(Tabela227[[#This Row],[NOME]],'MANHÃ (N) (1)'!$L$2:$M$127,2,FALSE),"")</f>
        <v/>
      </c>
      <c r="ED70" s="33">
        <v>45323</v>
      </c>
      <c r="EE70" s="31">
        <f>PROFESSORES!$D$3</f>
        <v>2024</v>
      </c>
      <c r="EF70" s="31" t="str">
        <f>PROFESSORES!$C$3</f>
        <v>MAIO</v>
      </c>
      <c r="EG70" s="35">
        <f>'MÊS (WORD)'!$C$4</f>
        <v>5</v>
      </c>
      <c r="EH70" s="42">
        <f>'MÊS (WORD)'!$I$5</f>
        <v>45413</v>
      </c>
      <c r="EI70" s="31" t="str">
        <f>'MÊS (WORD)'!$J$5</f>
        <v>*
***************************DIA DO TRABALHO**************************</v>
      </c>
      <c r="EJ70" s="42">
        <f>'MÊS (WORD)'!$I$6</f>
        <v>45414</v>
      </c>
      <c r="EK70" s="37" t="str">
        <f>'MÊS (WORD)'!$J$6</f>
        <v/>
      </c>
      <c r="EL70" s="42">
        <f>'MÊS (WORD)'!$I$7</f>
        <v>45415</v>
      </c>
      <c r="EM70" s="37" t="str">
        <f>'MÊS (WORD)'!$J$7</f>
        <v/>
      </c>
      <c r="EN70" s="42">
        <f>'MÊS (WORD)'!$I$8</f>
        <v>45416</v>
      </c>
      <c r="EO70" s="37" t="str">
        <f>'MÊS (WORD)'!$J$8</f>
        <v/>
      </c>
      <c r="EP70" s="42">
        <f>'MÊS (WORD)'!$I$9</f>
        <v>45417</v>
      </c>
      <c r="EQ70" s="37" t="str">
        <f>'MÊS (WORD)'!$J$9</f>
        <v>********************************************************************</v>
      </c>
      <c r="ER70" s="42">
        <f>'MÊS (WORD)'!$I$10</f>
        <v>45418</v>
      </c>
      <c r="ES70" s="37" t="str">
        <f>'MÊS (WORD)'!$J$10</f>
        <v/>
      </c>
      <c r="ET70" s="42">
        <f>'MÊS (WORD)'!$I$11</f>
        <v>45419</v>
      </c>
      <c r="EU70" s="37" t="str">
        <f>'MÊS (WORD)'!$J$11</f>
        <v/>
      </c>
      <c r="EV70" s="42">
        <f>'MÊS (WORD)'!$I$12</f>
        <v>45420</v>
      </c>
      <c r="EW70" s="37" t="str">
        <f>'MÊS (WORD)'!$J$12</f>
        <v/>
      </c>
      <c r="EX70" s="42">
        <f>'MÊS (WORD)'!$I$13</f>
        <v>45421</v>
      </c>
      <c r="EY70" s="37" t="str">
        <f>'MÊS (WORD)'!$J$13</f>
        <v/>
      </c>
      <c r="EZ70" s="37">
        <f>'MÊS (WORD)'!$I$14</f>
        <v>45422</v>
      </c>
      <c r="FA70" s="37" t="str">
        <f>'MÊS (WORD)'!$J$14</f>
        <v/>
      </c>
      <c r="FB70" s="37">
        <f>'MÊS (WORD)'!$I$15</f>
        <v>45423</v>
      </c>
      <c r="FC70" s="37" t="str">
        <f>'MÊS (WORD)'!$J$15</f>
        <v/>
      </c>
      <c r="FD70" s="37">
        <f>'MÊS (WORD)'!$I$16</f>
        <v>45424</v>
      </c>
      <c r="FE70" s="37" t="str">
        <f>'MÊS (WORD)'!$J$16</f>
        <v>********************************************************************</v>
      </c>
      <c r="FF70" s="37">
        <f>'MÊS (WORD)'!$I$17</f>
        <v>45425</v>
      </c>
      <c r="FG70" s="37" t="str">
        <f>'MÊS (WORD)'!$J$17</f>
        <v/>
      </c>
      <c r="FH70" s="37">
        <f>'MÊS (WORD)'!$I$18</f>
        <v>45426</v>
      </c>
      <c r="FI70" s="37" t="str">
        <f>'MÊS (WORD)'!$J$18</f>
        <v/>
      </c>
      <c r="FJ70" s="37">
        <f>'MÊS (WORD)'!$I$19</f>
        <v>45427</v>
      </c>
      <c r="FK70" s="37" t="str">
        <f>'MÊS (WORD)'!$J$19</f>
        <v/>
      </c>
      <c r="FL70" s="37">
        <f>'MÊS (WORD)'!$I$20</f>
        <v>45428</v>
      </c>
      <c r="FM70" s="37" t="str">
        <f>'MÊS (WORD)'!$J$20</f>
        <v/>
      </c>
      <c r="FN70" s="37">
        <f>'MÊS (WORD)'!$I$21</f>
        <v>45429</v>
      </c>
      <c r="FO70" s="37" t="str">
        <f>'MÊS (WORD)'!$J$21</f>
        <v/>
      </c>
      <c r="FP70" s="37">
        <f>'MÊS (WORD)'!$I$22</f>
        <v>45430</v>
      </c>
      <c r="FQ70" s="37" t="str">
        <f>'MÊS (WORD)'!$J$22</f>
        <v/>
      </c>
      <c r="FR70" s="37">
        <f>'MÊS (WORD)'!$I$23</f>
        <v>45431</v>
      </c>
      <c r="FS70" s="37" t="str">
        <f>'MÊS (WORD)'!$J$23</f>
        <v>********************************************************************</v>
      </c>
      <c r="FT70" s="37">
        <f>'MÊS (WORD)'!$I$24</f>
        <v>45432</v>
      </c>
      <c r="FU70" s="37" t="str">
        <f>'MÊS (WORD)'!$J$24</f>
        <v/>
      </c>
      <c r="FV70" s="37">
        <f>'MÊS (WORD)'!$I$25</f>
        <v>45433</v>
      </c>
      <c r="FW70" s="37" t="str">
        <f>'MÊS (WORD)'!$J$25</f>
        <v/>
      </c>
      <c r="FX70" s="37">
        <f>'MÊS (WORD)'!$I$26</f>
        <v>45434</v>
      </c>
      <c r="FY70" s="37" t="str">
        <f>'MÊS (WORD)'!$J$26</f>
        <v/>
      </c>
      <c r="FZ70" s="37">
        <f>'MÊS (WORD)'!$I$27</f>
        <v>45435</v>
      </c>
      <c r="GA70" s="37" t="str">
        <f>'MÊS (WORD)'!$J$27</f>
        <v/>
      </c>
      <c r="GB70" s="37">
        <f>'MÊS (WORD)'!$I$28</f>
        <v>45436</v>
      </c>
      <c r="GC70" s="37" t="str">
        <f>'MÊS (WORD)'!$J$28</f>
        <v/>
      </c>
      <c r="GD70" s="37">
        <f>'MÊS (WORD)'!$I$29</f>
        <v>45437</v>
      </c>
      <c r="GE70" s="37" t="str">
        <f>'MÊS (WORD)'!$J$29</f>
        <v/>
      </c>
      <c r="GF70" s="37">
        <f>'MÊS (WORD)'!$I$30</f>
        <v>45438</v>
      </c>
      <c r="GG70" s="37" t="str">
        <f>'MÊS (WORD)'!$J$30</f>
        <v>********************************************************************</v>
      </c>
      <c r="GH70" s="37">
        <f>'MÊS (WORD)'!$I$31</f>
        <v>45439</v>
      </c>
      <c r="GI70" s="37" t="str">
        <f>'MÊS (WORD)'!$J$31</f>
        <v/>
      </c>
      <c r="GJ70" s="37">
        <f>'MÊS (WORD)'!$I$32</f>
        <v>45440</v>
      </c>
      <c r="GK70" s="37" t="str">
        <f>'MÊS (WORD)'!$J$32</f>
        <v/>
      </c>
      <c r="GL70" s="37">
        <f>'MÊS (WORD)'!$I$33</f>
        <v>45441</v>
      </c>
      <c r="GM70" s="37" t="str">
        <f>'MÊS (WORD)'!$J$33</f>
        <v/>
      </c>
      <c r="GN70" s="37">
        <f>'MÊS (WORD)'!$I$34</f>
        <v>45442</v>
      </c>
      <c r="GO70" s="37" t="str">
        <f>'MÊS (WORD)'!$J$34</f>
        <v/>
      </c>
      <c r="GP70" s="37">
        <f>'MÊS (WORD)'!$I$35</f>
        <v>45443</v>
      </c>
      <c r="GQ70" s="31" t="str">
        <f>'MÊS (WORD)'!$J$35</f>
        <v/>
      </c>
    </row>
    <row r="71" spans="1:199" ht="17.100000000000001" customHeight="1" x14ac:dyDescent="0.25">
      <c r="A71" s="31">
        <v>53397</v>
      </c>
      <c r="B71" s="33">
        <v>41460</v>
      </c>
      <c r="C71" s="31">
        <v>216</v>
      </c>
      <c r="D71" s="39" t="s">
        <v>397</v>
      </c>
      <c r="E71" s="34" t="s">
        <v>14</v>
      </c>
      <c r="F71" s="39" t="s">
        <v>396</v>
      </c>
      <c r="G71" s="39" t="s">
        <v>398</v>
      </c>
      <c r="H71" s="31">
        <v>10</v>
      </c>
      <c r="I71" s="31">
        <f>IF(Tabela227[[#This Row],[HORA AULA]]&lt;&gt;0,Tabela227[[#This Row],[HORA AULA]]/2,"-")</f>
        <v>5</v>
      </c>
      <c r="J71" s="31" t="s">
        <v>100</v>
      </c>
      <c r="K71" s="31" t="s">
        <v>100</v>
      </c>
      <c r="L71" s="31" t="s">
        <v>100</v>
      </c>
      <c r="M71" s="31" t="s">
        <v>100</v>
      </c>
      <c r="N71" s="32" t="str">
        <f>IFERROR(VLOOKUP(Tabela227[[#This Row],[NOME]],'NOITE (N) (7)'!$B$3:$C$176,2,FALSE),"")</f>
        <v/>
      </c>
      <c r="O71" s="32" t="str">
        <f>IFERROR(VLOOKUP(Tabela227[[#This Row],[NOME]],'NOITE (N) (6)'!$B$3:$C$176,2,FALSE),"")</f>
        <v/>
      </c>
      <c r="P71" s="32" t="str">
        <f>IFERROR(VLOOKUP(Tabela227[[#This Row],[NOME]],'NOITE (N) (5)'!$B$3:$C$176,2,FALSE),"")</f>
        <v/>
      </c>
      <c r="Q71" s="32" t="str">
        <f>IFERROR(VLOOKUP(Tabela227[[#This Row],[NOME]],'NOITE (N) (4)'!$B$3:$C$176,2,FALSE),"")</f>
        <v/>
      </c>
      <c r="R71" s="32" t="str">
        <f>IFERROR(VLOOKUP(Tabela227[[#This Row],[NOME]],'NOITE (N) (3)'!$B$3:$C$176,2,FALSE),"")</f>
        <v/>
      </c>
      <c r="S71" s="32" t="str">
        <f>IFERROR(VLOOKUP(Tabela227[[#This Row],[NOME]],'NOITE (N) (2)'!$B$3:$C$176,2,FALSE),"")</f>
        <v/>
      </c>
      <c r="T71" s="32" t="str">
        <f>IFERROR(VLOOKUP(Tabela227[[#This Row],[NOME]],'NOITE (N) (1)'!$B$3:$C$176,2,FALSE),"")</f>
        <v/>
      </c>
      <c r="U71" s="32" t="str">
        <f>IFERROR(VLOOKUP(Tabela227[[#This Row],[NOME]],'NOITE (N) (7)'!$D$3:$E$176,2,FALSE),"")</f>
        <v/>
      </c>
      <c r="V71" s="32" t="str">
        <f>IFERROR(VLOOKUP(Tabela227[[#This Row],[NOME]],'NOITE (N) (6)'!$D$3:$E$176,2,FALSE),"")</f>
        <v/>
      </c>
      <c r="W71" s="32" t="str">
        <f>IFERROR(VLOOKUP(Tabela227[[#This Row],[NOME]],'NOITE (N) (5)'!$D$3:$E$176,2,FALSE),"")</f>
        <v/>
      </c>
      <c r="X71" s="32" t="str">
        <f>IFERROR(VLOOKUP(Tabela227[[#This Row],[NOME]],'NOITE (N) (4)'!$D$3:$E$176,2,FALSE),"")</f>
        <v/>
      </c>
      <c r="Y71" s="32" t="str">
        <f>IFERROR(VLOOKUP(Tabela227[[#This Row],[NOME]],'NOITE (N) (3)'!$D$3:$E$176,2,FALSE),"")</f>
        <v/>
      </c>
      <c r="Z71" s="32" t="str">
        <f>IFERROR(VLOOKUP(Tabela227[[#This Row],[NOME]],'NOITE (N) (2)'!$D$3:$E$176,2,FALSE),"")</f>
        <v/>
      </c>
      <c r="AA71" s="32" t="str">
        <f>IFERROR(VLOOKUP(Tabela227[[#This Row],[NOME]],'NOITE (N) (1)'!$D$3:$E$176,2,FALSE),"")</f>
        <v/>
      </c>
      <c r="AB71" s="32" t="str">
        <f>IFERROR(VLOOKUP(Tabela227[[#This Row],[NOME]],'NOITE (N) (7)'!$F$3:$G$176,2,FALSE),"")</f>
        <v/>
      </c>
      <c r="AC71" s="32" t="str">
        <f>IFERROR(VLOOKUP(Tabela227[[#This Row],[NOME]],'NOITE (N) (6)'!$F$3:$G$176,2,FALSE),"")</f>
        <v/>
      </c>
      <c r="AD71" s="32" t="str">
        <f>IFERROR(VLOOKUP(Tabela227[[#This Row],[NOME]],'NOITE (N) (5)'!$F$3:$G$176,2,FALSE),"")</f>
        <v/>
      </c>
      <c r="AE71" s="32" t="str">
        <f>IFERROR(VLOOKUP(Tabela227[[#This Row],[NOME]],'NOITE (N) (4)'!$F$3:$G$176,2,FALSE),"")</f>
        <v/>
      </c>
      <c r="AF71" s="32" t="str">
        <f>IFERROR(VLOOKUP(Tabela227[[#This Row],[NOME]],'NOITE (N) (3)'!$F$3:$G$176,2,FALSE),"")</f>
        <v/>
      </c>
      <c r="AG71" s="32" t="str">
        <f>IFERROR(VLOOKUP(Tabela227[[#This Row],[NOME]],'NOITE (N) (2)'!$F$3:$G$176,2,FALSE),"")</f>
        <v/>
      </c>
      <c r="AH71" s="32" t="str">
        <f>IFERROR(VLOOKUP(Tabela227[[#This Row],[NOME]],'NOITE (N) (1)'!$F$3:$G$176,2,FALSE),"")</f>
        <v/>
      </c>
      <c r="AI71" s="32" t="str">
        <f>IFERROR(VLOOKUP(Tabela227[[#This Row],[NOME]],'NOITE (N) (7)'!$H$3:$I$176,2,FALSE),"")</f>
        <v/>
      </c>
      <c r="AJ71" s="32" t="str">
        <f>IFERROR(VLOOKUP(Tabela227[[#This Row],[NOME]],'NOITE (N) (6)'!$H$3:$I$176,2,FALSE),"")</f>
        <v/>
      </c>
      <c r="AK71" s="32" t="str">
        <f>IFERROR(VLOOKUP(Tabela227[[#This Row],[NOME]],'NOITE (N) (5)'!$H$3:$I$176,2,FALSE),"")</f>
        <v/>
      </c>
      <c r="AL71" s="32" t="str">
        <f>IFERROR(VLOOKUP(Tabela227[[#This Row],[NOME]],'NOITE (N) (4)'!$H$3:$I$176,2,FALSE),"")</f>
        <v/>
      </c>
      <c r="AM71" s="32" t="str">
        <f>IFERROR(VLOOKUP(Tabela227[[#This Row],[NOME]],'NOITE (N) (3)'!$H$3:$I$176,2,FALSE),"")</f>
        <v/>
      </c>
      <c r="AN71" s="32" t="str">
        <f>IFERROR(VLOOKUP(Tabela227[[#This Row],[NOME]],'NOITE (N) (2)'!$H$3:$I$176,2,FALSE),"")</f>
        <v/>
      </c>
      <c r="AO71" s="32" t="str">
        <f>IFERROR(VLOOKUP(Tabela227[[#This Row],[NOME]],'NOITE (N) (1)'!$H$3:$I$176,2,FALSE),"")</f>
        <v/>
      </c>
      <c r="AP71" s="32" t="str">
        <f>IFERROR(VLOOKUP(Tabela227[[#This Row],[NOME]],'NOITE (N) (7)'!$J$3:$K$176,2,FALSE),"")</f>
        <v/>
      </c>
      <c r="AQ71" s="32" t="str">
        <f>IFERROR(VLOOKUP(Tabela227[[#This Row],[NOME]],'NOITE (N) (6)'!$J$3:$K$176,2,FALSE),"")</f>
        <v/>
      </c>
      <c r="AR71" s="32" t="str">
        <f>IFERROR(VLOOKUP(Tabela227[[#This Row],[NOME]],'NOITE (N) (5)'!$J$3:$K$176,2,FALSE),"")</f>
        <v/>
      </c>
      <c r="AS71" s="32" t="str">
        <f>IFERROR(VLOOKUP(Tabela227[[#This Row],[NOME]],'NOITE (N) (4)'!$J$3:$K$176,2,FALSE),"")</f>
        <v/>
      </c>
      <c r="AT71" s="32" t="str">
        <f>IFERROR(VLOOKUP(Tabela227[[#This Row],[NOME]],'NOITE (N) (3)'!$J$3:$K$176,2,FALSE),"")</f>
        <v/>
      </c>
      <c r="AU71" s="32" t="str">
        <f>IFERROR(VLOOKUP(Tabela227[[#This Row],[NOME]],'NOITE (N) (2)'!$J$3:$K$176,2,FALSE),"")</f>
        <v/>
      </c>
      <c r="AV71" s="32" t="str">
        <f>IFERROR(VLOOKUP(Tabela227[[#This Row],[NOME]],'NOITE (N) (1)'!$J$3:$K$176,2,FALSE),"")</f>
        <v/>
      </c>
      <c r="AW71" s="32" t="str">
        <f>IFERROR(VLOOKUP(Tabela227[[#This Row],[NOME]],'NOITE (N) (7)'!$L$3:$M$176,2,FALSE),"")</f>
        <v/>
      </c>
      <c r="AX71" s="32" t="str">
        <f>IFERROR(VLOOKUP(Tabela227[[#This Row],[NOME]],'NOITE (N) (6)'!$L$3:$M$176,2,FALSE),"")</f>
        <v/>
      </c>
      <c r="AY71" s="32" t="str">
        <f>IFERROR(VLOOKUP(Tabela227[[#This Row],[NOME]],'NOITE (N) (5)'!$L$3:$M$176,2,FALSE),"")</f>
        <v/>
      </c>
      <c r="AZ71" s="32" t="str">
        <f>IFERROR(VLOOKUP(Tabela227[[#This Row],[NOME]],'NOITE (N) (4)'!$L$3:$M$176,2,FALSE),"")</f>
        <v/>
      </c>
      <c r="BA71" s="32" t="str">
        <f>IFERROR(VLOOKUP(Tabela227[[#This Row],[NOME]],'NOITE (N) (3)'!$L$3:$M$176,2,FALSE),"")</f>
        <v/>
      </c>
      <c r="BB71" s="32" t="str">
        <f>IFERROR(VLOOKUP(Tabela227[[#This Row],[NOME]],'NOITE (N) (2)'!$L$3:$M$176,2,FALSE),"")</f>
        <v/>
      </c>
      <c r="BC71" s="32" t="str">
        <f>IFERROR(VLOOKUP(Tabela227[[#This Row],[NOME]],'NOITE (N) (1)'!$L$3:$M$176,2,FALSE),"")</f>
        <v/>
      </c>
      <c r="BD71" s="32" t="str">
        <f>IFERROR(VLOOKUP(Tabela227[[#This Row],[NOME]],'TARDE (N) (6)'!$B$2:$C$73,2,FALSE),"")</f>
        <v/>
      </c>
      <c r="BE71" s="32" t="str">
        <f>IFERROR(VLOOKUP(Tabela227[[#This Row],[NOME]],'TARDE (N) (5)'!$B$2:$C$73,2,FALSE),"")</f>
        <v/>
      </c>
      <c r="BF71" s="32" t="str">
        <f>IFERROR(VLOOKUP(Tabela227[[#This Row],[NOME]],'TARDE (N) (4)'!$B$2:$C$73,2,FALSE),"")</f>
        <v/>
      </c>
      <c r="BG71" s="32" t="str">
        <f>IFERROR(VLOOKUP(Tabela227[[#This Row],[NOME]],'TARDE (N) (3)'!$B$2:$C$73,2,FALSE),"")</f>
        <v/>
      </c>
      <c r="BH71" s="32" t="str">
        <f>IFERROR(VLOOKUP(Tabela227[[#This Row],[NOME]],'TARDE (N) (2)'!$B$2:$C$73,2,FALSE),"")</f>
        <v/>
      </c>
      <c r="BI71" s="32" t="str">
        <f>IFERROR(VLOOKUP(Tabela227[[#This Row],[NOME]],'TARDE (N) (1)'!$B$2:$C$73,2,FALSE),"")</f>
        <v/>
      </c>
      <c r="BJ71" s="32" t="str">
        <f>IFERROR(VLOOKUP(Tabela227[[#This Row],[NOME]],'TARDE (N) (6)'!$D$2:$E$73,2,FALSE),"")</f>
        <v/>
      </c>
      <c r="BK71" s="32" t="str">
        <f>IFERROR(VLOOKUP(Tabela227[[#This Row],[NOME]],'TARDE (N) (5)'!$D$2:$E$73,2,FALSE),"")</f>
        <v/>
      </c>
      <c r="BL71" s="32" t="str">
        <f>IFERROR(VLOOKUP(Tabela227[[#This Row],[NOME]],'TARDE (N) (4)'!$D$2:$E$73,2,FALSE),"")</f>
        <v/>
      </c>
      <c r="BM71" s="32" t="str">
        <f>IFERROR(VLOOKUP(Tabela227[[#This Row],[NOME]],'TARDE (N) (3)'!$D$2:$E$73,2,FALSE),"")</f>
        <v/>
      </c>
      <c r="BN71" s="32" t="str">
        <f>IFERROR(VLOOKUP(Tabela227[[#This Row],[NOME]],'TARDE (N) (2)'!$D$2:$E$73,2,FALSE),"")</f>
        <v/>
      </c>
      <c r="BO71" s="32" t="str">
        <f>IFERROR(VLOOKUP(Tabela227[[#This Row],[NOME]],'TARDE (N) (1)'!$D$2:$E$73,2,FALSE),"")</f>
        <v/>
      </c>
      <c r="BP71" s="32" t="str">
        <f>IFERROR(VLOOKUP(Tabela227[[#This Row],[NOME]],'TARDE (N) (6)'!$F$2:$G$73,2,FALSE),"")</f>
        <v/>
      </c>
      <c r="BQ71" s="32" t="str">
        <f>IFERROR(VLOOKUP(Tabela227[[#This Row],[NOME]],'TARDE (N) (5)'!$F$2:$G$73,2,FALSE),"")</f>
        <v/>
      </c>
      <c r="BR71" s="32" t="str">
        <f>IFERROR(VLOOKUP(Tabela227[[#This Row],[NOME]],'TARDE (N) (4)'!$F$2:$G$73,2,FALSE),"")</f>
        <v/>
      </c>
      <c r="BS71" s="32" t="str">
        <f>IFERROR(VLOOKUP(Tabela227[[#This Row],[NOME]],'TARDE (N) (3)'!$F$2:$G$73,2,FALSE),"")</f>
        <v/>
      </c>
      <c r="BT71" s="32" t="str">
        <f>IFERROR(VLOOKUP(Tabela227[[#This Row],[NOME]],'TARDE (N) (2)'!$F$2:$G$73,2,FALSE),"")</f>
        <v/>
      </c>
      <c r="BU71" s="32" t="str">
        <f>IFERROR(VLOOKUP(Tabela227[[#This Row],[NOME]],'TARDE (N) (1)'!$F$2:$G$73,2,FALSE),"")</f>
        <v/>
      </c>
      <c r="BV71" s="32" t="str">
        <f>IFERROR(VLOOKUP(Tabela227[[#This Row],[NOME]],'TARDE (N) (6)'!$H$2:$I$73,2,FALSE),"")</f>
        <v/>
      </c>
      <c r="BW71" s="32" t="str">
        <f>IFERROR(VLOOKUP(Tabela227[[#This Row],[NOME]],'TARDE (N) (5)'!$H$2:$I$73,2,FALSE),"")</f>
        <v/>
      </c>
      <c r="BX71" s="32" t="str">
        <f>IFERROR(VLOOKUP(Tabela227[[#This Row],[NOME]],'TARDE (N) (4)'!$H$2:$I$73,2,FALSE),"")</f>
        <v/>
      </c>
      <c r="BY71" s="32" t="str">
        <f>IFERROR(VLOOKUP(Tabela227[[#This Row],[NOME]],'TARDE (N) (3)'!$H$2:$I$73,2,FALSE),"")</f>
        <v/>
      </c>
      <c r="BZ71" s="32" t="str">
        <f>IFERROR(VLOOKUP(Tabela227[[#This Row],[NOME]],'TARDE (N) (2)'!$H$2:$I$73,2,FALSE),"")</f>
        <v/>
      </c>
      <c r="CA71" s="32" t="str">
        <f>IFERROR(VLOOKUP(Tabela227[[#This Row],[NOME]],'TARDE (N) (1)'!$H$2:$I$73,2,FALSE),"")</f>
        <v/>
      </c>
      <c r="CB71" s="32" t="str">
        <f>IFERROR(VLOOKUP(Tabela227[[#This Row],[NOME]],'TARDE (N) (6)'!$J$2:$K$73,2,FALSE),"")</f>
        <v/>
      </c>
      <c r="CC71" s="32" t="str">
        <f>IFERROR(VLOOKUP(Tabela227[[#This Row],[NOME]],'TARDE (N) (5)'!$J$2:$K$73,2,FALSE),"")</f>
        <v/>
      </c>
      <c r="CD71" s="32" t="str">
        <f>IFERROR(VLOOKUP(Tabela227[[#This Row],[NOME]],'TARDE (N) (4)'!$J$2:$K$73,2,FALSE),"")</f>
        <v/>
      </c>
      <c r="CE71" s="32" t="str">
        <f>IFERROR(VLOOKUP(Tabela227[[#This Row],[NOME]],'TARDE (N) (3)'!$J$2:$K$73,2,FALSE),"")</f>
        <v/>
      </c>
      <c r="CF71" s="32" t="str">
        <f>IFERROR(VLOOKUP(Tabela227[[#This Row],[NOME]],'TARDE (N) (2)'!$J$2:$K$73,2,FALSE),"")</f>
        <v/>
      </c>
      <c r="CG71" s="32" t="str">
        <f>IFERROR(VLOOKUP(Tabela227[[#This Row],[NOME]],'TARDE (N) (1)'!$J$2:$K$73,2,FALSE),"")</f>
        <v/>
      </c>
      <c r="CH71" s="32" t="str">
        <f>IFERROR(VLOOKUP(Tabela227[[#This Row],[NOME]],'TARDE (N) (6)'!$L$2:$M$73,2,FALSE),"")</f>
        <v/>
      </c>
      <c r="CI71" s="32" t="str">
        <f>IFERROR(VLOOKUP(Tabela227[[#This Row],[NOME]],'TARDE (N) (5)'!$L$2:$M$73,2,FALSE),"")</f>
        <v/>
      </c>
      <c r="CJ71" s="32" t="str">
        <f>IFERROR(VLOOKUP(Tabela227[[#This Row],[NOME]],'TARDE (N) (4)'!$L$2:$M$73,2,FALSE),"")</f>
        <v/>
      </c>
      <c r="CK71" s="32" t="str">
        <f>IFERROR(VLOOKUP(Tabela227[[#This Row],[NOME]],'TARDE (N) (3)'!$L$2:$M$73,2,FALSE),"")</f>
        <v/>
      </c>
      <c r="CL71" s="32" t="str">
        <f>IFERROR(VLOOKUP(Tabela227[[#This Row],[NOME]],'TARDE (N) (2)'!$L$2:$M$73,2,FALSE),"")</f>
        <v/>
      </c>
      <c r="CM71" s="32" t="str">
        <f>IFERROR(VLOOKUP(Tabela227[[#This Row],[NOME]],'TARDE (N) (1)'!$L$2:$M$73,2,FALSE),"")</f>
        <v/>
      </c>
      <c r="CN71" s="32" t="str">
        <f>IFERROR(VLOOKUP(Tabela227[[#This Row],[NOME]],'MANHÃ (N) (7)'!$B$2:$C$127,2,FALSE),"")</f>
        <v/>
      </c>
      <c r="CO71" s="32" t="str">
        <f>IFERROR(VLOOKUP(Tabela227[[#This Row],[NOME]],'MANHÃ (N) (6)'!$B$2:$C$127,2,FALSE),"")</f>
        <v/>
      </c>
      <c r="CP71" s="32" t="str">
        <f>IFERROR(VLOOKUP(Tabela227[[#This Row],[NOME]],'MANHÃ (N) (5)'!$B$2:$C$127,2,FALSE),"")</f>
        <v/>
      </c>
      <c r="CQ71" s="32" t="str">
        <f>IFERROR(VLOOKUP(Tabela227[[#This Row],[NOME]],'MANHÃ (N) (4)'!$B$2:$C$127,2,FALSE),"")</f>
        <v/>
      </c>
      <c r="CR71" s="32" t="str">
        <f>IFERROR(VLOOKUP(Tabela227[[#This Row],[NOME]],'MANHÃ (N) (3)'!$B$2:$C$127,2,FALSE),"")</f>
        <v/>
      </c>
      <c r="CS71" s="32" t="str">
        <f>IFERROR(VLOOKUP(Tabela227[[#This Row],[NOME]],'MANHÃ (N) (2)'!$B$2:$C$127,2,FALSE),"")</f>
        <v/>
      </c>
      <c r="CT71" s="32" t="str">
        <f>IFERROR(VLOOKUP(Tabela227[[#This Row],[NOME]],'MANHÃ (N) (1)'!$B$2:$C$127,2,FALSE),"")</f>
        <v/>
      </c>
      <c r="CU71" s="32" t="str">
        <f>IFERROR(VLOOKUP(Tabela227[[#This Row],[NOME]],'MANHÃ (N) (7)'!$D$2:$E$127,2,FALSE),"")</f>
        <v/>
      </c>
      <c r="CV71" s="32" t="str">
        <f>IFERROR(VLOOKUP(Tabela227[[#This Row],[NOME]],'MANHÃ (N) (6)'!$D$2:$E$127,2,FALSE),"")</f>
        <v/>
      </c>
      <c r="CW71" s="32" t="str">
        <f>IFERROR(VLOOKUP(Tabela227[[#This Row],[NOME]],'MANHÃ (N) (5)'!$D$2:$E$127,2,FALSE),"")</f>
        <v/>
      </c>
      <c r="CX71" s="32" t="str">
        <f>IFERROR(VLOOKUP(Tabela227[[#This Row],[NOME]],'MANHÃ (N) (4)'!$D$2:$E$127,2,FALSE),"")</f>
        <v/>
      </c>
      <c r="CY71" s="32" t="str">
        <f>IFERROR(VLOOKUP(Tabela227[[#This Row],[NOME]],'MANHÃ (N) (3)'!$D$2:$E$127,2,FALSE),"")</f>
        <v/>
      </c>
      <c r="CZ71" s="32" t="str">
        <f>IFERROR(VLOOKUP(Tabela227[[#This Row],[NOME]],'MANHÃ (N) (2)'!$D$2:$E$127,2,FALSE),"")</f>
        <v/>
      </c>
      <c r="DA71" s="32" t="str">
        <f>IFERROR(VLOOKUP(Tabela227[[#This Row],[NOME]],'MANHÃ (N) (1)'!$D$2:$E$127,2,FALSE),"")</f>
        <v/>
      </c>
      <c r="DB71" s="32" t="str">
        <f>IFERROR(VLOOKUP(Tabela227[[#This Row],[NOME]],'MANHÃ (N) (7)'!$F$2:$G$127,2,FALSE),"")</f>
        <v/>
      </c>
      <c r="DC71" s="32" t="str">
        <f>IFERROR(VLOOKUP(Tabela227[[#This Row],[NOME]],'MANHÃ (N) (7)'!$F$2:$G$127,2,FALSE),"")</f>
        <v/>
      </c>
      <c r="DD71" s="32" t="str">
        <f>IFERROR(VLOOKUP(Tabela227[[#This Row],[NOME]],'MANHÃ (N) (6)'!$F$2:$G$127,2,FALSE),"")</f>
        <v/>
      </c>
      <c r="DE71" s="32" t="str">
        <f>IFERROR(VLOOKUP(Tabela227[[#This Row],[NOME]],'MANHÃ (N) (5)'!$F$2:$G$127,2,FALSE),"")</f>
        <v/>
      </c>
      <c r="DF71" s="32" t="str">
        <f>IFERROR(VLOOKUP(Tabela227[[#This Row],[NOME]],'MANHÃ (N) (3)'!$F$2:$G$127,2,FALSE),"")</f>
        <v/>
      </c>
      <c r="DG71" s="32" t="str">
        <f>IFERROR(VLOOKUP(Tabela227[[#This Row],[NOME]],'MANHÃ (N) (2)'!$F$2:$G$127,2,FALSE),"")</f>
        <v/>
      </c>
      <c r="DH71" s="32" t="str">
        <f>IFERROR(VLOOKUP(Tabela227[[#This Row],[NOME]],'MANHÃ (N) (1)'!$F$2:$G$127,2,FALSE),"")</f>
        <v/>
      </c>
      <c r="DI71" s="32" t="str">
        <f>IFERROR(VLOOKUP(Tabela227[[#This Row],[NOME]],'MANHÃ (N) (7)'!$H$2:$I$127,2,FALSE),"")</f>
        <v/>
      </c>
      <c r="DJ71" s="32" t="str">
        <f>IFERROR(VLOOKUP(Tabela227[[#This Row],[NOME]],'MANHÃ (N) (6)'!$H$2:$I$127,2,FALSE),"")</f>
        <v/>
      </c>
      <c r="DK71" s="32" t="str">
        <f>IFERROR(VLOOKUP(Tabela227[[#This Row],[NOME]],'MANHÃ (N) (5)'!$H$2:$I$127,2,FALSE),"")</f>
        <v/>
      </c>
      <c r="DL71" s="32" t="str">
        <f>IFERROR(VLOOKUP(Tabela227[[#This Row],[NOME]],'MANHÃ (N) (4)'!$H$2:$I$127,2,FALSE),"")</f>
        <v/>
      </c>
      <c r="DM71" s="32" t="str">
        <f>IFERROR(VLOOKUP(Tabela227[[#This Row],[NOME]],'MANHÃ (N) (3)'!$H$2:$I$127,2,FALSE),"")</f>
        <v/>
      </c>
      <c r="DN71" s="32" t="str">
        <f>IFERROR(VLOOKUP(Tabela227[[#This Row],[NOME]],'MANHÃ (N) (2)'!$H$2:$I$127,2,FALSE),"")</f>
        <v/>
      </c>
      <c r="DO71" s="32" t="str">
        <f>IFERROR(VLOOKUP(Tabela227[[#This Row],[NOME]],'MANHÃ (N) (1)'!$H$2:$I$127,2,FALSE),"")</f>
        <v/>
      </c>
      <c r="DP71" s="32" t="str">
        <f>IFERROR(VLOOKUP(Tabela227[[#This Row],[NOME]],'MANHÃ (N) (7)'!$J$2:$K$127,2,FALSE),"")</f>
        <v/>
      </c>
      <c r="DQ71" s="32" t="str">
        <f>IFERROR(VLOOKUP(Tabela227[[#This Row],[NOME]],'MANHÃ (N) (6)'!$J$2:$K$127,2,FALSE),"")</f>
        <v/>
      </c>
      <c r="DR71" s="32" t="str">
        <f>IFERROR(VLOOKUP(Tabela227[[#This Row],[NOME]],'MANHÃ (N) (5)'!$J$2:$K$127,2,FALSE),"")</f>
        <v/>
      </c>
      <c r="DS71" s="32" t="str">
        <f>IFERROR(VLOOKUP(Tabela227[[#This Row],[NOME]],'MANHÃ (N) (4)'!$J$2:$K$127,2,FALSE),"")</f>
        <v/>
      </c>
      <c r="DT71" s="32" t="str">
        <f>IFERROR(VLOOKUP(Tabela227[[#This Row],[NOME]],'MANHÃ (N) (3)'!$J$2:$K$127,2,FALSE),"")</f>
        <v/>
      </c>
      <c r="DU71" s="32" t="str">
        <f>IFERROR(VLOOKUP(Tabela227[[#This Row],[NOME]],'MANHÃ (N) (2)'!$J$2:$K$127,2,FALSE),"")</f>
        <v/>
      </c>
      <c r="DV71" s="32" t="str">
        <f>IFERROR(VLOOKUP(Tabela227[[#This Row],[NOME]],'MANHÃ (N) (1)'!$J$2:$K$127,2,FALSE),"")</f>
        <v/>
      </c>
      <c r="DW71" s="32" t="str">
        <f>IFERROR(VLOOKUP(Tabela227[[#This Row],[NOME]],'MANHÃ (N) (7)'!$L$2:$M$127,2,FALSE),"")</f>
        <v/>
      </c>
      <c r="DX71" s="32" t="str">
        <f>IFERROR(VLOOKUP(Tabela227[[#This Row],[NOME]],'MANHÃ (N) (6)'!$L$2:$M$127,2,FALSE),"")</f>
        <v/>
      </c>
      <c r="DY71" s="32" t="str">
        <f>IFERROR(VLOOKUP(Tabela227[[#This Row],[NOME]],'MANHÃ (N) (5)'!$L$2:$M$127,2,FALSE),"")</f>
        <v/>
      </c>
      <c r="DZ71" s="32" t="str">
        <f>IFERROR(VLOOKUP(Tabela227[[#This Row],[NOME]],'MANHÃ (N) (4)'!$L$2:$M$127,2,FALSE),"")</f>
        <v/>
      </c>
      <c r="EA71" s="32" t="str">
        <f>IFERROR(VLOOKUP(Tabela227[[#This Row],[NOME]],'MANHÃ (N) (3)'!$L$2:$M$127,2,FALSE),"")</f>
        <v/>
      </c>
      <c r="EB71" s="32" t="str">
        <f>IFERROR(VLOOKUP(Tabela227[[#This Row],[NOME]],'MANHÃ (N) (2)'!$L$2:$M$127,2,FALSE),"")</f>
        <v/>
      </c>
      <c r="EC71" s="32" t="str">
        <f>IFERROR(VLOOKUP(Tabela227[[#This Row],[NOME]],'MANHÃ (N) (1)'!$L$2:$M$127,2,FALSE),"")</f>
        <v/>
      </c>
      <c r="ED71" s="33">
        <v>45323</v>
      </c>
      <c r="EE71" s="31">
        <f>PROFESSORES!$D$3</f>
        <v>2024</v>
      </c>
      <c r="EF71" s="31" t="str">
        <f>PROFESSORES!$C$3</f>
        <v>MAIO</v>
      </c>
      <c r="EG71" s="35">
        <f>'MÊS (WORD)'!$C$4</f>
        <v>5</v>
      </c>
      <c r="EH71" s="42">
        <f>'MÊS (WORD)'!$I$5</f>
        <v>45413</v>
      </c>
      <c r="EI71" s="31" t="str">
        <f>'MÊS (WORD)'!$J$5</f>
        <v>*
***************************DIA DO TRABALHO**************************</v>
      </c>
      <c r="EJ71" s="42">
        <f>'MÊS (WORD)'!$I$6</f>
        <v>45414</v>
      </c>
      <c r="EK71" s="37" t="str">
        <f>'MÊS (WORD)'!$J$6</f>
        <v/>
      </c>
      <c r="EL71" s="42">
        <f>'MÊS (WORD)'!$I$7</f>
        <v>45415</v>
      </c>
      <c r="EM71" s="37" t="str">
        <f>'MÊS (WORD)'!$J$7</f>
        <v/>
      </c>
      <c r="EN71" s="42">
        <f>'MÊS (WORD)'!$I$8</f>
        <v>45416</v>
      </c>
      <c r="EO71" s="37" t="str">
        <f>'MÊS (WORD)'!$J$8</f>
        <v/>
      </c>
      <c r="EP71" s="42">
        <f>'MÊS (WORD)'!$I$9</f>
        <v>45417</v>
      </c>
      <c r="EQ71" s="37" t="str">
        <f>'MÊS (WORD)'!$J$9</f>
        <v>********************************************************************</v>
      </c>
      <c r="ER71" s="42">
        <f>'MÊS (WORD)'!$I$10</f>
        <v>45418</v>
      </c>
      <c r="ES71" s="37" t="str">
        <f>'MÊS (WORD)'!$J$10</f>
        <v/>
      </c>
      <c r="ET71" s="42">
        <f>'MÊS (WORD)'!$I$11</f>
        <v>45419</v>
      </c>
      <c r="EU71" s="37" t="str">
        <f>'MÊS (WORD)'!$J$11</f>
        <v/>
      </c>
      <c r="EV71" s="42">
        <f>'MÊS (WORD)'!$I$12</f>
        <v>45420</v>
      </c>
      <c r="EW71" s="37" t="str">
        <f>'MÊS (WORD)'!$J$12</f>
        <v/>
      </c>
      <c r="EX71" s="42">
        <f>'MÊS (WORD)'!$I$13</f>
        <v>45421</v>
      </c>
      <c r="EY71" s="37" t="str">
        <f>'MÊS (WORD)'!$J$13</f>
        <v/>
      </c>
      <c r="EZ71" s="37">
        <f>'MÊS (WORD)'!$I$14</f>
        <v>45422</v>
      </c>
      <c r="FA71" s="37" t="str">
        <f>'MÊS (WORD)'!$J$14</f>
        <v/>
      </c>
      <c r="FB71" s="37">
        <f>'MÊS (WORD)'!$I$15</f>
        <v>45423</v>
      </c>
      <c r="FC71" s="37" t="str">
        <f>'MÊS (WORD)'!$J$15</f>
        <v/>
      </c>
      <c r="FD71" s="37">
        <f>'MÊS (WORD)'!$I$16</f>
        <v>45424</v>
      </c>
      <c r="FE71" s="37" t="str">
        <f>'MÊS (WORD)'!$J$16</f>
        <v>********************************************************************</v>
      </c>
      <c r="FF71" s="37">
        <f>'MÊS (WORD)'!$I$17</f>
        <v>45425</v>
      </c>
      <c r="FG71" s="37" t="str">
        <f>'MÊS (WORD)'!$J$17</f>
        <v/>
      </c>
      <c r="FH71" s="37">
        <f>'MÊS (WORD)'!$I$18</f>
        <v>45426</v>
      </c>
      <c r="FI71" s="37" t="str">
        <f>'MÊS (WORD)'!$J$18</f>
        <v/>
      </c>
      <c r="FJ71" s="37">
        <f>'MÊS (WORD)'!$I$19</f>
        <v>45427</v>
      </c>
      <c r="FK71" s="37" t="str">
        <f>'MÊS (WORD)'!$J$19</f>
        <v/>
      </c>
      <c r="FL71" s="37">
        <f>'MÊS (WORD)'!$I$20</f>
        <v>45428</v>
      </c>
      <c r="FM71" s="37" t="str">
        <f>'MÊS (WORD)'!$J$20</f>
        <v/>
      </c>
      <c r="FN71" s="37">
        <f>'MÊS (WORD)'!$I$21</f>
        <v>45429</v>
      </c>
      <c r="FO71" s="37" t="str">
        <f>'MÊS (WORD)'!$J$21</f>
        <v/>
      </c>
      <c r="FP71" s="37">
        <f>'MÊS (WORD)'!$I$22</f>
        <v>45430</v>
      </c>
      <c r="FQ71" s="37" t="str">
        <f>'MÊS (WORD)'!$J$22</f>
        <v/>
      </c>
      <c r="FR71" s="37">
        <f>'MÊS (WORD)'!$I$23</f>
        <v>45431</v>
      </c>
      <c r="FS71" s="37" t="str">
        <f>'MÊS (WORD)'!$J$23</f>
        <v>********************************************************************</v>
      </c>
      <c r="FT71" s="37">
        <f>'MÊS (WORD)'!$I$24</f>
        <v>45432</v>
      </c>
      <c r="FU71" s="37" t="str">
        <f>'MÊS (WORD)'!$J$24</f>
        <v/>
      </c>
      <c r="FV71" s="37">
        <f>'MÊS (WORD)'!$I$25</f>
        <v>45433</v>
      </c>
      <c r="FW71" s="37" t="str">
        <f>'MÊS (WORD)'!$J$25</f>
        <v/>
      </c>
      <c r="FX71" s="37">
        <f>'MÊS (WORD)'!$I$26</f>
        <v>45434</v>
      </c>
      <c r="FY71" s="37" t="str">
        <f>'MÊS (WORD)'!$J$26</f>
        <v/>
      </c>
      <c r="FZ71" s="37">
        <f>'MÊS (WORD)'!$I$27</f>
        <v>45435</v>
      </c>
      <c r="GA71" s="37" t="str">
        <f>'MÊS (WORD)'!$J$27</f>
        <v/>
      </c>
      <c r="GB71" s="37">
        <f>'MÊS (WORD)'!$I$28</f>
        <v>45436</v>
      </c>
      <c r="GC71" s="37" t="str">
        <f>'MÊS (WORD)'!$J$28</f>
        <v/>
      </c>
      <c r="GD71" s="37">
        <f>'MÊS (WORD)'!$I$29</f>
        <v>45437</v>
      </c>
      <c r="GE71" s="37" t="str">
        <f>'MÊS (WORD)'!$J$29</f>
        <v/>
      </c>
      <c r="GF71" s="37">
        <f>'MÊS (WORD)'!$I$30</f>
        <v>45438</v>
      </c>
      <c r="GG71" s="37" t="str">
        <f>'MÊS (WORD)'!$J$30</f>
        <v>********************************************************************</v>
      </c>
      <c r="GH71" s="37">
        <f>'MÊS (WORD)'!$I$31</f>
        <v>45439</v>
      </c>
      <c r="GI71" s="37" t="str">
        <f>'MÊS (WORD)'!$J$31</f>
        <v/>
      </c>
      <c r="GJ71" s="37">
        <f>'MÊS (WORD)'!$I$32</f>
        <v>45440</v>
      </c>
      <c r="GK71" s="37" t="str">
        <f>'MÊS (WORD)'!$J$32</f>
        <v/>
      </c>
      <c r="GL71" s="37">
        <f>'MÊS (WORD)'!$I$33</f>
        <v>45441</v>
      </c>
      <c r="GM71" s="37" t="str">
        <f>'MÊS (WORD)'!$J$33</f>
        <v/>
      </c>
      <c r="GN71" s="37">
        <f>'MÊS (WORD)'!$I$34</f>
        <v>45442</v>
      </c>
      <c r="GO71" s="37" t="str">
        <f>'MÊS (WORD)'!$J$34</f>
        <v/>
      </c>
      <c r="GP71" s="37">
        <f>'MÊS (WORD)'!$I$35</f>
        <v>45443</v>
      </c>
      <c r="GQ71" s="31" t="str">
        <f>'MÊS (WORD)'!$J$35</f>
        <v/>
      </c>
    </row>
    <row r="72" spans="1:199" ht="17.100000000000001" customHeight="1" x14ac:dyDescent="0.25">
      <c r="A72" s="31">
        <v>51706</v>
      </c>
      <c r="B72" s="33">
        <v>41179</v>
      </c>
      <c r="C72" s="31">
        <v>216</v>
      </c>
      <c r="D72" s="39" t="s">
        <v>397</v>
      </c>
      <c r="E72" s="34" t="s">
        <v>211</v>
      </c>
      <c r="F72" s="39" t="s">
        <v>396</v>
      </c>
      <c r="G72" s="39" t="s">
        <v>398</v>
      </c>
      <c r="H72" s="31">
        <v>16</v>
      </c>
      <c r="I72" s="31">
        <f>IF(Tabela227[[#This Row],[HORA AULA]]&lt;&gt;0,Tabela227[[#This Row],[HORA AULA]]/2,"-")</f>
        <v>8</v>
      </c>
      <c r="J72" s="31">
        <v>8</v>
      </c>
      <c r="K72" s="31" t="s">
        <v>100</v>
      </c>
      <c r="L72" s="31" t="s">
        <v>100</v>
      </c>
      <c r="M72" s="31" t="s">
        <v>100</v>
      </c>
      <c r="N72" s="32" t="str">
        <f>IFERROR(VLOOKUP(Tabela227[[#This Row],[NOME]],'NOITE (N) (7)'!$B$3:$C$176,2,FALSE),"")</f>
        <v/>
      </c>
      <c r="O72" s="32" t="str">
        <f>IFERROR(VLOOKUP(Tabela227[[#This Row],[NOME]],'NOITE (N) (6)'!$B$3:$C$176,2,FALSE),"")</f>
        <v/>
      </c>
      <c r="P72" s="32" t="str">
        <f>IFERROR(VLOOKUP(Tabela227[[#This Row],[NOME]],'NOITE (N) (5)'!$B$3:$C$176,2,FALSE),"")</f>
        <v/>
      </c>
      <c r="Q72" s="32" t="str">
        <f>IFERROR(VLOOKUP(Tabela227[[#This Row],[NOME]],'NOITE (N) (4)'!$B$3:$C$176,2,FALSE),"")</f>
        <v/>
      </c>
      <c r="R72" s="32" t="str">
        <f>IFERROR(VLOOKUP(Tabela227[[#This Row],[NOME]],'NOITE (N) (3)'!$B$3:$C$176,2,FALSE),"")</f>
        <v/>
      </c>
      <c r="S72" s="32" t="str">
        <f>IFERROR(VLOOKUP(Tabela227[[#This Row],[NOME]],'NOITE (N) (2)'!$B$3:$C$176,2,FALSE),"")</f>
        <v/>
      </c>
      <c r="T72" s="32" t="str">
        <f>IFERROR(VLOOKUP(Tabela227[[#This Row],[NOME]],'NOITE (N) (1)'!$B$3:$C$176,2,FALSE),"")</f>
        <v/>
      </c>
      <c r="U72" s="32" t="str">
        <f>IFERROR(VLOOKUP(Tabela227[[#This Row],[NOME]],'NOITE (N) (7)'!$D$3:$E$176,2,FALSE),"")</f>
        <v/>
      </c>
      <c r="V72" s="32" t="str">
        <f>IFERROR(VLOOKUP(Tabela227[[#This Row],[NOME]],'NOITE (N) (6)'!$D$3:$E$176,2,FALSE),"")</f>
        <v/>
      </c>
      <c r="W72" s="32" t="str">
        <f>IFERROR(VLOOKUP(Tabela227[[#This Row],[NOME]],'NOITE (N) (5)'!$D$3:$E$176,2,FALSE),"")</f>
        <v/>
      </c>
      <c r="X72" s="32" t="str">
        <f>IFERROR(VLOOKUP(Tabela227[[#This Row],[NOME]],'NOITE (N) (4)'!$D$3:$E$176,2,FALSE),"")</f>
        <v/>
      </c>
      <c r="Y72" s="32" t="str">
        <f>IFERROR(VLOOKUP(Tabela227[[#This Row],[NOME]],'NOITE (N) (3)'!$D$3:$E$176,2,FALSE),"")</f>
        <v/>
      </c>
      <c r="Z72" s="32" t="str">
        <f>IFERROR(VLOOKUP(Tabela227[[#This Row],[NOME]],'NOITE (N) (2)'!$D$3:$E$176,2,FALSE),"")</f>
        <v/>
      </c>
      <c r="AA72" s="32" t="str">
        <f>IFERROR(VLOOKUP(Tabela227[[#This Row],[NOME]],'NOITE (N) (1)'!$D$3:$E$176,2,FALSE),"")</f>
        <v/>
      </c>
      <c r="AB72" s="32" t="str">
        <f>IFERROR(VLOOKUP(Tabela227[[#This Row],[NOME]],'NOITE (N) (7)'!$F$3:$G$176,2,FALSE),"")</f>
        <v/>
      </c>
      <c r="AC72" s="32" t="str">
        <f>IFERROR(VLOOKUP(Tabela227[[#This Row],[NOME]],'NOITE (N) (6)'!$F$3:$G$176,2,FALSE),"")</f>
        <v/>
      </c>
      <c r="AD72" s="32" t="str">
        <f>IFERROR(VLOOKUP(Tabela227[[#This Row],[NOME]],'NOITE (N) (5)'!$F$3:$G$176,2,FALSE),"")</f>
        <v/>
      </c>
      <c r="AE72" s="32" t="str">
        <f>IFERROR(VLOOKUP(Tabela227[[#This Row],[NOME]],'NOITE (N) (4)'!$F$3:$G$176,2,FALSE),"")</f>
        <v/>
      </c>
      <c r="AF72" s="32" t="str">
        <f>IFERROR(VLOOKUP(Tabela227[[#This Row],[NOME]],'NOITE (N) (3)'!$F$3:$G$176,2,FALSE),"")</f>
        <v/>
      </c>
      <c r="AG72" s="32" t="str">
        <f>IFERROR(VLOOKUP(Tabela227[[#This Row],[NOME]],'NOITE (N) (2)'!$F$3:$G$176,2,FALSE),"")</f>
        <v/>
      </c>
      <c r="AH72" s="32" t="str">
        <f>IFERROR(VLOOKUP(Tabela227[[#This Row],[NOME]],'NOITE (N) (1)'!$F$3:$G$176,2,FALSE),"")</f>
        <v/>
      </c>
      <c r="AI72" s="32" t="str">
        <f>IFERROR(VLOOKUP(Tabela227[[#This Row],[NOME]],'NOITE (N) (7)'!$H$3:$I$176,2,FALSE),"")</f>
        <v/>
      </c>
      <c r="AJ72" s="32" t="str">
        <f>IFERROR(VLOOKUP(Tabela227[[#This Row],[NOME]],'NOITE (N) (6)'!$H$3:$I$176,2,FALSE),"")</f>
        <v/>
      </c>
      <c r="AK72" s="32" t="str">
        <f>IFERROR(VLOOKUP(Tabela227[[#This Row],[NOME]],'NOITE (N) (5)'!$H$3:$I$176,2,FALSE),"")</f>
        <v/>
      </c>
      <c r="AL72" s="32" t="str">
        <f>IFERROR(VLOOKUP(Tabela227[[#This Row],[NOME]],'NOITE (N) (4)'!$H$3:$I$176,2,FALSE),"")</f>
        <v/>
      </c>
      <c r="AM72" s="32" t="str">
        <f>IFERROR(VLOOKUP(Tabela227[[#This Row],[NOME]],'NOITE (N) (3)'!$H$3:$I$176,2,FALSE),"")</f>
        <v/>
      </c>
      <c r="AN72" s="32" t="str">
        <f>IFERROR(VLOOKUP(Tabela227[[#This Row],[NOME]],'NOITE (N) (2)'!$H$3:$I$176,2,FALSE),"")</f>
        <v/>
      </c>
      <c r="AO72" s="32" t="str">
        <f>IFERROR(VLOOKUP(Tabela227[[#This Row],[NOME]],'NOITE (N) (1)'!$H$3:$I$176,2,FALSE),"")</f>
        <v/>
      </c>
      <c r="AP72" s="32" t="str">
        <f>IFERROR(VLOOKUP(Tabela227[[#This Row],[NOME]],'NOITE (N) (7)'!$J$3:$K$176,2,FALSE),"")</f>
        <v/>
      </c>
      <c r="AQ72" s="32" t="str">
        <f>IFERROR(VLOOKUP(Tabela227[[#This Row],[NOME]],'NOITE (N) (6)'!$J$3:$K$176,2,FALSE),"")</f>
        <v/>
      </c>
      <c r="AR72" s="32" t="str">
        <f>IFERROR(VLOOKUP(Tabela227[[#This Row],[NOME]],'NOITE (N) (5)'!$J$3:$K$176,2,FALSE),"")</f>
        <v/>
      </c>
      <c r="AS72" s="32" t="str">
        <f>IFERROR(VLOOKUP(Tabela227[[#This Row],[NOME]],'NOITE (N) (4)'!$J$3:$K$176,2,FALSE),"")</f>
        <v/>
      </c>
      <c r="AT72" s="32" t="str">
        <f>IFERROR(VLOOKUP(Tabela227[[#This Row],[NOME]],'NOITE (N) (3)'!$J$3:$K$176,2,FALSE),"")</f>
        <v/>
      </c>
      <c r="AU72" s="32" t="str">
        <f>IFERROR(VLOOKUP(Tabela227[[#This Row],[NOME]],'NOITE (N) (2)'!$J$3:$K$176,2,FALSE),"")</f>
        <v/>
      </c>
      <c r="AV72" s="32" t="str">
        <f>IFERROR(VLOOKUP(Tabela227[[#This Row],[NOME]],'NOITE (N) (1)'!$J$3:$K$176,2,FALSE),"")</f>
        <v/>
      </c>
      <c r="AW72" s="32" t="str">
        <f>IFERROR(VLOOKUP(Tabela227[[#This Row],[NOME]],'NOITE (N) (7)'!$L$3:$M$176,2,FALSE),"")</f>
        <v/>
      </c>
      <c r="AX72" s="32" t="str">
        <f>IFERROR(VLOOKUP(Tabela227[[#This Row],[NOME]],'NOITE (N) (6)'!$L$3:$M$176,2,FALSE),"")</f>
        <v/>
      </c>
      <c r="AY72" s="32" t="str">
        <f>IFERROR(VLOOKUP(Tabela227[[#This Row],[NOME]],'NOITE (N) (5)'!$L$3:$M$176,2,FALSE),"")</f>
        <v/>
      </c>
      <c r="AZ72" s="32" t="str">
        <f>IFERROR(VLOOKUP(Tabela227[[#This Row],[NOME]],'NOITE (N) (4)'!$L$3:$M$176,2,FALSE),"")</f>
        <v/>
      </c>
      <c r="BA72" s="32" t="str">
        <f>IFERROR(VLOOKUP(Tabela227[[#This Row],[NOME]],'NOITE (N) (3)'!$L$3:$M$176,2,FALSE),"")</f>
        <v/>
      </c>
      <c r="BB72" s="32" t="str">
        <f>IFERROR(VLOOKUP(Tabela227[[#This Row],[NOME]],'NOITE (N) (2)'!$L$3:$M$176,2,FALSE),"")</f>
        <v/>
      </c>
      <c r="BC72" s="32" t="str">
        <f>IFERROR(VLOOKUP(Tabela227[[#This Row],[NOME]],'NOITE (N) (1)'!$L$3:$M$176,2,FALSE),"")</f>
        <v/>
      </c>
      <c r="BD72" s="32" t="str">
        <f>IFERROR(VLOOKUP(Tabela227[[#This Row],[NOME]],'TARDE (N) (6)'!$B$2:$C$73,2,FALSE),"")</f>
        <v/>
      </c>
      <c r="BE72" s="32" t="str">
        <f>IFERROR(VLOOKUP(Tabela227[[#This Row],[NOME]],'TARDE (N) (5)'!$B$2:$C$73,2,FALSE),"")</f>
        <v/>
      </c>
      <c r="BF72" s="32" t="str">
        <f>IFERROR(VLOOKUP(Tabela227[[#This Row],[NOME]],'TARDE (N) (4)'!$B$2:$C$73,2,FALSE),"")</f>
        <v/>
      </c>
      <c r="BG72" s="32" t="str">
        <f>IFERROR(VLOOKUP(Tabela227[[#This Row],[NOME]],'TARDE (N) (3)'!$B$2:$C$73,2,FALSE),"")</f>
        <v/>
      </c>
      <c r="BH72" s="32" t="str">
        <f>IFERROR(VLOOKUP(Tabela227[[#This Row],[NOME]],'TARDE (N) (2)'!$B$2:$C$73,2,FALSE),"")</f>
        <v/>
      </c>
      <c r="BI72" s="32" t="str">
        <f>IFERROR(VLOOKUP(Tabela227[[#This Row],[NOME]],'TARDE (N) (1)'!$B$2:$C$73,2,FALSE),"")</f>
        <v/>
      </c>
      <c r="BJ72" s="32" t="str">
        <f>IFERROR(VLOOKUP(Tabela227[[#This Row],[NOME]],'TARDE (N) (6)'!$D$2:$E$73,2,FALSE),"")</f>
        <v/>
      </c>
      <c r="BK72" s="32" t="str">
        <f>IFERROR(VLOOKUP(Tabela227[[#This Row],[NOME]],'TARDE (N) (5)'!$D$2:$E$73,2,FALSE),"")</f>
        <v/>
      </c>
      <c r="BL72" s="32" t="str">
        <f>IFERROR(VLOOKUP(Tabela227[[#This Row],[NOME]],'TARDE (N) (4)'!$D$2:$E$73,2,FALSE),"")</f>
        <v/>
      </c>
      <c r="BM72" s="32" t="str">
        <f>IFERROR(VLOOKUP(Tabela227[[#This Row],[NOME]],'TARDE (N) (3)'!$D$2:$E$73,2,FALSE),"")</f>
        <v/>
      </c>
      <c r="BN72" s="32" t="str">
        <f>IFERROR(VLOOKUP(Tabela227[[#This Row],[NOME]],'TARDE (N) (2)'!$D$2:$E$73,2,FALSE),"")</f>
        <v/>
      </c>
      <c r="BO72" s="32" t="str">
        <f>IFERROR(VLOOKUP(Tabela227[[#This Row],[NOME]],'TARDE (N) (1)'!$D$2:$E$73,2,FALSE),"")</f>
        <v/>
      </c>
      <c r="BP72" s="32" t="str">
        <f>IFERROR(VLOOKUP(Tabela227[[#This Row],[NOME]],'TARDE (N) (6)'!$F$2:$G$73,2,FALSE),"")</f>
        <v/>
      </c>
      <c r="BQ72" s="32" t="str">
        <f>IFERROR(VLOOKUP(Tabela227[[#This Row],[NOME]],'TARDE (N) (5)'!$F$2:$G$73,2,FALSE),"")</f>
        <v/>
      </c>
      <c r="BR72" s="32" t="str">
        <f>IFERROR(VLOOKUP(Tabela227[[#This Row],[NOME]],'TARDE (N) (4)'!$F$2:$G$73,2,FALSE),"")</f>
        <v/>
      </c>
      <c r="BS72" s="32" t="str">
        <f>IFERROR(VLOOKUP(Tabela227[[#This Row],[NOME]],'TARDE (N) (3)'!$F$2:$G$73,2,FALSE),"")</f>
        <v/>
      </c>
      <c r="BT72" s="32" t="str">
        <f>IFERROR(VLOOKUP(Tabela227[[#This Row],[NOME]],'TARDE (N) (2)'!$F$2:$G$73,2,FALSE),"")</f>
        <v/>
      </c>
      <c r="BU72" s="32" t="str">
        <f>IFERROR(VLOOKUP(Tabela227[[#This Row],[NOME]],'TARDE (N) (1)'!$F$2:$G$73,2,FALSE),"")</f>
        <v/>
      </c>
      <c r="BV72" s="32" t="str">
        <f>IFERROR(VLOOKUP(Tabela227[[#This Row],[NOME]],'TARDE (N) (6)'!$H$2:$I$73,2,FALSE),"")</f>
        <v/>
      </c>
      <c r="BW72" s="32" t="str">
        <f>IFERROR(VLOOKUP(Tabela227[[#This Row],[NOME]],'TARDE (N) (5)'!$H$2:$I$73,2,FALSE),"")</f>
        <v/>
      </c>
      <c r="BX72" s="32" t="str">
        <f>IFERROR(VLOOKUP(Tabela227[[#This Row],[NOME]],'TARDE (N) (4)'!$H$2:$I$73,2,FALSE),"")</f>
        <v/>
      </c>
      <c r="BY72" s="32" t="str">
        <f>IFERROR(VLOOKUP(Tabela227[[#This Row],[NOME]],'TARDE (N) (3)'!$H$2:$I$73,2,FALSE),"")</f>
        <v/>
      </c>
      <c r="BZ72" s="32" t="str">
        <f>IFERROR(VLOOKUP(Tabela227[[#This Row],[NOME]],'TARDE (N) (2)'!$H$2:$I$73,2,FALSE),"")</f>
        <v/>
      </c>
      <c r="CA72" s="32" t="str">
        <f>IFERROR(VLOOKUP(Tabela227[[#This Row],[NOME]],'TARDE (N) (1)'!$H$2:$I$73,2,FALSE),"")</f>
        <v/>
      </c>
      <c r="CB72" s="32" t="str">
        <f>IFERROR(VLOOKUP(Tabela227[[#This Row],[NOME]],'TARDE (N) (6)'!$J$2:$K$73,2,FALSE),"")</f>
        <v/>
      </c>
      <c r="CC72" s="32" t="str">
        <f>IFERROR(VLOOKUP(Tabela227[[#This Row],[NOME]],'TARDE (N) (5)'!$J$2:$K$73,2,FALSE),"")</f>
        <v/>
      </c>
      <c r="CD72" s="32" t="str">
        <f>IFERROR(VLOOKUP(Tabela227[[#This Row],[NOME]],'TARDE (N) (4)'!$J$2:$K$73,2,FALSE),"")</f>
        <v/>
      </c>
      <c r="CE72" s="32" t="str">
        <f>IFERROR(VLOOKUP(Tabela227[[#This Row],[NOME]],'TARDE (N) (3)'!$J$2:$K$73,2,FALSE),"")</f>
        <v/>
      </c>
      <c r="CF72" s="32" t="str">
        <f>IFERROR(VLOOKUP(Tabela227[[#This Row],[NOME]],'TARDE (N) (2)'!$J$2:$K$73,2,FALSE),"")</f>
        <v/>
      </c>
      <c r="CG72" s="32" t="str">
        <f>IFERROR(VLOOKUP(Tabela227[[#This Row],[NOME]],'TARDE (N) (1)'!$J$2:$K$73,2,FALSE),"")</f>
        <v/>
      </c>
      <c r="CH72" s="32" t="str">
        <f>IFERROR(VLOOKUP(Tabela227[[#This Row],[NOME]],'TARDE (N) (6)'!$L$2:$M$73,2,FALSE),"")</f>
        <v/>
      </c>
      <c r="CI72" s="32" t="str">
        <f>IFERROR(VLOOKUP(Tabela227[[#This Row],[NOME]],'TARDE (N) (5)'!$L$2:$M$73,2,FALSE),"")</f>
        <v/>
      </c>
      <c r="CJ72" s="32" t="str">
        <f>IFERROR(VLOOKUP(Tabela227[[#This Row],[NOME]],'TARDE (N) (4)'!$L$2:$M$73,2,FALSE),"")</f>
        <v/>
      </c>
      <c r="CK72" s="32" t="str">
        <f>IFERROR(VLOOKUP(Tabela227[[#This Row],[NOME]],'TARDE (N) (3)'!$L$2:$M$73,2,FALSE),"")</f>
        <v/>
      </c>
      <c r="CL72" s="32" t="str">
        <f>IFERROR(VLOOKUP(Tabela227[[#This Row],[NOME]],'TARDE (N) (2)'!$L$2:$M$73,2,FALSE),"")</f>
        <v/>
      </c>
      <c r="CM72" s="32" t="str">
        <f>IFERROR(VLOOKUP(Tabela227[[#This Row],[NOME]],'TARDE (N) (1)'!$L$2:$M$73,2,FALSE),"")</f>
        <v/>
      </c>
      <c r="CN72" s="32" t="str">
        <f>IFERROR(VLOOKUP(Tabela227[[#This Row],[NOME]],'MANHÃ (N) (7)'!$B$2:$C$127,2,FALSE),"")</f>
        <v/>
      </c>
      <c r="CO72" s="32" t="str">
        <f>IFERROR(VLOOKUP(Tabela227[[#This Row],[NOME]],'MANHÃ (N) (6)'!$B$2:$C$127,2,FALSE),"")</f>
        <v/>
      </c>
      <c r="CP72" s="32" t="str">
        <f>IFERROR(VLOOKUP(Tabela227[[#This Row],[NOME]],'MANHÃ (N) (5)'!$B$2:$C$127,2,FALSE),"")</f>
        <v/>
      </c>
      <c r="CQ72" s="32" t="str">
        <f>IFERROR(VLOOKUP(Tabela227[[#This Row],[NOME]],'MANHÃ (N) (4)'!$B$2:$C$127,2,FALSE),"")</f>
        <v/>
      </c>
      <c r="CR72" s="32" t="str">
        <f>IFERROR(VLOOKUP(Tabela227[[#This Row],[NOME]],'MANHÃ (N) (3)'!$B$2:$C$127,2,FALSE),"")</f>
        <v/>
      </c>
      <c r="CS72" s="32" t="str">
        <f>IFERROR(VLOOKUP(Tabela227[[#This Row],[NOME]],'MANHÃ (N) (2)'!$B$2:$C$127,2,FALSE),"")</f>
        <v/>
      </c>
      <c r="CT72" s="32" t="str">
        <f>IFERROR(VLOOKUP(Tabela227[[#This Row],[NOME]],'MANHÃ (N) (1)'!$B$2:$C$127,2,FALSE),"")</f>
        <v/>
      </c>
      <c r="CU72" s="32" t="str">
        <f>IFERROR(VLOOKUP(Tabela227[[#This Row],[NOME]],'MANHÃ (N) (7)'!$D$2:$E$127,2,FALSE),"")</f>
        <v/>
      </c>
      <c r="CV72" s="32" t="str">
        <f>IFERROR(VLOOKUP(Tabela227[[#This Row],[NOME]],'MANHÃ (N) (6)'!$D$2:$E$127,2,FALSE),"")</f>
        <v/>
      </c>
      <c r="CW72" s="32" t="str">
        <f>IFERROR(VLOOKUP(Tabela227[[#This Row],[NOME]],'MANHÃ (N) (5)'!$D$2:$E$127,2,FALSE),"")</f>
        <v/>
      </c>
      <c r="CX72" s="32" t="str">
        <f>IFERROR(VLOOKUP(Tabela227[[#This Row],[NOME]],'MANHÃ (N) (4)'!$D$2:$E$127,2,FALSE),"")</f>
        <v/>
      </c>
      <c r="CY72" s="32" t="str">
        <f>IFERROR(VLOOKUP(Tabela227[[#This Row],[NOME]],'MANHÃ (N) (3)'!$D$2:$E$127,2,FALSE),"")</f>
        <v/>
      </c>
      <c r="CZ72" s="32" t="str">
        <f>IFERROR(VLOOKUP(Tabela227[[#This Row],[NOME]],'MANHÃ (N) (2)'!$D$2:$E$127,2,FALSE),"")</f>
        <v/>
      </c>
      <c r="DA72" s="32" t="str">
        <f>IFERROR(VLOOKUP(Tabela227[[#This Row],[NOME]],'MANHÃ (N) (1)'!$D$2:$E$127,2,FALSE),"")</f>
        <v/>
      </c>
      <c r="DB72" s="32" t="str">
        <f>IFERROR(VLOOKUP(Tabela227[[#This Row],[NOME]],'MANHÃ (N) (7)'!$F$2:$G$127,2,FALSE),"")</f>
        <v/>
      </c>
      <c r="DC72" s="32" t="str">
        <f>IFERROR(VLOOKUP(Tabela227[[#This Row],[NOME]],'MANHÃ (N) (7)'!$F$2:$G$127,2,FALSE),"")</f>
        <v/>
      </c>
      <c r="DD72" s="32" t="str">
        <f>IFERROR(VLOOKUP(Tabela227[[#This Row],[NOME]],'MANHÃ (N) (6)'!$F$2:$G$127,2,FALSE),"")</f>
        <v/>
      </c>
      <c r="DE72" s="32" t="str">
        <f>IFERROR(VLOOKUP(Tabela227[[#This Row],[NOME]],'MANHÃ (N) (5)'!$F$2:$G$127,2,FALSE),"")</f>
        <v/>
      </c>
      <c r="DF72" s="32" t="str">
        <f>IFERROR(VLOOKUP(Tabela227[[#This Row],[NOME]],'MANHÃ (N) (3)'!$F$2:$G$127,2,FALSE),"")</f>
        <v/>
      </c>
      <c r="DG72" s="32" t="str">
        <f>IFERROR(VLOOKUP(Tabela227[[#This Row],[NOME]],'MANHÃ (N) (2)'!$F$2:$G$127,2,FALSE),"")</f>
        <v/>
      </c>
      <c r="DH72" s="32" t="str">
        <f>IFERROR(VLOOKUP(Tabela227[[#This Row],[NOME]],'MANHÃ (N) (1)'!$F$2:$G$127,2,FALSE),"")</f>
        <v/>
      </c>
      <c r="DI72" s="32" t="str">
        <f>IFERROR(VLOOKUP(Tabela227[[#This Row],[NOME]],'MANHÃ (N) (7)'!$H$2:$I$127,2,FALSE),"")</f>
        <v/>
      </c>
      <c r="DJ72" s="32" t="str">
        <f>IFERROR(VLOOKUP(Tabela227[[#This Row],[NOME]],'MANHÃ (N) (6)'!$H$2:$I$127,2,FALSE),"")</f>
        <v/>
      </c>
      <c r="DK72" s="32" t="str">
        <f>IFERROR(VLOOKUP(Tabela227[[#This Row],[NOME]],'MANHÃ (N) (5)'!$H$2:$I$127,2,FALSE),"")</f>
        <v/>
      </c>
      <c r="DL72" s="32" t="str">
        <f>IFERROR(VLOOKUP(Tabela227[[#This Row],[NOME]],'MANHÃ (N) (4)'!$H$2:$I$127,2,FALSE),"")</f>
        <v/>
      </c>
      <c r="DM72" s="32" t="str">
        <f>IFERROR(VLOOKUP(Tabela227[[#This Row],[NOME]],'MANHÃ (N) (3)'!$H$2:$I$127,2,FALSE),"")</f>
        <v/>
      </c>
      <c r="DN72" s="32" t="str">
        <f>IFERROR(VLOOKUP(Tabela227[[#This Row],[NOME]],'MANHÃ (N) (2)'!$H$2:$I$127,2,FALSE),"")</f>
        <v/>
      </c>
      <c r="DO72" s="32" t="str">
        <f>IFERROR(VLOOKUP(Tabela227[[#This Row],[NOME]],'MANHÃ (N) (1)'!$H$2:$I$127,2,FALSE),"")</f>
        <v/>
      </c>
      <c r="DP72" s="32" t="str">
        <f>IFERROR(VLOOKUP(Tabela227[[#This Row],[NOME]],'MANHÃ (N) (7)'!$J$2:$K$127,2,FALSE),"")</f>
        <v/>
      </c>
      <c r="DQ72" s="32" t="str">
        <f>IFERROR(VLOOKUP(Tabela227[[#This Row],[NOME]],'MANHÃ (N) (6)'!$J$2:$K$127,2,FALSE),"")</f>
        <v/>
      </c>
      <c r="DR72" s="32" t="str">
        <f>IFERROR(VLOOKUP(Tabela227[[#This Row],[NOME]],'MANHÃ (N) (5)'!$J$2:$K$127,2,FALSE),"")</f>
        <v/>
      </c>
      <c r="DS72" s="32" t="str">
        <f>IFERROR(VLOOKUP(Tabela227[[#This Row],[NOME]],'MANHÃ (N) (4)'!$J$2:$K$127,2,FALSE),"")</f>
        <v/>
      </c>
      <c r="DT72" s="32" t="str">
        <f>IFERROR(VLOOKUP(Tabela227[[#This Row],[NOME]],'MANHÃ (N) (3)'!$J$2:$K$127,2,FALSE),"")</f>
        <v/>
      </c>
      <c r="DU72" s="32" t="str">
        <f>IFERROR(VLOOKUP(Tabela227[[#This Row],[NOME]],'MANHÃ (N) (2)'!$J$2:$K$127,2,FALSE),"")</f>
        <v/>
      </c>
      <c r="DV72" s="32" t="str">
        <f>IFERROR(VLOOKUP(Tabela227[[#This Row],[NOME]],'MANHÃ (N) (1)'!$J$2:$K$127,2,FALSE),"")</f>
        <v/>
      </c>
      <c r="DW72" s="32" t="str">
        <f>IFERROR(VLOOKUP(Tabela227[[#This Row],[NOME]],'MANHÃ (N) (7)'!$L$2:$M$127,2,FALSE),"")</f>
        <v/>
      </c>
      <c r="DX72" s="32" t="str">
        <f>IFERROR(VLOOKUP(Tabela227[[#This Row],[NOME]],'MANHÃ (N) (6)'!$L$2:$M$127,2,FALSE),"")</f>
        <v/>
      </c>
      <c r="DY72" s="32" t="str">
        <f>IFERROR(VLOOKUP(Tabela227[[#This Row],[NOME]],'MANHÃ (N) (5)'!$L$2:$M$127,2,FALSE),"")</f>
        <v/>
      </c>
      <c r="DZ72" s="32" t="str">
        <f>IFERROR(VLOOKUP(Tabela227[[#This Row],[NOME]],'MANHÃ (N) (4)'!$L$2:$M$127,2,FALSE),"")</f>
        <v/>
      </c>
      <c r="EA72" s="32" t="str">
        <f>IFERROR(VLOOKUP(Tabela227[[#This Row],[NOME]],'MANHÃ (N) (3)'!$L$2:$M$127,2,FALSE),"")</f>
        <v/>
      </c>
      <c r="EB72" s="32" t="str">
        <f>IFERROR(VLOOKUP(Tabela227[[#This Row],[NOME]],'MANHÃ (N) (2)'!$L$2:$M$127,2,FALSE),"")</f>
        <v/>
      </c>
      <c r="EC72" s="32" t="str">
        <f>IFERROR(VLOOKUP(Tabela227[[#This Row],[NOME]],'MANHÃ (N) (1)'!$L$2:$M$127,2,FALSE),"")</f>
        <v/>
      </c>
      <c r="ED72" s="33">
        <v>45323</v>
      </c>
      <c r="EE72" s="31">
        <f>PROFESSORES!$D$3</f>
        <v>2024</v>
      </c>
      <c r="EF72" s="31" t="str">
        <f>PROFESSORES!$C$3</f>
        <v>MAIO</v>
      </c>
      <c r="EG72" s="35">
        <f>'MÊS (WORD)'!$C$4</f>
        <v>5</v>
      </c>
      <c r="EH72" s="42">
        <f>'MÊS (WORD)'!$I$5</f>
        <v>45413</v>
      </c>
      <c r="EI72" s="31" t="str">
        <f>'MÊS (WORD)'!$J$5</f>
        <v>*
***************************DIA DO TRABALHO**************************</v>
      </c>
      <c r="EJ72" s="42">
        <f>'MÊS (WORD)'!$I$6</f>
        <v>45414</v>
      </c>
      <c r="EK72" s="37" t="str">
        <f>'MÊS (WORD)'!$J$6</f>
        <v/>
      </c>
      <c r="EL72" s="42">
        <f>'MÊS (WORD)'!$I$7</f>
        <v>45415</v>
      </c>
      <c r="EM72" s="37" t="str">
        <f>'MÊS (WORD)'!$J$7</f>
        <v/>
      </c>
      <c r="EN72" s="42">
        <f>'MÊS (WORD)'!$I$8</f>
        <v>45416</v>
      </c>
      <c r="EO72" s="37" t="str">
        <f>'MÊS (WORD)'!$J$8</f>
        <v/>
      </c>
      <c r="EP72" s="42">
        <f>'MÊS (WORD)'!$I$9</f>
        <v>45417</v>
      </c>
      <c r="EQ72" s="37" t="str">
        <f>'MÊS (WORD)'!$J$9</f>
        <v>********************************************************************</v>
      </c>
      <c r="ER72" s="42">
        <f>'MÊS (WORD)'!$I$10</f>
        <v>45418</v>
      </c>
      <c r="ES72" s="37" t="str">
        <f>'MÊS (WORD)'!$J$10</f>
        <v/>
      </c>
      <c r="ET72" s="42">
        <f>'MÊS (WORD)'!$I$11</f>
        <v>45419</v>
      </c>
      <c r="EU72" s="37" t="str">
        <f>'MÊS (WORD)'!$J$11</f>
        <v/>
      </c>
      <c r="EV72" s="42">
        <f>'MÊS (WORD)'!$I$12</f>
        <v>45420</v>
      </c>
      <c r="EW72" s="37" t="str">
        <f>'MÊS (WORD)'!$J$12</f>
        <v/>
      </c>
      <c r="EX72" s="42">
        <f>'MÊS (WORD)'!$I$13</f>
        <v>45421</v>
      </c>
      <c r="EY72" s="37" t="str">
        <f>'MÊS (WORD)'!$J$13</f>
        <v/>
      </c>
      <c r="EZ72" s="37">
        <f>'MÊS (WORD)'!$I$14</f>
        <v>45422</v>
      </c>
      <c r="FA72" s="37" t="str">
        <f>'MÊS (WORD)'!$J$14</f>
        <v/>
      </c>
      <c r="FB72" s="37">
        <f>'MÊS (WORD)'!$I$15</f>
        <v>45423</v>
      </c>
      <c r="FC72" s="37" t="str">
        <f>'MÊS (WORD)'!$J$15</f>
        <v/>
      </c>
      <c r="FD72" s="37">
        <f>'MÊS (WORD)'!$I$16</f>
        <v>45424</v>
      </c>
      <c r="FE72" s="37" t="str">
        <f>'MÊS (WORD)'!$J$16</f>
        <v>********************************************************************</v>
      </c>
      <c r="FF72" s="37">
        <f>'MÊS (WORD)'!$I$17</f>
        <v>45425</v>
      </c>
      <c r="FG72" s="37" t="str">
        <f>'MÊS (WORD)'!$J$17</f>
        <v/>
      </c>
      <c r="FH72" s="37">
        <f>'MÊS (WORD)'!$I$18</f>
        <v>45426</v>
      </c>
      <c r="FI72" s="37" t="str">
        <f>'MÊS (WORD)'!$J$18</f>
        <v/>
      </c>
      <c r="FJ72" s="37">
        <f>'MÊS (WORD)'!$I$19</f>
        <v>45427</v>
      </c>
      <c r="FK72" s="37" t="str">
        <f>'MÊS (WORD)'!$J$19</f>
        <v/>
      </c>
      <c r="FL72" s="37">
        <f>'MÊS (WORD)'!$I$20</f>
        <v>45428</v>
      </c>
      <c r="FM72" s="37" t="str">
        <f>'MÊS (WORD)'!$J$20</f>
        <v/>
      </c>
      <c r="FN72" s="37">
        <f>'MÊS (WORD)'!$I$21</f>
        <v>45429</v>
      </c>
      <c r="FO72" s="37" t="str">
        <f>'MÊS (WORD)'!$J$21</f>
        <v/>
      </c>
      <c r="FP72" s="37">
        <f>'MÊS (WORD)'!$I$22</f>
        <v>45430</v>
      </c>
      <c r="FQ72" s="37" t="str">
        <f>'MÊS (WORD)'!$J$22</f>
        <v/>
      </c>
      <c r="FR72" s="37">
        <f>'MÊS (WORD)'!$I$23</f>
        <v>45431</v>
      </c>
      <c r="FS72" s="37" t="str">
        <f>'MÊS (WORD)'!$J$23</f>
        <v>********************************************************************</v>
      </c>
      <c r="FT72" s="37">
        <f>'MÊS (WORD)'!$I$24</f>
        <v>45432</v>
      </c>
      <c r="FU72" s="37" t="str">
        <f>'MÊS (WORD)'!$J$24</f>
        <v/>
      </c>
      <c r="FV72" s="37">
        <f>'MÊS (WORD)'!$I$25</f>
        <v>45433</v>
      </c>
      <c r="FW72" s="37" t="str">
        <f>'MÊS (WORD)'!$J$25</f>
        <v/>
      </c>
      <c r="FX72" s="37">
        <f>'MÊS (WORD)'!$I$26</f>
        <v>45434</v>
      </c>
      <c r="FY72" s="37" t="str">
        <f>'MÊS (WORD)'!$J$26</f>
        <v/>
      </c>
      <c r="FZ72" s="37">
        <f>'MÊS (WORD)'!$I$27</f>
        <v>45435</v>
      </c>
      <c r="GA72" s="37" t="str">
        <f>'MÊS (WORD)'!$J$27</f>
        <v/>
      </c>
      <c r="GB72" s="37">
        <f>'MÊS (WORD)'!$I$28</f>
        <v>45436</v>
      </c>
      <c r="GC72" s="37" t="str">
        <f>'MÊS (WORD)'!$J$28</f>
        <v/>
      </c>
      <c r="GD72" s="37">
        <f>'MÊS (WORD)'!$I$29</f>
        <v>45437</v>
      </c>
      <c r="GE72" s="37" t="str">
        <f>'MÊS (WORD)'!$J$29</f>
        <v/>
      </c>
      <c r="GF72" s="37">
        <f>'MÊS (WORD)'!$I$30</f>
        <v>45438</v>
      </c>
      <c r="GG72" s="37" t="str">
        <f>'MÊS (WORD)'!$J$30</f>
        <v>********************************************************************</v>
      </c>
      <c r="GH72" s="37">
        <f>'MÊS (WORD)'!$I$31</f>
        <v>45439</v>
      </c>
      <c r="GI72" s="37" t="str">
        <f>'MÊS (WORD)'!$J$31</f>
        <v/>
      </c>
      <c r="GJ72" s="37">
        <f>'MÊS (WORD)'!$I$32</f>
        <v>45440</v>
      </c>
      <c r="GK72" s="37" t="str">
        <f>'MÊS (WORD)'!$J$32</f>
        <v/>
      </c>
      <c r="GL72" s="37">
        <f>'MÊS (WORD)'!$I$33</f>
        <v>45441</v>
      </c>
      <c r="GM72" s="37" t="str">
        <f>'MÊS (WORD)'!$J$33</f>
        <v/>
      </c>
      <c r="GN72" s="37">
        <f>'MÊS (WORD)'!$I$34</f>
        <v>45442</v>
      </c>
      <c r="GO72" s="37" t="str">
        <f>'MÊS (WORD)'!$J$34</f>
        <v/>
      </c>
      <c r="GP72" s="37">
        <f>'MÊS (WORD)'!$I$35</f>
        <v>45443</v>
      </c>
      <c r="GQ72" s="31" t="str">
        <f>'MÊS (WORD)'!$J$35</f>
        <v/>
      </c>
    </row>
    <row r="73" spans="1:199" ht="17.100000000000001" customHeight="1" x14ac:dyDescent="0.25">
      <c r="A73" s="31">
        <v>21397</v>
      </c>
      <c r="B73" s="33">
        <v>39335</v>
      </c>
      <c r="C73" s="31">
        <v>21</v>
      </c>
      <c r="D73" s="39" t="s">
        <v>447</v>
      </c>
      <c r="E73" s="34" t="s">
        <v>265</v>
      </c>
      <c r="F73" s="39" t="s">
        <v>396</v>
      </c>
      <c r="G73" s="39" t="s">
        <v>407</v>
      </c>
      <c r="H73" s="31">
        <v>4</v>
      </c>
      <c r="I73" s="31">
        <f>IF(Tabela227[[#This Row],[HORA AULA]]&lt;&gt;0,Tabela227[[#This Row],[HORA AULA]]/2,"-")</f>
        <v>2</v>
      </c>
      <c r="J73" s="31" t="s">
        <v>100</v>
      </c>
      <c r="K73" s="31" t="s">
        <v>100</v>
      </c>
      <c r="L73" s="31" t="s">
        <v>100</v>
      </c>
      <c r="M73" s="31" t="s">
        <v>100</v>
      </c>
      <c r="N73" s="32" t="str">
        <f>IFERROR(VLOOKUP(Tabela227[[#This Row],[NOME]],'NOITE (N) (7)'!$B$3:$C$176,2,FALSE),"")</f>
        <v/>
      </c>
      <c r="O73" s="32" t="str">
        <f>IFERROR(VLOOKUP(Tabela227[[#This Row],[NOME]],'NOITE (N) (6)'!$B$3:$C$176,2,FALSE),"")</f>
        <v/>
      </c>
      <c r="P73" s="32" t="str">
        <f>IFERROR(VLOOKUP(Tabela227[[#This Row],[NOME]],'NOITE (N) (5)'!$B$3:$C$176,2,FALSE),"")</f>
        <v/>
      </c>
      <c r="Q73" s="32" t="str">
        <f>IFERROR(VLOOKUP(Tabela227[[#This Row],[NOME]],'NOITE (N) (4)'!$B$3:$C$176,2,FALSE),"")</f>
        <v/>
      </c>
      <c r="R73" s="32" t="str">
        <f>IFERROR(VLOOKUP(Tabela227[[#This Row],[NOME]],'NOITE (N) (3)'!$B$3:$C$176,2,FALSE),"")</f>
        <v/>
      </c>
      <c r="S73" s="32" t="str">
        <f>IFERROR(VLOOKUP(Tabela227[[#This Row],[NOME]],'NOITE (N) (2)'!$B$3:$C$176,2,FALSE),"")</f>
        <v/>
      </c>
      <c r="T73" s="32" t="str">
        <f>IFERROR(VLOOKUP(Tabela227[[#This Row],[NOME]],'NOITE (N) (1)'!$B$3:$C$176,2,FALSE),"")</f>
        <v/>
      </c>
      <c r="U73" s="32" t="str">
        <f>IFERROR(VLOOKUP(Tabela227[[#This Row],[NOME]],'NOITE (N) (7)'!$D$3:$E$176,2,FALSE),"")</f>
        <v/>
      </c>
      <c r="V73" s="32" t="str">
        <f>IFERROR(VLOOKUP(Tabela227[[#This Row],[NOME]],'NOITE (N) (6)'!$D$3:$E$176,2,FALSE),"")</f>
        <v/>
      </c>
      <c r="W73" s="32" t="str">
        <f>IFERROR(VLOOKUP(Tabela227[[#This Row],[NOME]],'NOITE (N) (5)'!$D$3:$E$176,2,FALSE),"")</f>
        <v/>
      </c>
      <c r="X73" s="32" t="str">
        <f>IFERROR(VLOOKUP(Tabela227[[#This Row],[NOME]],'NOITE (N) (4)'!$D$3:$E$176,2,FALSE),"")</f>
        <v/>
      </c>
      <c r="Y73" s="32" t="str">
        <f>IFERROR(VLOOKUP(Tabela227[[#This Row],[NOME]],'NOITE (N) (3)'!$D$3:$E$176,2,FALSE),"")</f>
        <v/>
      </c>
      <c r="Z73" s="32" t="str">
        <f>IFERROR(VLOOKUP(Tabela227[[#This Row],[NOME]],'NOITE (N) (2)'!$D$3:$E$176,2,FALSE),"")</f>
        <v/>
      </c>
      <c r="AA73" s="32" t="str">
        <f>IFERROR(VLOOKUP(Tabela227[[#This Row],[NOME]],'NOITE (N) (1)'!$D$3:$E$176,2,FALSE),"")</f>
        <v/>
      </c>
      <c r="AB73" s="32" t="str">
        <f>IFERROR(VLOOKUP(Tabela227[[#This Row],[NOME]],'NOITE (N) (7)'!$F$3:$G$176,2,FALSE),"")</f>
        <v/>
      </c>
      <c r="AC73" s="32" t="str">
        <f>IFERROR(VLOOKUP(Tabela227[[#This Row],[NOME]],'NOITE (N) (6)'!$F$3:$G$176,2,FALSE),"")</f>
        <v/>
      </c>
      <c r="AD73" s="32" t="str">
        <f>IFERROR(VLOOKUP(Tabela227[[#This Row],[NOME]],'NOITE (N) (5)'!$F$3:$G$176,2,FALSE),"")</f>
        <v/>
      </c>
      <c r="AE73" s="32" t="str">
        <f>IFERROR(VLOOKUP(Tabela227[[#This Row],[NOME]],'NOITE (N) (4)'!$F$3:$G$176,2,FALSE),"")</f>
        <v/>
      </c>
      <c r="AF73" s="32" t="str">
        <f>IFERROR(VLOOKUP(Tabela227[[#This Row],[NOME]],'NOITE (N) (3)'!$F$3:$G$176,2,FALSE),"")</f>
        <v/>
      </c>
      <c r="AG73" s="32" t="str">
        <f>IFERROR(VLOOKUP(Tabela227[[#This Row],[NOME]],'NOITE (N) (2)'!$F$3:$G$176,2,FALSE),"")</f>
        <v/>
      </c>
      <c r="AH73" s="32" t="str">
        <f>IFERROR(VLOOKUP(Tabela227[[#This Row],[NOME]],'NOITE (N) (1)'!$F$3:$G$176,2,FALSE),"")</f>
        <v/>
      </c>
      <c r="AI73" s="32" t="str">
        <f>IFERROR(VLOOKUP(Tabela227[[#This Row],[NOME]],'NOITE (N) (7)'!$H$3:$I$176,2,FALSE),"")</f>
        <v/>
      </c>
      <c r="AJ73" s="32" t="str">
        <f>IFERROR(VLOOKUP(Tabela227[[#This Row],[NOME]],'NOITE (N) (6)'!$H$3:$I$176,2,FALSE),"")</f>
        <v/>
      </c>
      <c r="AK73" s="32" t="str">
        <f>IFERROR(VLOOKUP(Tabela227[[#This Row],[NOME]],'NOITE (N) (5)'!$H$3:$I$176,2,FALSE),"")</f>
        <v/>
      </c>
      <c r="AL73" s="32" t="str">
        <f>IFERROR(VLOOKUP(Tabela227[[#This Row],[NOME]],'NOITE (N) (4)'!$H$3:$I$176,2,FALSE),"")</f>
        <v/>
      </c>
      <c r="AM73" s="32" t="str">
        <f>IFERROR(VLOOKUP(Tabela227[[#This Row],[NOME]],'NOITE (N) (3)'!$H$3:$I$176,2,FALSE),"")</f>
        <v/>
      </c>
      <c r="AN73" s="32" t="str">
        <f>IFERROR(VLOOKUP(Tabela227[[#This Row],[NOME]],'NOITE (N) (2)'!$H$3:$I$176,2,FALSE),"")</f>
        <v/>
      </c>
      <c r="AO73" s="32" t="str">
        <f>IFERROR(VLOOKUP(Tabela227[[#This Row],[NOME]],'NOITE (N) (1)'!$H$3:$I$176,2,FALSE),"")</f>
        <v/>
      </c>
      <c r="AP73" s="32" t="str">
        <f>IFERROR(VLOOKUP(Tabela227[[#This Row],[NOME]],'NOITE (N) (7)'!$J$3:$K$176,2,FALSE),"")</f>
        <v/>
      </c>
      <c r="AQ73" s="32" t="str">
        <f>IFERROR(VLOOKUP(Tabela227[[#This Row],[NOME]],'NOITE (N) (6)'!$J$3:$K$176,2,FALSE),"")</f>
        <v/>
      </c>
      <c r="AR73" s="32" t="str">
        <f>IFERROR(VLOOKUP(Tabela227[[#This Row],[NOME]],'NOITE (N) (5)'!$J$3:$K$176,2,FALSE),"")</f>
        <v/>
      </c>
      <c r="AS73" s="32" t="str">
        <f>IFERROR(VLOOKUP(Tabela227[[#This Row],[NOME]],'NOITE (N) (4)'!$J$3:$K$176,2,FALSE),"")</f>
        <v/>
      </c>
      <c r="AT73" s="32" t="str">
        <f>IFERROR(VLOOKUP(Tabela227[[#This Row],[NOME]],'NOITE (N) (3)'!$J$3:$K$176,2,FALSE),"")</f>
        <v/>
      </c>
      <c r="AU73" s="32" t="str">
        <f>IFERROR(VLOOKUP(Tabela227[[#This Row],[NOME]],'NOITE (N) (2)'!$J$3:$K$176,2,FALSE),"")</f>
        <v/>
      </c>
      <c r="AV73" s="32" t="str">
        <f>IFERROR(VLOOKUP(Tabela227[[#This Row],[NOME]],'NOITE (N) (1)'!$J$3:$K$176,2,FALSE),"")</f>
        <v/>
      </c>
      <c r="AW73" s="32" t="str">
        <f>IFERROR(VLOOKUP(Tabela227[[#This Row],[NOME]],'NOITE (N) (7)'!$L$3:$M$176,2,FALSE),"")</f>
        <v/>
      </c>
      <c r="AX73" s="32" t="str">
        <f>IFERROR(VLOOKUP(Tabela227[[#This Row],[NOME]],'NOITE (N) (6)'!$L$3:$M$176,2,FALSE),"")</f>
        <v/>
      </c>
      <c r="AY73" s="32" t="str">
        <f>IFERROR(VLOOKUP(Tabela227[[#This Row],[NOME]],'NOITE (N) (5)'!$L$3:$M$176,2,FALSE),"")</f>
        <v/>
      </c>
      <c r="AZ73" s="32" t="str">
        <f>IFERROR(VLOOKUP(Tabela227[[#This Row],[NOME]],'NOITE (N) (4)'!$L$3:$M$176,2,FALSE),"")</f>
        <v/>
      </c>
      <c r="BA73" s="32" t="str">
        <f>IFERROR(VLOOKUP(Tabela227[[#This Row],[NOME]],'NOITE (N) (3)'!$L$3:$M$176,2,FALSE),"")</f>
        <v/>
      </c>
      <c r="BB73" s="32" t="str">
        <f>IFERROR(VLOOKUP(Tabela227[[#This Row],[NOME]],'NOITE (N) (2)'!$L$3:$M$176,2,FALSE),"")</f>
        <v/>
      </c>
      <c r="BC73" s="32" t="str">
        <f>IFERROR(VLOOKUP(Tabela227[[#This Row],[NOME]],'NOITE (N) (1)'!$L$3:$M$176,2,FALSE),"")</f>
        <v/>
      </c>
      <c r="BD73" s="32" t="str">
        <f>IFERROR(VLOOKUP(Tabela227[[#This Row],[NOME]],'TARDE (N) (6)'!$B$2:$C$73,2,FALSE),"")</f>
        <v/>
      </c>
      <c r="BE73" s="32" t="str">
        <f>IFERROR(VLOOKUP(Tabela227[[#This Row],[NOME]],'TARDE (N) (5)'!$B$2:$C$73,2,FALSE),"")</f>
        <v/>
      </c>
      <c r="BF73" s="32" t="str">
        <f>IFERROR(VLOOKUP(Tabela227[[#This Row],[NOME]],'TARDE (N) (4)'!$B$2:$C$73,2,FALSE),"")</f>
        <v/>
      </c>
      <c r="BG73" s="32" t="str">
        <f>IFERROR(VLOOKUP(Tabela227[[#This Row],[NOME]],'TARDE (N) (3)'!$B$2:$C$73,2,FALSE),"")</f>
        <v/>
      </c>
      <c r="BH73" s="32" t="str">
        <f>IFERROR(VLOOKUP(Tabela227[[#This Row],[NOME]],'TARDE (N) (2)'!$B$2:$C$73,2,FALSE),"")</f>
        <v/>
      </c>
      <c r="BI73" s="32" t="str">
        <f>IFERROR(VLOOKUP(Tabela227[[#This Row],[NOME]],'TARDE (N) (1)'!$B$2:$C$73,2,FALSE),"")</f>
        <v/>
      </c>
      <c r="BJ73" s="32" t="str">
        <f>IFERROR(VLOOKUP(Tabela227[[#This Row],[NOME]],'TARDE (N) (6)'!$D$2:$E$73,2,FALSE),"")</f>
        <v/>
      </c>
      <c r="BK73" s="32" t="str">
        <f>IFERROR(VLOOKUP(Tabela227[[#This Row],[NOME]],'TARDE (N) (5)'!$D$2:$E$73,2,FALSE),"")</f>
        <v/>
      </c>
      <c r="BL73" s="32" t="str">
        <f>IFERROR(VLOOKUP(Tabela227[[#This Row],[NOME]],'TARDE (N) (4)'!$D$2:$E$73,2,FALSE),"")</f>
        <v/>
      </c>
      <c r="BM73" s="32" t="str">
        <f>IFERROR(VLOOKUP(Tabela227[[#This Row],[NOME]],'TARDE (N) (3)'!$D$2:$E$73,2,FALSE),"")</f>
        <v/>
      </c>
      <c r="BN73" s="32" t="str">
        <f>IFERROR(VLOOKUP(Tabela227[[#This Row],[NOME]],'TARDE (N) (2)'!$D$2:$E$73,2,FALSE),"")</f>
        <v/>
      </c>
      <c r="BO73" s="32" t="str">
        <f>IFERROR(VLOOKUP(Tabela227[[#This Row],[NOME]],'TARDE (N) (1)'!$D$2:$E$73,2,FALSE),"")</f>
        <v/>
      </c>
      <c r="BP73" s="32" t="str">
        <f>IFERROR(VLOOKUP(Tabela227[[#This Row],[NOME]],'TARDE (N) (6)'!$F$2:$G$73,2,FALSE),"")</f>
        <v/>
      </c>
      <c r="BQ73" s="32" t="str">
        <f>IFERROR(VLOOKUP(Tabela227[[#This Row],[NOME]],'TARDE (N) (5)'!$F$2:$G$73,2,FALSE),"")</f>
        <v/>
      </c>
      <c r="BR73" s="32" t="str">
        <f>IFERROR(VLOOKUP(Tabela227[[#This Row],[NOME]],'TARDE (N) (4)'!$F$2:$G$73,2,FALSE),"")</f>
        <v/>
      </c>
      <c r="BS73" s="32" t="str">
        <f>IFERROR(VLOOKUP(Tabela227[[#This Row],[NOME]],'TARDE (N) (3)'!$F$2:$G$73,2,FALSE),"")</f>
        <v/>
      </c>
      <c r="BT73" s="32" t="str">
        <f>IFERROR(VLOOKUP(Tabela227[[#This Row],[NOME]],'TARDE (N) (2)'!$F$2:$G$73,2,FALSE),"")</f>
        <v/>
      </c>
      <c r="BU73" s="32" t="str">
        <f>IFERROR(VLOOKUP(Tabela227[[#This Row],[NOME]],'TARDE (N) (1)'!$F$2:$G$73,2,FALSE),"")</f>
        <v/>
      </c>
      <c r="BV73" s="32" t="str">
        <f>IFERROR(VLOOKUP(Tabela227[[#This Row],[NOME]],'TARDE (N) (6)'!$H$2:$I$73,2,FALSE),"")</f>
        <v/>
      </c>
      <c r="BW73" s="32" t="str">
        <f>IFERROR(VLOOKUP(Tabela227[[#This Row],[NOME]],'TARDE (N) (5)'!$H$2:$I$73,2,FALSE),"")</f>
        <v/>
      </c>
      <c r="BX73" s="32" t="str">
        <f>IFERROR(VLOOKUP(Tabela227[[#This Row],[NOME]],'TARDE (N) (4)'!$H$2:$I$73,2,FALSE),"")</f>
        <v/>
      </c>
      <c r="BY73" s="32" t="str">
        <f>IFERROR(VLOOKUP(Tabela227[[#This Row],[NOME]],'TARDE (N) (3)'!$H$2:$I$73,2,FALSE),"")</f>
        <v/>
      </c>
      <c r="BZ73" s="32" t="str">
        <f>IFERROR(VLOOKUP(Tabela227[[#This Row],[NOME]],'TARDE (N) (2)'!$H$2:$I$73,2,FALSE),"")</f>
        <v/>
      </c>
      <c r="CA73" s="32" t="str">
        <f>IFERROR(VLOOKUP(Tabela227[[#This Row],[NOME]],'TARDE (N) (1)'!$H$2:$I$73,2,FALSE),"")</f>
        <v/>
      </c>
      <c r="CB73" s="32" t="str">
        <f>IFERROR(VLOOKUP(Tabela227[[#This Row],[NOME]],'TARDE (N) (6)'!$J$2:$K$73,2,FALSE),"")</f>
        <v/>
      </c>
      <c r="CC73" s="32" t="str">
        <f>IFERROR(VLOOKUP(Tabela227[[#This Row],[NOME]],'TARDE (N) (5)'!$J$2:$K$73,2,FALSE),"")</f>
        <v/>
      </c>
      <c r="CD73" s="32" t="str">
        <f>IFERROR(VLOOKUP(Tabela227[[#This Row],[NOME]],'TARDE (N) (4)'!$J$2:$K$73,2,FALSE),"")</f>
        <v/>
      </c>
      <c r="CE73" s="32" t="str">
        <f>IFERROR(VLOOKUP(Tabela227[[#This Row],[NOME]],'TARDE (N) (3)'!$J$2:$K$73,2,FALSE),"")</f>
        <v/>
      </c>
      <c r="CF73" s="32" t="str">
        <f>IFERROR(VLOOKUP(Tabela227[[#This Row],[NOME]],'TARDE (N) (2)'!$J$2:$K$73,2,FALSE),"")</f>
        <v/>
      </c>
      <c r="CG73" s="32" t="str">
        <f>IFERROR(VLOOKUP(Tabela227[[#This Row],[NOME]],'TARDE (N) (1)'!$J$2:$K$73,2,FALSE),"")</f>
        <v/>
      </c>
      <c r="CH73" s="32" t="str">
        <f>IFERROR(VLOOKUP(Tabela227[[#This Row],[NOME]],'TARDE (N) (6)'!$L$2:$M$73,2,FALSE),"")</f>
        <v/>
      </c>
      <c r="CI73" s="32" t="str">
        <f>IFERROR(VLOOKUP(Tabela227[[#This Row],[NOME]],'TARDE (N) (5)'!$L$2:$M$73,2,FALSE),"")</f>
        <v/>
      </c>
      <c r="CJ73" s="32" t="str">
        <f>IFERROR(VLOOKUP(Tabela227[[#This Row],[NOME]],'TARDE (N) (4)'!$L$2:$M$73,2,FALSE),"")</f>
        <v/>
      </c>
      <c r="CK73" s="32" t="str">
        <f>IFERROR(VLOOKUP(Tabela227[[#This Row],[NOME]],'TARDE (N) (3)'!$L$2:$M$73,2,FALSE),"")</f>
        <v/>
      </c>
      <c r="CL73" s="32" t="str">
        <f>IFERROR(VLOOKUP(Tabela227[[#This Row],[NOME]],'TARDE (N) (2)'!$L$2:$M$73,2,FALSE),"")</f>
        <v/>
      </c>
      <c r="CM73" s="32" t="str">
        <f>IFERROR(VLOOKUP(Tabela227[[#This Row],[NOME]],'TARDE (N) (1)'!$L$2:$M$73,2,FALSE),"")</f>
        <v/>
      </c>
      <c r="CN73" s="32" t="str">
        <f>IFERROR(VLOOKUP(Tabela227[[#This Row],[NOME]],'MANHÃ (N) (7)'!$B$2:$C$127,2,FALSE),"")</f>
        <v/>
      </c>
      <c r="CO73" s="32" t="str">
        <f>IFERROR(VLOOKUP(Tabela227[[#This Row],[NOME]],'MANHÃ (N) (6)'!$B$2:$C$127,2,FALSE),"")</f>
        <v/>
      </c>
      <c r="CP73" s="32" t="str">
        <f>IFERROR(VLOOKUP(Tabela227[[#This Row],[NOME]],'MANHÃ (N) (5)'!$B$2:$C$127,2,FALSE),"")</f>
        <v/>
      </c>
      <c r="CQ73" s="32" t="str">
        <f>IFERROR(VLOOKUP(Tabela227[[#This Row],[NOME]],'MANHÃ (N) (4)'!$B$2:$C$127,2,FALSE),"")</f>
        <v/>
      </c>
      <c r="CR73" s="32" t="str">
        <f>IFERROR(VLOOKUP(Tabela227[[#This Row],[NOME]],'MANHÃ (N) (3)'!$B$2:$C$127,2,FALSE),"")</f>
        <v/>
      </c>
      <c r="CS73" s="32" t="str">
        <f>IFERROR(VLOOKUP(Tabela227[[#This Row],[NOME]],'MANHÃ (N) (2)'!$B$2:$C$127,2,FALSE),"")</f>
        <v/>
      </c>
      <c r="CT73" s="32" t="str">
        <f>IFERROR(VLOOKUP(Tabela227[[#This Row],[NOME]],'MANHÃ (N) (1)'!$B$2:$C$127,2,FALSE),"")</f>
        <v/>
      </c>
      <c r="CU73" s="32" t="str">
        <f>IFERROR(VLOOKUP(Tabela227[[#This Row],[NOME]],'MANHÃ (N) (7)'!$D$2:$E$127,2,FALSE),"")</f>
        <v/>
      </c>
      <c r="CV73" s="32" t="str">
        <f>IFERROR(VLOOKUP(Tabela227[[#This Row],[NOME]],'MANHÃ (N) (6)'!$D$2:$E$127,2,FALSE),"")</f>
        <v/>
      </c>
      <c r="CW73" s="32" t="str">
        <f>IFERROR(VLOOKUP(Tabela227[[#This Row],[NOME]],'MANHÃ (N) (5)'!$D$2:$E$127,2,FALSE),"")</f>
        <v/>
      </c>
      <c r="CX73" s="32" t="str">
        <f>IFERROR(VLOOKUP(Tabela227[[#This Row],[NOME]],'MANHÃ (N) (4)'!$D$2:$E$127,2,FALSE),"")</f>
        <v/>
      </c>
      <c r="CY73" s="32" t="str">
        <f>IFERROR(VLOOKUP(Tabela227[[#This Row],[NOME]],'MANHÃ (N) (3)'!$D$2:$E$127,2,FALSE),"")</f>
        <v/>
      </c>
      <c r="CZ73" s="32" t="str">
        <f>IFERROR(VLOOKUP(Tabela227[[#This Row],[NOME]],'MANHÃ (N) (2)'!$D$2:$E$127,2,FALSE),"")</f>
        <v/>
      </c>
      <c r="DA73" s="32" t="str">
        <f>IFERROR(VLOOKUP(Tabela227[[#This Row],[NOME]],'MANHÃ (N) (1)'!$D$2:$E$127,2,FALSE),"")</f>
        <v/>
      </c>
      <c r="DB73" s="32" t="str">
        <f>IFERROR(VLOOKUP(Tabela227[[#This Row],[NOME]],'MANHÃ (N) (7)'!$F$2:$G$127,2,FALSE),"")</f>
        <v/>
      </c>
      <c r="DC73" s="32" t="str">
        <f>IFERROR(VLOOKUP(Tabela227[[#This Row],[NOME]],'MANHÃ (N) (7)'!$F$2:$G$127,2,FALSE),"")</f>
        <v/>
      </c>
      <c r="DD73" s="32" t="str">
        <f>IFERROR(VLOOKUP(Tabela227[[#This Row],[NOME]],'MANHÃ (N) (6)'!$F$2:$G$127,2,FALSE),"")</f>
        <v/>
      </c>
      <c r="DE73" s="32" t="str">
        <f>IFERROR(VLOOKUP(Tabela227[[#This Row],[NOME]],'MANHÃ (N) (5)'!$F$2:$G$127,2,FALSE),"")</f>
        <v/>
      </c>
      <c r="DF73" s="32" t="str">
        <f>IFERROR(VLOOKUP(Tabela227[[#This Row],[NOME]],'MANHÃ (N) (3)'!$F$2:$G$127,2,FALSE),"")</f>
        <v/>
      </c>
      <c r="DG73" s="32" t="str">
        <f>IFERROR(VLOOKUP(Tabela227[[#This Row],[NOME]],'MANHÃ (N) (2)'!$F$2:$G$127,2,FALSE),"")</f>
        <v/>
      </c>
      <c r="DH73" s="32" t="str">
        <f>IFERROR(VLOOKUP(Tabela227[[#This Row],[NOME]],'MANHÃ (N) (1)'!$F$2:$G$127,2,FALSE),"")</f>
        <v/>
      </c>
      <c r="DI73" s="32" t="str">
        <f>IFERROR(VLOOKUP(Tabela227[[#This Row],[NOME]],'MANHÃ (N) (7)'!$H$2:$I$127,2,FALSE),"")</f>
        <v/>
      </c>
      <c r="DJ73" s="32" t="str">
        <f>IFERROR(VLOOKUP(Tabela227[[#This Row],[NOME]],'MANHÃ (N) (6)'!$H$2:$I$127,2,FALSE),"")</f>
        <v/>
      </c>
      <c r="DK73" s="32" t="str">
        <f>IFERROR(VLOOKUP(Tabela227[[#This Row],[NOME]],'MANHÃ (N) (5)'!$H$2:$I$127,2,FALSE),"")</f>
        <v/>
      </c>
      <c r="DL73" s="32" t="str">
        <f>IFERROR(VLOOKUP(Tabela227[[#This Row],[NOME]],'MANHÃ (N) (4)'!$H$2:$I$127,2,FALSE),"")</f>
        <v/>
      </c>
      <c r="DM73" s="32" t="str">
        <f>IFERROR(VLOOKUP(Tabela227[[#This Row],[NOME]],'MANHÃ (N) (3)'!$H$2:$I$127,2,FALSE),"")</f>
        <v/>
      </c>
      <c r="DN73" s="32" t="str">
        <f>IFERROR(VLOOKUP(Tabela227[[#This Row],[NOME]],'MANHÃ (N) (2)'!$H$2:$I$127,2,FALSE),"")</f>
        <v/>
      </c>
      <c r="DO73" s="32" t="str">
        <f>IFERROR(VLOOKUP(Tabela227[[#This Row],[NOME]],'MANHÃ (N) (1)'!$H$2:$I$127,2,FALSE),"")</f>
        <v/>
      </c>
      <c r="DP73" s="32" t="str">
        <f>IFERROR(VLOOKUP(Tabela227[[#This Row],[NOME]],'MANHÃ (N) (7)'!$J$2:$K$127,2,FALSE),"")</f>
        <v/>
      </c>
      <c r="DQ73" s="32" t="str">
        <f>IFERROR(VLOOKUP(Tabela227[[#This Row],[NOME]],'MANHÃ (N) (6)'!$J$2:$K$127,2,FALSE),"")</f>
        <v/>
      </c>
      <c r="DR73" s="32" t="str">
        <f>IFERROR(VLOOKUP(Tabela227[[#This Row],[NOME]],'MANHÃ (N) (5)'!$J$2:$K$127,2,FALSE),"")</f>
        <v/>
      </c>
      <c r="DS73" s="32" t="str">
        <f>IFERROR(VLOOKUP(Tabela227[[#This Row],[NOME]],'MANHÃ (N) (4)'!$J$2:$K$127,2,FALSE),"")</f>
        <v/>
      </c>
      <c r="DT73" s="32" t="str">
        <f>IFERROR(VLOOKUP(Tabela227[[#This Row],[NOME]],'MANHÃ (N) (3)'!$J$2:$K$127,2,FALSE),"")</f>
        <v/>
      </c>
      <c r="DU73" s="32" t="str">
        <f>IFERROR(VLOOKUP(Tabela227[[#This Row],[NOME]],'MANHÃ (N) (2)'!$J$2:$K$127,2,FALSE),"")</f>
        <v/>
      </c>
      <c r="DV73" s="32" t="str">
        <f>IFERROR(VLOOKUP(Tabela227[[#This Row],[NOME]],'MANHÃ (N) (1)'!$J$2:$K$127,2,FALSE),"")</f>
        <v/>
      </c>
      <c r="DW73" s="32" t="str">
        <f>IFERROR(VLOOKUP(Tabela227[[#This Row],[NOME]],'MANHÃ (N) (7)'!$L$2:$M$127,2,FALSE),"")</f>
        <v/>
      </c>
      <c r="DX73" s="32" t="str">
        <f>IFERROR(VLOOKUP(Tabela227[[#This Row],[NOME]],'MANHÃ (N) (6)'!$L$2:$M$127,2,FALSE),"")</f>
        <v/>
      </c>
      <c r="DY73" s="32" t="str">
        <f>IFERROR(VLOOKUP(Tabela227[[#This Row],[NOME]],'MANHÃ (N) (5)'!$L$2:$M$127,2,FALSE),"")</f>
        <v/>
      </c>
      <c r="DZ73" s="32" t="str">
        <f>IFERROR(VLOOKUP(Tabela227[[#This Row],[NOME]],'MANHÃ (N) (4)'!$L$2:$M$127,2,FALSE),"")</f>
        <v/>
      </c>
      <c r="EA73" s="32" t="str">
        <f>IFERROR(VLOOKUP(Tabela227[[#This Row],[NOME]],'MANHÃ (N) (3)'!$L$2:$M$127,2,FALSE),"")</f>
        <v/>
      </c>
      <c r="EB73" s="32" t="str">
        <f>IFERROR(VLOOKUP(Tabela227[[#This Row],[NOME]],'MANHÃ (N) (2)'!$L$2:$M$127,2,FALSE),"")</f>
        <v/>
      </c>
      <c r="EC73" s="32" t="str">
        <f>IFERROR(VLOOKUP(Tabela227[[#This Row],[NOME]],'MANHÃ (N) (1)'!$L$2:$M$127,2,FALSE),"")</f>
        <v/>
      </c>
      <c r="ED73" s="33">
        <v>45323</v>
      </c>
      <c r="EE73" s="31">
        <f>PROFESSORES!$D$3</f>
        <v>2024</v>
      </c>
      <c r="EF73" s="31" t="str">
        <f>PROFESSORES!$C$3</f>
        <v>MAIO</v>
      </c>
      <c r="EG73" s="35">
        <f>'MÊS (WORD)'!$C$4</f>
        <v>5</v>
      </c>
      <c r="EH73" s="42">
        <f>'MÊS (WORD)'!$I$5</f>
        <v>45413</v>
      </c>
      <c r="EI73" s="31" t="str">
        <f>'MÊS (WORD)'!$J$5</f>
        <v>*
***************************DIA DO TRABALHO**************************</v>
      </c>
      <c r="EJ73" s="42">
        <f>'MÊS (WORD)'!$I$6</f>
        <v>45414</v>
      </c>
      <c r="EK73" s="37" t="str">
        <f>'MÊS (WORD)'!$J$6</f>
        <v/>
      </c>
      <c r="EL73" s="42">
        <f>'MÊS (WORD)'!$I$7</f>
        <v>45415</v>
      </c>
      <c r="EM73" s="37" t="str">
        <f>'MÊS (WORD)'!$J$7</f>
        <v/>
      </c>
      <c r="EN73" s="42">
        <f>'MÊS (WORD)'!$I$8</f>
        <v>45416</v>
      </c>
      <c r="EO73" s="37" t="str">
        <f>'MÊS (WORD)'!$J$8</f>
        <v/>
      </c>
      <c r="EP73" s="42">
        <f>'MÊS (WORD)'!$I$9</f>
        <v>45417</v>
      </c>
      <c r="EQ73" s="37" t="str">
        <f>'MÊS (WORD)'!$J$9</f>
        <v>********************************************************************</v>
      </c>
      <c r="ER73" s="42">
        <f>'MÊS (WORD)'!$I$10</f>
        <v>45418</v>
      </c>
      <c r="ES73" s="37" t="str">
        <f>'MÊS (WORD)'!$J$10</f>
        <v/>
      </c>
      <c r="ET73" s="42">
        <f>'MÊS (WORD)'!$I$11</f>
        <v>45419</v>
      </c>
      <c r="EU73" s="37" t="str">
        <f>'MÊS (WORD)'!$J$11</f>
        <v/>
      </c>
      <c r="EV73" s="42">
        <f>'MÊS (WORD)'!$I$12</f>
        <v>45420</v>
      </c>
      <c r="EW73" s="37" t="str">
        <f>'MÊS (WORD)'!$J$12</f>
        <v/>
      </c>
      <c r="EX73" s="42">
        <f>'MÊS (WORD)'!$I$13</f>
        <v>45421</v>
      </c>
      <c r="EY73" s="37" t="str">
        <f>'MÊS (WORD)'!$J$13</f>
        <v/>
      </c>
      <c r="EZ73" s="37">
        <f>'MÊS (WORD)'!$I$14</f>
        <v>45422</v>
      </c>
      <c r="FA73" s="37" t="str">
        <f>'MÊS (WORD)'!$J$14</f>
        <v/>
      </c>
      <c r="FB73" s="37">
        <f>'MÊS (WORD)'!$I$15</f>
        <v>45423</v>
      </c>
      <c r="FC73" s="37" t="str">
        <f>'MÊS (WORD)'!$J$15</f>
        <v/>
      </c>
      <c r="FD73" s="37">
        <f>'MÊS (WORD)'!$I$16</f>
        <v>45424</v>
      </c>
      <c r="FE73" s="37" t="str">
        <f>'MÊS (WORD)'!$J$16</f>
        <v>********************************************************************</v>
      </c>
      <c r="FF73" s="37">
        <f>'MÊS (WORD)'!$I$17</f>
        <v>45425</v>
      </c>
      <c r="FG73" s="37" t="str">
        <f>'MÊS (WORD)'!$J$17</f>
        <v/>
      </c>
      <c r="FH73" s="37">
        <f>'MÊS (WORD)'!$I$18</f>
        <v>45426</v>
      </c>
      <c r="FI73" s="37" t="str">
        <f>'MÊS (WORD)'!$J$18</f>
        <v/>
      </c>
      <c r="FJ73" s="37">
        <f>'MÊS (WORD)'!$I$19</f>
        <v>45427</v>
      </c>
      <c r="FK73" s="37" t="str">
        <f>'MÊS (WORD)'!$J$19</f>
        <v/>
      </c>
      <c r="FL73" s="37">
        <f>'MÊS (WORD)'!$I$20</f>
        <v>45428</v>
      </c>
      <c r="FM73" s="37" t="str">
        <f>'MÊS (WORD)'!$J$20</f>
        <v/>
      </c>
      <c r="FN73" s="37">
        <f>'MÊS (WORD)'!$I$21</f>
        <v>45429</v>
      </c>
      <c r="FO73" s="37" t="str">
        <f>'MÊS (WORD)'!$J$21</f>
        <v/>
      </c>
      <c r="FP73" s="37">
        <f>'MÊS (WORD)'!$I$22</f>
        <v>45430</v>
      </c>
      <c r="FQ73" s="37" t="str">
        <f>'MÊS (WORD)'!$J$22</f>
        <v/>
      </c>
      <c r="FR73" s="37">
        <f>'MÊS (WORD)'!$I$23</f>
        <v>45431</v>
      </c>
      <c r="FS73" s="37" t="str">
        <f>'MÊS (WORD)'!$J$23</f>
        <v>********************************************************************</v>
      </c>
      <c r="FT73" s="37">
        <f>'MÊS (WORD)'!$I$24</f>
        <v>45432</v>
      </c>
      <c r="FU73" s="37" t="str">
        <f>'MÊS (WORD)'!$J$24</f>
        <v/>
      </c>
      <c r="FV73" s="37">
        <f>'MÊS (WORD)'!$I$25</f>
        <v>45433</v>
      </c>
      <c r="FW73" s="37" t="str">
        <f>'MÊS (WORD)'!$J$25</f>
        <v/>
      </c>
      <c r="FX73" s="37">
        <f>'MÊS (WORD)'!$I$26</f>
        <v>45434</v>
      </c>
      <c r="FY73" s="37" t="str">
        <f>'MÊS (WORD)'!$J$26</f>
        <v/>
      </c>
      <c r="FZ73" s="37">
        <f>'MÊS (WORD)'!$I$27</f>
        <v>45435</v>
      </c>
      <c r="GA73" s="37" t="str">
        <f>'MÊS (WORD)'!$J$27</f>
        <v/>
      </c>
      <c r="GB73" s="37">
        <f>'MÊS (WORD)'!$I$28</f>
        <v>45436</v>
      </c>
      <c r="GC73" s="37" t="str">
        <f>'MÊS (WORD)'!$J$28</f>
        <v/>
      </c>
      <c r="GD73" s="37">
        <f>'MÊS (WORD)'!$I$29</f>
        <v>45437</v>
      </c>
      <c r="GE73" s="37" t="str">
        <f>'MÊS (WORD)'!$J$29</f>
        <v/>
      </c>
      <c r="GF73" s="37">
        <f>'MÊS (WORD)'!$I$30</f>
        <v>45438</v>
      </c>
      <c r="GG73" s="37" t="str">
        <f>'MÊS (WORD)'!$J$30</f>
        <v>********************************************************************</v>
      </c>
      <c r="GH73" s="37">
        <f>'MÊS (WORD)'!$I$31</f>
        <v>45439</v>
      </c>
      <c r="GI73" s="37" t="str">
        <f>'MÊS (WORD)'!$J$31</f>
        <v/>
      </c>
      <c r="GJ73" s="37">
        <f>'MÊS (WORD)'!$I$32</f>
        <v>45440</v>
      </c>
      <c r="GK73" s="37" t="str">
        <f>'MÊS (WORD)'!$J$32</f>
        <v/>
      </c>
      <c r="GL73" s="37">
        <f>'MÊS (WORD)'!$I$33</f>
        <v>45441</v>
      </c>
      <c r="GM73" s="37" t="str">
        <f>'MÊS (WORD)'!$J$33</f>
        <v/>
      </c>
      <c r="GN73" s="37">
        <f>'MÊS (WORD)'!$I$34</f>
        <v>45442</v>
      </c>
      <c r="GO73" s="37" t="str">
        <f>'MÊS (WORD)'!$J$34</f>
        <v/>
      </c>
      <c r="GP73" s="37">
        <f>'MÊS (WORD)'!$I$35</f>
        <v>45443</v>
      </c>
      <c r="GQ73" s="31" t="str">
        <f>'MÊS (WORD)'!$J$35</f>
        <v/>
      </c>
    </row>
    <row r="74" spans="1:199" ht="17.100000000000001" customHeight="1" x14ac:dyDescent="0.25">
      <c r="A74" s="31">
        <v>48227</v>
      </c>
      <c r="B74" s="33">
        <v>41002</v>
      </c>
      <c r="C74" s="31">
        <v>216</v>
      </c>
      <c r="D74" s="39" t="s">
        <v>397</v>
      </c>
      <c r="E74" s="34" t="s">
        <v>23</v>
      </c>
      <c r="F74" s="39" t="s">
        <v>396</v>
      </c>
      <c r="G74" s="39" t="s">
        <v>398</v>
      </c>
      <c r="H74" s="31">
        <v>22</v>
      </c>
      <c r="I74" s="31">
        <f>IF(Tabela227[[#This Row],[HORA AULA]]&lt;&gt;0,Tabela227[[#This Row],[HORA AULA]]/2,"-")</f>
        <v>11</v>
      </c>
      <c r="J74" s="31">
        <v>6</v>
      </c>
      <c r="K74" s="31" t="s">
        <v>100</v>
      </c>
      <c r="L74" s="31" t="s">
        <v>100</v>
      </c>
      <c r="M74" s="31" t="s">
        <v>100</v>
      </c>
      <c r="N74" s="32" t="str">
        <f>IFERROR(VLOOKUP(Tabela227[[#This Row],[NOME]],'NOITE (N) (7)'!$B$3:$C$176,2,FALSE),"")</f>
        <v/>
      </c>
      <c r="O74" s="32" t="str">
        <f>IFERROR(VLOOKUP(Tabela227[[#This Row],[NOME]],'NOITE (N) (6)'!$B$3:$C$176,2,FALSE),"")</f>
        <v/>
      </c>
      <c r="P74" s="32" t="str">
        <f>IFERROR(VLOOKUP(Tabela227[[#This Row],[NOME]],'NOITE (N) (5)'!$B$3:$C$176,2,FALSE),"")</f>
        <v/>
      </c>
      <c r="Q74" s="32" t="str">
        <f>IFERROR(VLOOKUP(Tabela227[[#This Row],[NOME]],'NOITE (N) (4)'!$B$3:$C$176,2,FALSE),"")</f>
        <v/>
      </c>
      <c r="R74" s="32" t="str">
        <f>IFERROR(VLOOKUP(Tabela227[[#This Row],[NOME]],'NOITE (N) (3)'!$B$3:$C$176,2,FALSE),"")</f>
        <v/>
      </c>
      <c r="S74" s="32" t="str">
        <f>IFERROR(VLOOKUP(Tabela227[[#This Row],[NOME]],'NOITE (N) (2)'!$B$3:$C$176,2,FALSE),"")</f>
        <v/>
      </c>
      <c r="T74" s="32" t="str">
        <f>IFERROR(VLOOKUP(Tabela227[[#This Row],[NOME]],'NOITE (N) (1)'!$B$3:$C$176,2,FALSE),"")</f>
        <v/>
      </c>
      <c r="U74" s="32" t="str">
        <f>IFERROR(VLOOKUP(Tabela227[[#This Row],[NOME]],'NOITE (N) (7)'!$D$3:$E$176,2,FALSE),"")</f>
        <v/>
      </c>
      <c r="V74" s="32" t="str">
        <f>IFERROR(VLOOKUP(Tabela227[[#This Row],[NOME]],'NOITE (N) (6)'!$D$3:$E$176,2,FALSE),"")</f>
        <v/>
      </c>
      <c r="W74" s="32" t="str">
        <f>IFERROR(VLOOKUP(Tabela227[[#This Row],[NOME]],'NOITE (N) (5)'!$D$3:$E$176,2,FALSE),"")</f>
        <v/>
      </c>
      <c r="X74" s="32" t="str">
        <f>IFERROR(VLOOKUP(Tabela227[[#This Row],[NOME]],'NOITE (N) (4)'!$D$3:$E$176,2,FALSE),"")</f>
        <v/>
      </c>
      <c r="Y74" s="32" t="str">
        <f>IFERROR(VLOOKUP(Tabela227[[#This Row],[NOME]],'NOITE (N) (3)'!$D$3:$E$176,2,FALSE),"")</f>
        <v/>
      </c>
      <c r="Z74" s="32" t="str">
        <f>IFERROR(VLOOKUP(Tabela227[[#This Row],[NOME]],'NOITE (N) (2)'!$D$3:$E$176,2,FALSE),"")</f>
        <v/>
      </c>
      <c r="AA74" s="32" t="str">
        <f>IFERROR(VLOOKUP(Tabela227[[#This Row],[NOME]],'NOITE (N) (1)'!$D$3:$E$176,2,FALSE),"")</f>
        <v/>
      </c>
      <c r="AB74" s="32" t="str">
        <f>IFERROR(VLOOKUP(Tabela227[[#This Row],[NOME]],'NOITE (N) (7)'!$F$3:$G$176,2,FALSE),"")</f>
        <v/>
      </c>
      <c r="AC74" s="32" t="str">
        <f>IFERROR(VLOOKUP(Tabela227[[#This Row],[NOME]],'NOITE (N) (6)'!$F$3:$G$176,2,FALSE),"")</f>
        <v/>
      </c>
      <c r="AD74" s="32" t="str">
        <f>IFERROR(VLOOKUP(Tabela227[[#This Row],[NOME]],'NOITE (N) (5)'!$F$3:$G$176,2,FALSE),"")</f>
        <v/>
      </c>
      <c r="AE74" s="32" t="str">
        <f>IFERROR(VLOOKUP(Tabela227[[#This Row],[NOME]],'NOITE (N) (4)'!$F$3:$G$176,2,FALSE),"")</f>
        <v/>
      </c>
      <c r="AF74" s="32" t="str">
        <f>IFERROR(VLOOKUP(Tabela227[[#This Row],[NOME]],'NOITE (N) (3)'!$F$3:$G$176,2,FALSE),"")</f>
        <v/>
      </c>
      <c r="AG74" s="32" t="str">
        <f>IFERROR(VLOOKUP(Tabela227[[#This Row],[NOME]],'NOITE (N) (2)'!$F$3:$G$176,2,FALSE),"")</f>
        <v/>
      </c>
      <c r="AH74" s="32" t="str">
        <f>IFERROR(VLOOKUP(Tabela227[[#This Row],[NOME]],'NOITE (N) (1)'!$F$3:$G$176,2,FALSE),"")</f>
        <v/>
      </c>
      <c r="AI74" s="32" t="str">
        <f>IFERROR(VLOOKUP(Tabela227[[#This Row],[NOME]],'NOITE (N) (7)'!$H$3:$I$176,2,FALSE),"")</f>
        <v/>
      </c>
      <c r="AJ74" s="32" t="str">
        <f>IFERROR(VLOOKUP(Tabela227[[#This Row],[NOME]],'NOITE (N) (6)'!$H$3:$I$176,2,FALSE),"")</f>
        <v/>
      </c>
      <c r="AK74" s="32" t="str">
        <f>IFERROR(VLOOKUP(Tabela227[[#This Row],[NOME]],'NOITE (N) (5)'!$H$3:$I$176,2,FALSE),"")</f>
        <v/>
      </c>
      <c r="AL74" s="32" t="str">
        <f>IFERROR(VLOOKUP(Tabela227[[#This Row],[NOME]],'NOITE (N) (4)'!$H$3:$I$176,2,FALSE),"")</f>
        <v/>
      </c>
      <c r="AM74" s="32" t="str">
        <f>IFERROR(VLOOKUP(Tabela227[[#This Row],[NOME]],'NOITE (N) (3)'!$H$3:$I$176,2,FALSE),"")</f>
        <v/>
      </c>
      <c r="AN74" s="32" t="str">
        <f>IFERROR(VLOOKUP(Tabela227[[#This Row],[NOME]],'NOITE (N) (2)'!$H$3:$I$176,2,FALSE),"")</f>
        <v/>
      </c>
      <c r="AO74" s="32" t="str">
        <f>IFERROR(VLOOKUP(Tabela227[[#This Row],[NOME]],'NOITE (N) (1)'!$H$3:$I$176,2,FALSE),"")</f>
        <v/>
      </c>
      <c r="AP74" s="32" t="str">
        <f>IFERROR(VLOOKUP(Tabela227[[#This Row],[NOME]],'NOITE (N) (7)'!$J$3:$K$176,2,FALSE),"")</f>
        <v/>
      </c>
      <c r="AQ74" s="32" t="str">
        <f>IFERROR(VLOOKUP(Tabela227[[#This Row],[NOME]],'NOITE (N) (6)'!$J$3:$K$176,2,FALSE),"")</f>
        <v/>
      </c>
      <c r="AR74" s="32" t="str">
        <f>IFERROR(VLOOKUP(Tabela227[[#This Row],[NOME]],'NOITE (N) (5)'!$J$3:$K$176,2,FALSE),"")</f>
        <v/>
      </c>
      <c r="AS74" s="32" t="str">
        <f>IFERROR(VLOOKUP(Tabela227[[#This Row],[NOME]],'NOITE (N) (4)'!$J$3:$K$176,2,FALSE),"")</f>
        <v/>
      </c>
      <c r="AT74" s="32" t="str">
        <f>IFERROR(VLOOKUP(Tabela227[[#This Row],[NOME]],'NOITE (N) (3)'!$J$3:$K$176,2,FALSE),"")</f>
        <v/>
      </c>
      <c r="AU74" s="32" t="str">
        <f>IFERROR(VLOOKUP(Tabela227[[#This Row],[NOME]],'NOITE (N) (2)'!$J$3:$K$176,2,FALSE),"")</f>
        <v/>
      </c>
      <c r="AV74" s="32" t="str">
        <f>IFERROR(VLOOKUP(Tabela227[[#This Row],[NOME]],'NOITE (N) (1)'!$J$3:$K$176,2,FALSE),"")</f>
        <v/>
      </c>
      <c r="AW74" s="32" t="str">
        <f>IFERROR(VLOOKUP(Tabela227[[#This Row],[NOME]],'NOITE (N) (7)'!$L$3:$M$176,2,FALSE),"")</f>
        <v/>
      </c>
      <c r="AX74" s="32" t="str">
        <f>IFERROR(VLOOKUP(Tabela227[[#This Row],[NOME]],'NOITE (N) (6)'!$L$3:$M$176,2,FALSE),"")</f>
        <v/>
      </c>
      <c r="AY74" s="32" t="str">
        <f>IFERROR(VLOOKUP(Tabela227[[#This Row],[NOME]],'NOITE (N) (5)'!$L$3:$M$176,2,FALSE),"")</f>
        <v/>
      </c>
      <c r="AZ74" s="32" t="str">
        <f>IFERROR(VLOOKUP(Tabela227[[#This Row],[NOME]],'NOITE (N) (4)'!$L$3:$M$176,2,FALSE),"")</f>
        <v/>
      </c>
      <c r="BA74" s="32" t="str">
        <f>IFERROR(VLOOKUP(Tabela227[[#This Row],[NOME]],'NOITE (N) (3)'!$L$3:$M$176,2,FALSE),"")</f>
        <v/>
      </c>
      <c r="BB74" s="32" t="str">
        <f>IFERROR(VLOOKUP(Tabela227[[#This Row],[NOME]],'NOITE (N) (2)'!$L$3:$M$176,2,FALSE),"")</f>
        <v/>
      </c>
      <c r="BC74" s="32" t="str">
        <f>IFERROR(VLOOKUP(Tabela227[[#This Row],[NOME]],'NOITE (N) (1)'!$L$3:$M$176,2,FALSE),"")</f>
        <v/>
      </c>
      <c r="BD74" s="32" t="str">
        <f>IFERROR(VLOOKUP(Tabela227[[#This Row],[NOME]],'TARDE (N) (6)'!$B$2:$C$73,2,FALSE),"")</f>
        <v/>
      </c>
      <c r="BE74" s="32" t="str">
        <f>IFERROR(VLOOKUP(Tabela227[[#This Row],[NOME]],'TARDE (N) (5)'!$B$2:$C$73,2,FALSE),"")</f>
        <v/>
      </c>
      <c r="BF74" s="32" t="str">
        <f>IFERROR(VLOOKUP(Tabela227[[#This Row],[NOME]],'TARDE (N) (4)'!$B$2:$C$73,2,FALSE),"")</f>
        <v/>
      </c>
      <c r="BG74" s="32" t="str">
        <f>IFERROR(VLOOKUP(Tabela227[[#This Row],[NOME]],'TARDE (N) (3)'!$B$2:$C$73,2,FALSE),"")</f>
        <v/>
      </c>
      <c r="BH74" s="32" t="str">
        <f>IFERROR(VLOOKUP(Tabela227[[#This Row],[NOME]],'TARDE (N) (2)'!$B$2:$C$73,2,FALSE),"")</f>
        <v/>
      </c>
      <c r="BI74" s="32" t="str">
        <f>IFERROR(VLOOKUP(Tabela227[[#This Row],[NOME]],'TARDE (N) (1)'!$B$2:$C$73,2,FALSE),"")</f>
        <v/>
      </c>
      <c r="BJ74" s="32" t="str">
        <f>IFERROR(VLOOKUP(Tabela227[[#This Row],[NOME]],'TARDE (N) (6)'!$D$2:$E$73,2,FALSE),"")</f>
        <v/>
      </c>
      <c r="BK74" s="32" t="str">
        <f>IFERROR(VLOOKUP(Tabela227[[#This Row],[NOME]],'TARDE (N) (5)'!$D$2:$E$73,2,FALSE),"")</f>
        <v/>
      </c>
      <c r="BL74" s="32" t="str">
        <f>IFERROR(VLOOKUP(Tabela227[[#This Row],[NOME]],'TARDE (N) (4)'!$D$2:$E$73,2,FALSE),"")</f>
        <v/>
      </c>
      <c r="BM74" s="32" t="str">
        <f>IFERROR(VLOOKUP(Tabela227[[#This Row],[NOME]],'TARDE (N) (3)'!$D$2:$E$73,2,FALSE),"")</f>
        <v/>
      </c>
      <c r="BN74" s="32" t="str">
        <f>IFERROR(VLOOKUP(Tabela227[[#This Row],[NOME]],'TARDE (N) (2)'!$D$2:$E$73,2,FALSE),"")</f>
        <v/>
      </c>
      <c r="BO74" s="32" t="str">
        <f>IFERROR(VLOOKUP(Tabela227[[#This Row],[NOME]],'TARDE (N) (1)'!$D$2:$E$73,2,FALSE),"")</f>
        <v/>
      </c>
      <c r="BP74" s="32" t="str">
        <f>IFERROR(VLOOKUP(Tabela227[[#This Row],[NOME]],'TARDE (N) (6)'!$F$2:$G$73,2,FALSE),"")</f>
        <v/>
      </c>
      <c r="BQ74" s="32" t="str">
        <f>IFERROR(VLOOKUP(Tabela227[[#This Row],[NOME]],'TARDE (N) (5)'!$F$2:$G$73,2,FALSE),"")</f>
        <v/>
      </c>
      <c r="BR74" s="32" t="str">
        <f>IFERROR(VLOOKUP(Tabela227[[#This Row],[NOME]],'TARDE (N) (4)'!$F$2:$G$73,2,FALSE),"")</f>
        <v/>
      </c>
      <c r="BS74" s="32" t="str">
        <f>IFERROR(VLOOKUP(Tabela227[[#This Row],[NOME]],'TARDE (N) (3)'!$F$2:$G$73,2,FALSE),"")</f>
        <v/>
      </c>
      <c r="BT74" s="32" t="str">
        <f>IFERROR(VLOOKUP(Tabela227[[#This Row],[NOME]],'TARDE (N) (2)'!$F$2:$G$73,2,FALSE),"")</f>
        <v/>
      </c>
      <c r="BU74" s="32" t="str">
        <f>IFERROR(VLOOKUP(Tabela227[[#This Row],[NOME]],'TARDE (N) (1)'!$F$2:$G$73,2,FALSE),"")</f>
        <v/>
      </c>
      <c r="BV74" s="32" t="str">
        <f>IFERROR(VLOOKUP(Tabela227[[#This Row],[NOME]],'TARDE (N) (6)'!$H$2:$I$73,2,FALSE),"")</f>
        <v/>
      </c>
      <c r="BW74" s="32" t="str">
        <f>IFERROR(VLOOKUP(Tabela227[[#This Row],[NOME]],'TARDE (N) (5)'!$H$2:$I$73,2,FALSE),"")</f>
        <v/>
      </c>
      <c r="BX74" s="32" t="str">
        <f>IFERROR(VLOOKUP(Tabela227[[#This Row],[NOME]],'TARDE (N) (4)'!$H$2:$I$73,2,FALSE),"")</f>
        <v/>
      </c>
      <c r="BY74" s="32" t="str">
        <f>IFERROR(VLOOKUP(Tabela227[[#This Row],[NOME]],'TARDE (N) (3)'!$H$2:$I$73,2,FALSE),"")</f>
        <v/>
      </c>
      <c r="BZ74" s="32" t="str">
        <f>IFERROR(VLOOKUP(Tabela227[[#This Row],[NOME]],'TARDE (N) (2)'!$H$2:$I$73,2,FALSE),"")</f>
        <v/>
      </c>
      <c r="CA74" s="32" t="str">
        <f>IFERROR(VLOOKUP(Tabela227[[#This Row],[NOME]],'TARDE (N) (1)'!$H$2:$I$73,2,FALSE),"")</f>
        <v/>
      </c>
      <c r="CB74" s="32" t="str">
        <f>IFERROR(VLOOKUP(Tabela227[[#This Row],[NOME]],'TARDE (N) (6)'!$J$2:$K$73,2,FALSE),"")</f>
        <v/>
      </c>
      <c r="CC74" s="32" t="str">
        <f>IFERROR(VLOOKUP(Tabela227[[#This Row],[NOME]],'TARDE (N) (5)'!$J$2:$K$73,2,FALSE),"")</f>
        <v/>
      </c>
      <c r="CD74" s="32" t="str">
        <f>IFERROR(VLOOKUP(Tabela227[[#This Row],[NOME]],'TARDE (N) (4)'!$J$2:$K$73,2,FALSE),"")</f>
        <v/>
      </c>
      <c r="CE74" s="32" t="str">
        <f>IFERROR(VLOOKUP(Tabela227[[#This Row],[NOME]],'TARDE (N) (3)'!$J$2:$K$73,2,FALSE),"")</f>
        <v/>
      </c>
      <c r="CF74" s="32" t="str">
        <f>IFERROR(VLOOKUP(Tabela227[[#This Row],[NOME]],'TARDE (N) (2)'!$J$2:$K$73,2,FALSE),"")</f>
        <v/>
      </c>
      <c r="CG74" s="32" t="str">
        <f>IFERROR(VLOOKUP(Tabela227[[#This Row],[NOME]],'TARDE (N) (1)'!$J$2:$K$73,2,FALSE),"")</f>
        <v/>
      </c>
      <c r="CH74" s="32" t="str">
        <f>IFERROR(VLOOKUP(Tabela227[[#This Row],[NOME]],'TARDE (N) (6)'!$L$2:$M$73,2,FALSE),"")</f>
        <v/>
      </c>
      <c r="CI74" s="32" t="str">
        <f>IFERROR(VLOOKUP(Tabela227[[#This Row],[NOME]],'TARDE (N) (5)'!$L$2:$M$73,2,FALSE),"")</f>
        <v/>
      </c>
      <c r="CJ74" s="32" t="str">
        <f>IFERROR(VLOOKUP(Tabela227[[#This Row],[NOME]],'TARDE (N) (4)'!$L$2:$M$73,2,FALSE),"")</f>
        <v/>
      </c>
      <c r="CK74" s="32" t="str">
        <f>IFERROR(VLOOKUP(Tabela227[[#This Row],[NOME]],'TARDE (N) (3)'!$L$2:$M$73,2,FALSE),"")</f>
        <v/>
      </c>
      <c r="CL74" s="32" t="str">
        <f>IFERROR(VLOOKUP(Tabela227[[#This Row],[NOME]],'TARDE (N) (2)'!$L$2:$M$73,2,FALSE),"")</f>
        <v/>
      </c>
      <c r="CM74" s="32" t="str">
        <f>IFERROR(VLOOKUP(Tabela227[[#This Row],[NOME]],'TARDE (N) (1)'!$L$2:$M$73,2,FALSE),"")</f>
        <v/>
      </c>
      <c r="CN74" s="32" t="str">
        <f>IFERROR(VLOOKUP(Tabela227[[#This Row],[NOME]],'MANHÃ (N) (7)'!$B$2:$C$127,2,FALSE),"")</f>
        <v/>
      </c>
      <c r="CO74" s="32" t="str">
        <f>IFERROR(VLOOKUP(Tabela227[[#This Row],[NOME]],'MANHÃ (N) (6)'!$B$2:$C$127,2,FALSE),"")</f>
        <v/>
      </c>
      <c r="CP74" s="32" t="str">
        <f>IFERROR(VLOOKUP(Tabela227[[#This Row],[NOME]],'MANHÃ (N) (5)'!$B$2:$C$127,2,FALSE),"")</f>
        <v/>
      </c>
      <c r="CQ74" s="32" t="str">
        <f>IFERROR(VLOOKUP(Tabela227[[#This Row],[NOME]],'MANHÃ (N) (4)'!$B$2:$C$127,2,FALSE),"")</f>
        <v/>
      </c>
      <c r="CR74" s="32" t="str">
        <f>IFERROR(VLOOKUP(Tabela227[[#This Row],[NOME]],'MANHÃ (N) (3)'!$B$2:$C$127,2,FALSE),"")</f>
        <v/>
      </c>
      <c r="CS74" s="32" t="str">
        <f>IFERROR(VLOOKUP(Tabela227[[#This Row],[NOME]],'MANHÃ (N) (2)'!$B$2:$C$127,2,FALSE),"")</f>
        <v/>
      </c>
      <c r="CT74" s="32" t="str">
        <f>IFERROR(VLOOKUP(Tabela227[[#This Row],[NOME]],'MANHÃ (N) (1)'!$B$2:$C$127,2,FALSE),"")</f>
        <v/>
      </c>
      <c r="CU74" s="32" t="str">
        <f>IFERROR(VLOOKUP(Tabela227[[#This Row],[NOME]],'MANHÃ (N) (7)'!$D$2:$E$127,2,FALSE),"")</f>
        <v/>
      </c>
      <c r="CV74" s="32" t="str">
        <f>IFERROR(VLOOKUP(Tabela227[[#This Row],[NOME]],'MANHÃ (N) (6)'!$D$2:$E$127,2,FALSE),"")</f>
        <v/>
      </c>
      <c r="CW74" s="32" t="str">
        <f>IFERROR(VLOOKUP(Tabela227[[#This Row],[NOME]],'MANHÃ (N) (5)'!$D$2:$E$127,2,FALSE),"")</f>
        <v/>
      </c>
      <c r="CX74" s="32" t="str">
        <f>IFERROR(VLOOKUP(Tabela227[[#This Row],[NOME]],'MANHÃ (N) (4)'!$D$2:$E$127,2,FALSE),"")</f>
        <v/>
      </c>
      <c r="CY74" s="32" t="str">
        <f>IFERROR(VLOOKUP(Tabela227[[#This Row],[NOME]],'MANHÃ (N) (3)'!$D$2:$E$127,2,FALSE),"")</f>
        <v/>
      </c>
      <c r="CZ74" s="32" t="str">
        <f>IFERROR(VLOOKUP(Tabela227[[#This Row],[NOME]],'MANHÃ (N) (2)'!$D$2:$E$127,2,FALSE),"")</f>
        <v/>
      </c>
      <c r="DA74" s="32" t="str">
        <f>IFERROR(VLOOKUP(Tabela227[[#This Row],[NOME]],'MANHÃ (N) (1)'!$D$2:$E$127,2,FALSE),"")</f>
        <v/>
      </c>
      <c r="DB74" s="32" t="str">
        <f>IFERROR(VLOOKUP(Tabela227[[#This Row],[NOME]],'MANHÃ (N) (7)'!$F$2:$G$127,2,FALSE),"")</f>
        <v/>
      </c>
      <c r="DC74" s="32" t="str">
        <f>IFERROR(VLOOKUP(Tabela227[[#This Row],[NOME]],'MANHÃ (N) (7)'!$F$2:$G$127,2,FALSE),"")</f>
        <v/>
      </c>
      <c r="DD74" s="32" t="str">
        <f>IFERROR(VLOOKUP(Tabela227[[#This Row],[NOME]],'MANHÃ (N) (6)'!$F$2:$G$127,2,FALSE),"")</f>
        <v/>
      </c>
      <c r="DE74" s="32" t="str">
        <f>IFERROR(VLOOKUP(Tabela227[[#This Row],[NOME]],'MANHÃ (N) (5)'!$F$2:$G$127,2,FALSE),"")</f>
        <v/>
      </c>
      <c r="DF74" s="32" t="str">
        <f>IFERROR(VLOOKUP(Tabela227[[#This Row],[NOME]],'MANHÃ (N) (3)'!$F$2:$G$127,2,FALSE),"")</f>
        <v/>
      </c>
      <c r="DG74" s="32" t="str">
        <f>IFERROR(VLOOKUP(Tabela227[[#This Row],[NOME]],'MANHÃ (N) (2)'!$F$2:$G$127,2,FALSE),"")</f>
        <v/>
      </c>
      <c r="DH74" s="32" t="str">
        <f>IFERROR(VLOOKUP(Tabela227[[#This Row],[NOME]],'MANHÃ (N) (1)'!$F$2:$G$127,2,FALSE),"")</f>
        <v/>
      </c>
      <c r="DI74" s="32" t="str">
        <f>IFERROR(VLOOKUP(Tabela227[[#This Row],[NOME]],'MANHÃ (N) (7)'!$H$2:$I$127,2,FALSE),"")</f>
        <v/>
      </c>
      <c r="DJ74" s="32" t="str">
        <f>IFERROR(VLOOKUP(Tabela227[[#This Row],[NOME]],'MANHÃ (N) (6)'!$H$2:$I$127,2,FALSE),"")</f>
        <v/>
      </c>
      <c r="DK74" s="32" t="str">
        <f>IFERROR(VLOOKUP(Tabela227[[#This Row],[NOME]],'MANHÃ (N) (5)'!$H$2:$I$127,2,FALSE),"")</f>
        <v/>
      </c>
      <c r="DL74" s="32" t="str">
        <f>IFERROR(VLOOKUP(Tabela227[[#This Row],[NOME]],'MANHÃ (N) (4)'!$H$2:$I$127,2,FALSE),"")</f>
        <v/>
      </c>
      <c r="DM74" s="32" t="str">
        <f>IFERROR(VLOOKUP(Tabela227[[#This Row],[NOME]],'MANHÃ (N) (3)'!$H$2:$I$127,2,FALSE),"")</f>
        <v/>
      </c>
      <c r="DN74" s="32" t="str">
        <f>IFERROR(VLOOKUP(Tabela227[[#This Row],[NOME]],'MANHÃ (N) (2)'!$H$2:$I$127,2,FALSE),"")</f>
        <v/>
      </c>
      <c r="DO74" s="32" t="str">
        <f>IFERROR(VLOOKUP(Tabela227[[#This Row],[NOME]],'MANHÃ (N) (1)'!$H$2:$I$127,2,FALSE),"")</f>
        <v/>
      </c>
      <c r="DP74" s="32" t="str">
        <f>IFERROR(VLOOKUP(Tabela227[[#This Row],[NOME]],'MANHÃ (N) (7)'!$J$2:$K$127,2,FALSE),"")</f>
        <v/>
      </c>
      <c r="DQ74" s="32" t="str">
        <f>IFERROR(VLOOKUP(Tabela227[[#This Row],[NOME]],'MANHÃ (N) (6)'!$J$2:$K$127,2,FALSE),"")</f>
        <v/>
      </c>
      <c r="DR74" s="32" t="str">
        <f>IFERROR(VLOOKUP(Tabela227[[#This Row],[NOME]],'MANHÃ (N) (5)'!$J$2:$K$127,2,FALSE),"")</f>
        <v/>
      </c>
      <c r="DS74" s="32" t="str">
        <f>IFERROR(VLOOKUP(Tabela227[[#This Row],[NOME]],'MANHÃ (N) (4)'!$J$2:$K$127,2,FALSE),"")</f>
        <v/>
      </c>
      <c r="DT74" s="32" t="str">
        <f>IFERROR(VLOOKUP(Tabela227[[#This Row],[NOME]],'MANHÃ (N) (3)'!$J$2:$K$127,2,FALSE),"")</f>
        <v/>
      </c>
      <c r="DU74" s="32" t="str">
        <f>IFERROR(VLOOKUP(Tabela227[[#This Row],[NOME]],'MANHÃ (N) (2)'!$J$2:$K$127,2,FALSE),"")</f>
        <v/>
      </c>
      <c r="DV74" s="32" t="str">
        <f>IFERROR(VLOOKUP(Tabela227[[#This Row],[NOME]],'MANHÃ (N) (1)'!$J$2:$K$127,2,FALSE),"")</f>
        <v/>
      </c>
      <c r="DW74" s="32" t="str">
        <f>IFERROR(VLOOKUP(Tabela227[[#This Row],[NOME]],'MANHÃ (N) (7)'!$L$2:$M$127,2,FALSE),"")</f>
        <v/>
      </c>
      <c r="DX74" s="32" t="str">
        <f>IFERROR(VLOOKUP(Tabela227[[#This Row],[NOME]],'MANHÃ (N) (6)'!$L$2:$M$127,2,FALSE),"")</f>
        <v/>
      </c>
      <c r="DY74" s="32" t="str">
        <f>IFERROR(VLOOKUP(Tabela227[[#This Row],[NOME]],'MANHÃ (N) (5)'!$L$2:$M$127,2,FALSE),"")</f>
        <v/>
      </c>
      <c r="DZ74" s="32" t="str">
        <f>IFERROR(VLOOKUP(Tabela227[[#This Row],[NOME]],'MANHÃ (N) (4)'!$L$2:$M$127,2,FALSE),"")</f>
        <v/>
      </c>
      <c r="EA74" s="32" t="str">
        <f>IFERROR(VLOOKUP(Tabela227[[#This Row],[NOME]],'MANHÃ (N) (3)'!$L$2:$M$127,2,FALSE),"")</f>
        <v/>
      </c>
      <c r="EB74" s="32" t="str">
        <f>IFERROR(VLOOKUP(Tabela227[[#This Row],[NOME]],'MANHÃ (N) (2)'!$L$2:$M$127,2,FALSE),"")</f>
        <v/>
      </c>
      <c r="EC74" s="32" t="str">
        <f>IFERROR(VLOOKUP(Tabela227[[#This Row],[NOME]],'MANHÃ (N) (1)'!$L$2:$M$127,2,FALSE),"")</f>
        <v/>
      </c>
      <c r="ED74" s="33">
        <v>45323</v>
      </c>
      <c r="EE74" s="31">
        <f>PROFESSORES!$D$3</f>
        <v>2024</v>
      </c>
      <c r="EF74" s="31" t="str">
        <f>PROFESSORES!$C$3</f>
        <v>MAIO</v>
      </c>
      <c r="EG74" s="35">
        <f>'MÊS (WORD)'!$C$4</f>
        <v>5</v>
      </c>
      <c r="EH74" s="42">
        <f>'MÊS (WORD)'!$I$5</f>
        <v>45413</v>
      </c>
      <c r="EI74" s="31" t="str">
        <f>'MÊS (WORD)'!$J$5</f>
        <v>*
***************************DIA DO TRABALHO**************************</v>
      </c>
      <c r="EJ74" s="42">
        <f>'MÊS (WORD)'!$I$6</f>
        <v>45414</v>
      </c>
      <c r="EK74" s="37" t="str">
        <f>'MÊS (WORD)'!$J$6</f>
        <v/>
      </c>
      <c r="EL74" s="42">
        <f>'MÊS (WORD)'!$I$7</f>
        <v>45415</v>
      </c>
      <c r="EM74" s="37" t="str">
        <f>'MÊS (WORD)'!$J$7</f>
        <v/>
      </c>
      <c r="EN74" s="42">
        <f>'MÊS (WORD)'!$I$8</f>
        <v>45416</v>
      </c>
      <c r="EO74" s="37" t="str">
        <f>'MÊS (WORD)'!$J$8</f>
        <v/>
      </c>
      <c r="EP74" s="42">
        <f>'MÊS (WORD)'!$I$9</f>
        <v>45417</v>
      </c>
      <c r="EQ74" s="37" t="str">
        <f>'MÊS (WORD)'!$J$9</f>
        <v>********************************************************************</v>
      </c>
      <c r="ER74" s="42">
        <f>'MÊS (WORD)'!$I$10</f>
        <v>45418</v>
      </c>
      <c r="ES74" s="37" t="str">
        <f>'MÊS (WORD)'!$J$10</f>
        <v/>
      </c>
      <c r="ET74" s="42">
        <f>'MÊS (WORD)'!$I$11</f>
        <v>45419</v>
      </c>
      <c r="EU74" s="37" t="str">
        <f>'MÊS (WORD)'!$J$11</f>
        <v/>
      </c>
      <c r="EV74" s="42">
        <f>'MÊS (WORD)'!$I$12</f>
        <v>45420</v>
      </c>
      <c r="EW74" s="37" t="str">
        <f>'MÊS (WORD)'!$J$12</f>
        <v/>
      </c>
      <c r="EX74" s="42">
        <f>'MÊS (WORD)'!$I$13</f>
        <v>45421</v>
      </c>
      <c r="EY74" s="37" t="str">
        <f>'MÊS (WORD)'!$J$13</f>
        <v/>
      </c>
      <c r="EZ74" s="37">
        <f>'MÊS (WORD)'!$I$14</f>
        <v>45422</v>
      </c>
      <c r="FA74" s="37" t="str">
        <f>'MÊS (WORD)'!$J$14</f>
        <v/>
      </c>
      <c r="FB74" s="37">
        <f>'MÊS (WORD)'!$I$15</f>
        <v>45423</v>
      </c>
      <c r="FC74" s="37" t="str">
        <f>'MÊS (WORD)'!$J$15</f>
        <v/>
      </c>
      <c r="FD74" s="37">
        <f>'MÊS (WORD)'!$I$16</f>
        <v>45424</v>
      </c>
      <c r="FE74" s="37" t="str">
        <f>'MÊS (WORD)'!$J$16</f>
        <v>********************************************************************</v>
      </c>
      <c r="FF74" s="37">
        <f>'MÊS (WORD)'!$I$17</f>
        <v>45425</v>
      </c>
      <c r="FG74" s="37" t="str">
        <f>'MÊS (WORD)'!$J$17</f>
        <v/>
      </c>
      <c r="FH74" s="37">
        <f>'MÊS (WORD)'!$I$18</f>
        <v>45426</v>
      </c>
      <c r="FI74" s="37" t="str">
        <f>'MÊS (WORD)'!$J$18</f>
        <v/>
      </c>
      <c r="FJ74" s="37">
        <f>'MÊS (WORD)'!$I$19</f>
        <v>45427</v>
      </c>
      <c r="FK74" s="37" t="str">
        <f>'MÊS (WORD)'!$J$19</f>
        <v/>
      </c>
      <c r="FL74" s="37">
        <f>'MÊS (WORD)'!$I$20</f>
        <v>45428</v>
      </c>
      <c r="FM74" s="37" t="str">
        <f>'MÊS (WORD)'!$J$20</f>
        <v/>
      </c>
      <c r="FN74" s="37">
        <f>'MÊS (WORD)'!$I$21</f>
        <v>45429</v>
      </c>
      <c r="FO74" s="37" t="str">
        <f>'MÊS (WORD)'!$J$21</f>
        <v/>
      </c>
      <c r="FP74" s="37">
        <f>'MÊS (WORD)'!$I$22</f>
        <v>45430</v>
      </c>
      <c r="FQ74" s="37" t="str">
        <f>'MÊS (WORD)'!$J$22</f>
        <v/>
      </c>
      <c r="FR74" s="37">
        <f>'MÊS (WORD)'!$I$23</f>
        <v>45431</v>
      </c>
      <c r="FS74" s="37" t="str">
        <f>'MÊS (WORD)'!$J$23</f>
        <v>********************************************************************</v>
      </c>
      <c r="FT74" s="37">
        <f>'MÊS (WORD)'!$I$24</f>
        <v>45432</v>
      </c>
      <c r="FU74" s="37" t="str">
        <f>'MÊS (WORD)'!$J$24</f>
        <v/>
      </c>
      <c r="FV74" s="37">
        <f>'MÊS (WORD)'!$I$25</f>
        <v>45433</v>
      </c>
      <c r="FW74" s="37" t="str">
        <f>'MÊS (WORD)'!$J$25</f>
        <v/>
      </c>
      <c r="FX74" s="37">
        <f>'MÊS (WORD)'!$I$26</f>
        <v>45434</v>
      </c>
      <c r="FY74" s="37" t="str">
        <f>'MÊS (WORD)'!$J$26</f>
        <v/>
      </c>
      <c r="FZ74" s="37">
        <f>'MÊS (WORD)'!$I$27</f>
        <v>45435</v>
      </c>
      <c r="GA74" s="37" t="str">
        <f>'MÊS (WORD)'!$J$27</f>
        <v/>
      </c>
      <c r="GB74" s="37">
        <f>'MÊS (WORD)'!$I$28</f>
        <v>45436</v>
      </c>
      <c r="GC74" s="37" t="str">
        <f>'MÊS (WORD)'!$J$28</f>
        <v/>
      </c>
      <c r="GD74" s="37">
        <f>'MÊS (WORD)'!$I$29</f>
        <v>45437</v>
      </c>
      <c r="GE74" s="37" t="str">
        <f>'MÊS (WORD)'!$J$29</f>
        <v/>
      </c>
      <c r="GF74" s="37">
        <f>'MÊS (WORD)'!$I$30</f>
        <v>45438</v>
      </c>
      <c r="GG74" s="37" t="str">
        <f>'MÊS (WORD)'!$J$30</f>
        <v>********************************************************************</v>
      </c>
      <c r="GH74" s="37">
        <f>'MÊS (WORD)'!$I$31</f>
        <v>45439</v>
      </c>
      <c r="GI74" s="37" t="str">
        <f>'MÊS (WORD)'!$J$31</f>
        <v/>
      </c>
      <c r="GJ74" s="37">
        <f>'MÊS (WORD)'!$I$32</f>
        <v>45440</v>
      </c>
      <c r="GK74" s="37" t="str">
        <f>'MÊS (WORD)'!$J$32</f>
        <v/>
      </c>
      <c r="GL74" s="37">
        <f>'MÊS (WORD)'!$I$33</f>
        <v>45441</v>
      </c>
      <c r="GM74" s="37" t="str">
        <f>'MÊS (WORD)'!$J$33</f>
        <v/>
      </c>
      <c r="GN74" s="37">
        <f>'MÊS (WORD)'!$I$34</f>
        <v>45442</v>
      </c>
      <c r="GO74" s="37" t="str">
        <f>'MÊS (WORD)'!$J$34</f>
        <v/>
      </c>
      <c r="GP74" s="37">
        <f>'MÊS (WORD)'!$I$35</f>
        <v>45443</v>
      </c>
      <c r="GQ74" s="31" t="str">
        <f>'MÊS (WORD)'!$J$35</f>
        <v/>
      </c>
    </row>
    <row r="75" spans="1:199" ht="17.100000000000001" customHeight="1" x14ac:dyDescent="0.25">
      <c r="A75" s="31">
        <v>48225</v>
      </c>
      <c r="B75" s="33">
        <v>41001</v>
      </c>
      <c r="C75" s="31">
        <v>216</v>
      </c>
      <c r="D75" s="39" t="s">
        <v>397</v>
      </c>
      <c r="E75" s="34" t="s">
        <v>362</v>
      </c>
      <c r="F75" s="39" t="s">
        <v>396</v>
      </c>
      <c r="G75" s="39" t="s">
        <v>398</v>
      </c>
      <c r="H75" s="31">
        <v>8</v>
      </c>
      <c r="I75" s="31">
        <f>IF(Tabela227[[#This Row],[HORA AULA]]&lt;&gt;0,Tabela227[[#This Row],[HORA AULA]]/2,"-")</f>
        <v>4</v>
      </c>
      <c r="J75" s="31">
        <v>6</v>
      </c>
      <c r="K75" s="31" t="s">
        <v>100</v>
      </c>
      <c r="L75" s="31" t="s">
        <v>100</v>
      </c>
      <c r="M75" s="31" t="s">
        <v>100</v>
      </c>
      <c r="N75" s="32" t="str">
        <f>IFERROR(VLOOKUP(Tabela227[[#This Row],[NOME]],'NOITE (N) (7)'!$B$3:$C$176,2,FALSE),"")</f>
        <v/>
      </c>
      <c r="O75" s="32" t="str">
        <f>IFERROR(VLOOKUP(Tabela227[[#This Row],[NOME]],'NOITE (N) (6)'!$B$3:$C$176,2,FALSE),"")</f>
        <v/>
      </c>
      <c r="P75" s="32" t="str">
        <f>IFERROR(VLOOKUP(Tabela227[[#This Row],[NOME]],'NOITE (N) (5)'!$B$3:$C$176,2,FALSE),"")</f>
        <v/>
      </c>
      <c r="Q75" s="32" t="str">
        <f>IFERROR(VLOOKUP(Tabela227[[#This Row],[NOME]],'NOITE (N) (4)'!$B$3:$C$176,2,FALSE),"")</f>
        <v/>
      </c>
      <c r="R75" s="32" t="str">
        <f>IFERROR(VLOOKUP(Tabela227[[#This Row],[NOME]],'NOITE (N) (3)'!$B$3:$C$176,2,FALSE),"")</f>
        <v/>
      </c>
      <c r="S75" s="32" t="str">
        <f>IFERROR(VLOOKUP(Tabela227[[#This Row],[NOME]],'NOITE (N) (2)'!$B$3:$C$176,2,FALSE),"")</f>
        <v/>
      </c>
      <c r="T75" s="32" t="str">
        <f>IFERROR(VLOOKUP(Tabela227[[#This Row],[NOME]],'NOITE (N) (1)'!$B$3:$C$176,2,FALSE),"")</f>
        <v/>
      </c>
      <c r="U75" s="32" t="str">
        <f>IFERROR(VLOOKUP(Tabela227[[#This Row],[NOME]],'NOITE (N) (7)'!$D$3:$E$176,2,FALSE),"")</f>
        <v/>
      </c>
      <c r="V75" s="32" t="str">
        <f>IFERROR(VLOOKUP(Tabela227[[#This Row],[NOME]],'NOITE (N) (6)'!$D$3:$E$176,2,FALSE),"")</f>
        <v/>
      </c>
      <c r="W75" s="32" t="str">
        <f>IFERROR(VLOOKUP(Tabela227[[#This Row],[NOME]],'NOITE (N) (5)'!$D$3:$E$176,2,FALSE),"")</f>
        <v/>
      </c>
      <c r="X75" s="32" t="str">
        <f>IFERROR(VLOOKUP(Tabela227[[#This Row],[NOME]],'NOITE (N) (4)'!$D$3:$E$176,2,FALSE),"")</f>
        <v/>
      </c>
      <c r="Y75" s="32" t="str">
        <f>IFERROR(VLOOKUP(Tabela227[[#This Row],[NOME]],'NOITE (N) (3)'!$D$3:$E$176,2,FALSE),"")</f>
        <v/>
      </c>
      <c r="Z75" s="32" t="str">
        <f>IFERROR(VLOOKUP(Tabela227[[#This Row],[NOME]],'NOITE (N) (2)'!$D$3:$E$176,2,FALSE),"")</f>
        <v/>
      </c>
      <c r="AA75" s="32" t="str">
        <f>IFERROR(VLOOKUP(Tabela227[[#This Row],[NOME]],'NOITE (N) (1)'!$D$3:$E$176,2,FALSE),"")</f>
        <v/>
      </c>
      <c r="AB75" s="32" t="str">
        <f>IFERROR(VLOOKUP(Tabela227[[#This Row],[NOME]],'NOITE (N) (7)'!$F$3:$G$176,2,FALSE),"")</f>
        <v/>
      </c>
      <c r="AC75" s="32" t="str">
        <f>IFERROR(VLOOKUP(Tabela227[[#This Row],[NOME]],'NOITE (N) (6)'!$F$3:$G$176,2,FALSE),"")</f>
        <v/>
      </c>
      <c r="AD75" s="32" t="str">
        <f>IFERROR(VLOOKUP(Tabela227[[#This Row],[NOME]],'NOITE (N) (5)'!$F$3:$G$176,2,FALSE),"")</f>
        <v/>
      </c>
      <c r="AE75" s="32" t="str">
        <f>IFERROR(VLOOKUP(Tabela227[[#This Row],[NOME]],'NOITE (N) (4)'!$F$3:$G$176,2,FALSE),"")</f>
        <v/>
      </c>
      <c r="AF75" s="32" t="str">
        <f>IFERROR(VLOOKUP(Tabela227[[#This Row],[NOME]],'NOITE (N) (3)'!$F$3:$G$176,2,FALSE),"")</f>
        <v/>
      </c>
      <c r="AG75" s="32" t="str">
        <f>IFERROR(VLOOKUP(Tabela227[[#This Row],[NOME]],'NOITE (N) (2)'!$F$3:$G$176,2,FALSE),"")</f>
        <v/>
      </c>
      <c r="AH75" s="32" t="str">
        <f>IFERROR(VLOOKUP(Tabela227[[#This Row],[NOME]],'NOITE (N) (1)'!$F$3:$G$176,2,FALSE),"")</f>
        <v/>
      </c>
      <c r="AI75" s="32" t="str">
        <f>IFERROR(VLOOKUP(Tabela227[[#This Row],[NOME]],'NOITE (N) (7)'!$H$3:$I$176,2,FALSE),"")</f>
        <v/>
      </c>
      <c r="AJ75" s="32" t="str">
        <f>IFERROR(VLOOKUP(Tabela227[[#This Row],[NOME]],'NOITE (N) (6)'!$H$3:$I$176,2,FALSE),"")</f>
        <v/>
      </c>
      <c r="AK75" s="32" t="str">
        <f>IFERROR(VLOOKUP(Tabela227[[#This Row],[NOME]],'NOITE (N) (5)'!$H$3:$I$176,2,FALSE),"")</f>
        <v/>
      </c>
      <c r="AL75" s="32" t="str">
        <f>IFERROR(VLOOKUP(Tabela227[[#This Row],[NOME]],'NOITE (N) (4)'!$H$3:$I$176,2,FALSE),"")</f>
        <v/>
      </c>
      <c r="AM75" s="32" t="str">
        <f>IFERROR(VLOOKUP(Tabela227[[#This Row],[NOME]],'NOITE (N) (3)'!$H$3:$I$176,2,FALSE),"")</f>
        <v/>
      </c>
      <c r="AN75" s="32" t="str">
        <f>IFERROR(VLOOKUP(Tabela227[[#This Row],[NOME]],'NOITE (N) (2)'!$H$3:$I$176,2,FALSE),"")</f>
        <v/>
      </c>
      <c r="AO75" s="32" t="str">
        <f>IFERROR(VLOOKUP(Tabela227[[#This Row],[NOME]],'NOITE (N) (1)'!$H$3:$I$176,2,FALSE),"")</f>
        <v/>
      </c>
      <c r="AP75" s="32" t="str">
        <f>IFERROR(VLOOKUP(Tabela227[[#This Row],[NOME]],'NOITE (N) (7)'!$J$3:$K$176,2,FALSE),"")</f>
        <v/>
      </c>
      <c r="AQ75" s="32" t="str">
        <f>IFERROR(VLOOKUP(Tabela227[[#This Row],[NOME]],'NOITE (N) (6)'!$J$3:$K$176,2,FALSE),"")</f>
        <v/>
      </c>
      <c r="AR75" s="32" t="str">
        <f>IFERROR(VLOOKUP(Tabela227[[#This Row],[NOME]],'NOITE (N) (5)'!$J$3:$K$176,2,FALSE),"")</f>
        <v/>
      </c>
      <c r="AS75" s="32" t="str">
        <f>IFERROR(VLOOKUP(Tabela227[[#This Row],[NOME]],'NOITE (N) (4)'!$J$3:$K$176,2,FALSE),"")</f>
        <v/>
      </c>
      <c r="AT75" s="32" t="str">
        <f>IFERROR(VLOOKUP(Tabela227[[#This Row],[NOME]],'NOITE (N) (3)'!$J$3:$K$176,2,FALSE),"")</f>
        <v/>
      </c>
      <c r="AU75" s="32" t="str">
        <f>IFERROR(VLOOKUP(Tabela227[[#This Row],[NOME]],'NOITE (N) (2)'!$J$3:$K$176,2,FALSE),"")</f>
        <v/>
      </c>
      <c r="AV75" s="32" t="str">
        <f>IFERROR(VLOOKUP(Tabela227[[#This Row],[NOME]],'NOITE (N) (1)'!$J$3:$K$176,2,FALSE),"")</f>
        <v/>
      </c>
      <c r="AW75" s="32" t="str">
        <f>IFERROR(VLOOKUP(Tabela227[[#This Row],[NOME]],'NOITE (N) (7)'!$L$3:$M$176,2,FALSE),"")</f>
        <v/>
      </c>
      <c r="AX75" s="32" t="str">
        <f>IFERROR(VLOOKUP(Tabela227[[#This Row],[NOME]],'NOITE (N) (6)'!$L$3:$M$176,2,FALSE),"")</f>
        <v/>
      </c>
      <c r="AY75" s="32" t="str">
        <f>IFERROR(VLOOKUP(Tabela227[[#This Row],[NOME]],'NOITE (N) (5)'!$L$3:$M$176,2,FALSE),"")</f>
        <v/>
      </c>
      <c r="AZ75" s="32" t="str">
        <f>IFERROR(VLOOKUP(Tabela227[[#This Row],[NOME]],'NOITE (N) (4)'!$L$3:$M$176,2,FALSE),"")</f>
        <v/>
      </c>
      <c r="BA75" s="32" t="str">
        <f>IFERROR(VLOOKUP(Tabela227[[#This Row],[NOME]],'NOITE (N) (3)'!$L$3:$M$176,2,FALSE),"")</f>
        <v/>
      </c>
      <c r="BB75" s="32" t="str">
        <f>IFERROR(VLOOKUP(Tabela227[[#This Row],[NOME]],'NOITE (N) (2)'!$L$3:$M$176,2,FALSE),"")</f>
        <v/>
      </c>
      <c r="BC75" s="32" t="str">
        <f>IFERROR(VLOOKUP(Tabela227[[#This Row],[NOME]],'NOITE (N) (1)'!$L$3:$M$176,2,FALSE),"")</f>
        <v/>
      </c>
      <c r="BD75" s="32" t="str">
        <f>IFERROR(VLOOKUP(Tabela227[[#This Row],[NOME]],'TARDE (N) (6)'!$B$2:$C$73,2,FALSE),"")</f>
        <v/>
      </c>
      <c r="BE75" s="32" t="str">
        <f>IFERROR(VLOOKUP(Tabela227[[#This Row],[NOME]],'TARDE (N) (5)'!$B$2:$C$73,2,FALSE),"")</f>
        <v/>
      </c>
      <c r="BF75" s="32" t="str">
        <f>IFERROR(VLOOKUP(Tabela227[[#This Row],[NOME]],'TARDE (N) (4)'!$B$2:$C$73,2,FALSE),"")</f>
        <v/>
      </c>
      <c r="BG75" s="32" t="str">
        <f>IFERROR(VLOOKUP(Tabela227[[#This Row],[NOME]],'TARDE (N) (3)'!$B$2:$C$73,2,FALSE),"")</f>
        <v/>
      </c>
      <c r="BH75" s="32" t="str">
        <f>IFERROR(VLOOKUP(Tabela227[[#This Row],[NOME]],'TARDE (N) (2)'!$B$2:$C$73,2,FALSE),"")</f>
        <v/>
      </c>
      <c r="BI75" s="32" t="str">
        <f>IFERROR(VLOOKUP(Tabela227[[#This Row],[NOME]],'TARDE (N) (1)'!$B$2:$C$73,2,FALSE),"")</f>
        <v/>
      </c>
      <c r="BJ75" s="32" t="str">
        <f>IFERROR(VLOOKUP(Tabela227[[#This Row],[NOME]],'TARDE (N) (6)'!$D$2:$E$73,2,FALSE),"")</f>
        <v/>
      </c>
      <c r="BK75" s="32" t="str">
        <f>IFERROR(VLOOKUP(Tabela227[[#This Row],[NOME]],'TARDE (N) (5)'!$D$2:$E$73,2,FALSE),"")</f>
        <v/>
      </c>
      <c r="BL75" s="32" t="str">
        <f>IFERROR(VLOOKUP(Tabela227[[#This Row],[NOME]],'TARDE (N) (4)'!$D$2:$E$73,2,FALSE),"")</f>
        <v/>
      </c>
      <c r="BM75" s="32" t="str">
        <f>IFERROR(VLOOKUP(Tabela227[[#This Row],[NOME]],'TARDE (N) (3)'!$D$2:$E$73,2,FALSE),"")</f>
        <v/>
      </c>
      <c r="BN75" s="32" t="str">
        <f>IFERROR(VLOOKUP(Tabela227[[#This Row],[NOME]],'TARDE (N) (2)'!$D$2:$E$73,2,FALSE),"")</f>
        <v/>
      </c>
      <c r="BO75" s="32" t="str">
        <f>IFERROR(VLOOKUP(Tabela227[[#This Row],[NOME]],'TARDE (N) (1)'!$D$2:$E$73,2,FALSE),"")</f>
        <v/>
      </c>
      <c r="BP75" s="32" t="str">
        <f>IFERROR(VLOOKUP(Tabela227[[#This Row],[NOME]],'TARDE (N) (6)'!$F$2:$G$73,2,FALSE),"")</f>
        <v/>
      </c>
      <c r="BQ75" s="32" t="str">
        <f>IFERROR(VLOOKUP(Tabela227[[#This Row],[NOME]],'TARDE (N) (5)'!$F$2:$G$73,2,FALSE),"")</f>
        <v/>
      </c>
      <c r="BR75" s="32" t="str">
        <f>IFERROR(VLOOKUP(Tabela227[[#This Row],[NOME]],'TARDE (N) (4)'!$F$2:$G$73,2,FALSE),"")</f>
        <v/>
      </c>
      <c r="BS75" s="32" t="str">
        <f>IFERROR(VLOOKUP(Tabela227[[#This Row],[NOME]],'TARDE (N) (3)'!$F$2:$G$73,2,FALSE),"")</f>
        <v/>
      </c>
      <c r="BT75" s="32" t="str">
        <f>IFERROR(VLOOKUP(Tabela227[[#This Row],[NOME]],'TARDE (N) (2)'!$F$2:$G$73,2,FALSE),"")</f>
        <v/>
      </c>
      <c r="BU75" s="32" t="str">
        <f>IFERROR(VLOOKUP(Tabela227[[#This Row],[NOME]],'TARDE (N) (1)'!$F$2:$G$73,2,FALSE),"")</f>
        <v/>
      </c>
      <c r="BV75" s="32" t="str">
        <f>IFERROR(VLOOKUP(Tabela227[[#This Row],[NOME]],'TARDE (N) (6)'!$H$2:$I$73,2,FALSE),"")</f>
        <v/>
      </c>
      <c r="BW75" s="32" t="str">
        <f>IFERROR(VLOOKUP(Tabela227[[#This Row],[NOME]],'TARDE (N) (5)'!$H$2:$I$73,2,FALSE),"")</f>
        <v/>
      </c>
      <c r="BX75" s="32" t="str">
        <f>IFERROR(VLOOKUP(Tabela227[[#This Row],[NOME]],'TARDE (N) (4)'!$H$2:$I$73,2,FALSE),"")</f>
        <v/>
      </c>
      <c r="BY75" s="32" t="str">
        <f>IFERROR(VLOOKUP(Tabela227[[#This Row],[NOME]],'TARDE (N) (3)'!$H$2:$I$73,2,FALSE),"")</f>
        <v/>
      </c>
      <c r="BZ75" s="32" t="str">
        <f>IFERROR(VLOOKUP(Tabela227[[#This Row],[NOME]],'TARDE (N) (2)'!$H$2:$I$73,2,FALSE),"")</f>
        <v/>
      </c>
      <c r="CA75" s="32" t="str">
        <f>IFERROR(VLOOKUP(Tabela227[[#This Row],[NOME]],'TARDE (N) (1)'!$H$2:$I$73,2,FALSE),"")</f>
        <v/>
      </c>
      <c r="CB75" s="32" t="str">
        <f>IFERROR(VLOOKUP(Tabela227[[#This Row],[NOME]],'TARDE (N) (6)'!$J$2:$K$73,2,FALSE),"")</f>
        <v/>
      </c>
      <c r="CC75" s="32" t="str">
        <f>IFERROR(VLOOKUP(Tabela227[[#This Row],[NOME]],'TARDE (N) (5)'!$J$2:$K$73,2,FALSE),"")</f>
        <v/>
      </c>
      <c r="CD75" s="32" t="str">
        <f>IFERROR(VLOOKUP(Tabela227[[#This Row],[NOME]],'TARDE (N) (4)'!$J$2:$K$73,2,FALSE),"")</f>
        <v/>
      </c>
      <c r="CE75" s="32" t="str">
        <f>IFERROR(VLOOKUP(Tabela227[[#This Row],[NOME]],'TARDE (N) (3)'!$J$2:$K$73,2,FALSE),"")</f>
        <v/>
      </c>
      <c r="CF75" s="32" t="str">
        <f>IFERROR(VLOOKUP(Tabela227[[#This Row],[NOME]],'TARDE (N) (2)'!$J$2:$K$73,2,FALSE),"")</f>
        <v/>
      </c>
      <c r="CG75" s="32" t="str">
        <f>IFERROR(VLOOKUP(Tabela227[[#This Row],[NOME]],'TARDE (N) (1)'!$J$2:$K$73,2,FALSE),"")</f>
        <v/>
      </c>
      <c r="CH75" s="32" t="str">
        <f>IFERROR(VLOOKUP(Tabela227[[#This Row],[NOME]],'TARDE (N) (6)'!$L$2:$M$73,2,FALSE),"")</f>
        <v/>
      </c>
      <c r="CI75" s="32" t="str">
        <f>IFERROR(VLOOKUP(Tabela227[[#This Row],[NOME]],'TARDE (N) (5)'!$L$2:$M$73,2,FALSE),"")</f>
        <v/>
      </c>
      <c r="CJ75" s="32" t="str">
        <f>IFERROR(VLOOKUP(Tabela227[[#This Row],[NOME]],'TARDE (N) (4)'!$L$2:$M$73,2,FALSE),"")</f>
        <v/>
      </c>
      <c r="CK75" s="32" t="str">
        <f>IFERROR(VLOOKUP(Tabela227[[#This Row],[NOME]],'TARDE (N) (3)'!$L$2:$M$73,2,FALSE),"")</f>
        <v/>
      </c>
      <c r="CL75" s="32" t="str">
        <f>IFERROR(VLOOKUP(Tabela227[[#This Row],[NOME]],'TARDE (N) (2)'!$L$2:$M$73,2,FALSE),"")</f>
        <v/>
      </c>
      <c r="CM75" s="32" t="str">
        <f>IFERROR(VLOOKUP(Tabela227[[#This Row],[NOME]],'TARDE (N) (1)'!$L$2:$M$73,2,FALSE),"")</f>
        <v/>
      </c>
      <c r="CN75" s="32" t="str">
        <f>IFERROR(VLOOKUP(Tabela227[[#This Row],[NOME]],'MANHÃ (N) (7)'!$B$2:$C$127,2,FALSE),"")</f>
        <v/>
      </c>
      <c r="CO75" s="32" t="str">
        <f>IFERROR(VLOOKUP(Tabela227[[#This Row],[NOME]],'MANHÃ (N) (6)'!$B$2:$C$127,2,FALSE),"")</f>
        <v/>
      </c>
      <c r="CP75" s="32" t="str">
        <f>IFERROR(VLOOKUP(Tabela227[[#This Row],[NOME]],'MANHÃ (N) (5)'!$B$2:$C$127,2,FALSE),"")</f>
        <v/>
      </c>
      <c r="CQ75" s="32" t="str">
        <f>IFERROR(VLOOKUP(Tabela227[[#This Row],[NOME]],'MANHÃ (N) (4)'!$B$2:$C$127,2,FALSE),"")</f>
        <v/>
      </c>
      <c r="CR75" s="32" t="str">
        <f>IFERROR(VLOOKUP(Tabela227[[#This Row],[NOME]],'MANHÃ (N) (3)'!$B$2:$C$127,2,FALSE),"")</f>
        <v/>
      </c>
      <c r="CS75" s="32" t="str">
        <f>IFERROR(VLOOKUP(Tabela227[[#This Row],[NOME]],'MANHÃ (N) (2)'!$B$2:$C$127,2,FALSE),"")</f>
        <v/>
      </c>
      <c r="CT75" s="32" t="str">
        <f>IFERROR(VLOOKUP(Tabela227[[#This Row],[NOME]],'MANHÃ (N) (1)'!$B$2:$C$127,2,FALSE),"")</f>
        <v/>
      </c>
      <c r="CU75" s="32" t="str">
        <f>IFERROR(VLOOKUP(Tabela227[[#This Row],[NOME]],'MANHÃ (N) (7)'!$D$2:$E$127,2,FALSE),"")</f>
        <v/>
      </c>
      <c r="CV75" s="32" t="str">
        <f>IFERROR(VLOOKUP(Tabela227[[#This Row],[NOME]],'MANHÃ (N) (6)'!$D$2:$E$127,2,FALSE),"")</f>
        <v/>
      </c>
      <c r="CW75" s="32" t="str">
        <f>IFERROR(VLOOKUP(Tabela227[[#This Row],[NOME]],'MANHÃ (N) (5)'!$D$2:$E$127,2,FALSE),"")</f>
        <v/>
      </c>
      <c r="CX75" s="32" t="str">
        <f>IFERROR(VLOOKUP(Tabela227[[#This Row],[NOME]],'MANHÃ (N) (4)'!$D$2:$E$127,2,FALSE),"")</f>
        <v/>
      </c>
      <c r="CY75" s="32" t="str">
        <f>IFERROR(VLOOKUP(Tabela227[[#This Row],[NOME]],'MANHÃ (N) (3)'!$D$2:$E$127,2,FALSE),"")</f>
        <v/>
      </c>
      <c r="CZ75" s="32" t="str">
        <f>IFERROR(VLOOKUP(Tabela227[[#This Row],[NOME]],'MANHÃ (N) (2)'!$D$2:$E$127,2,FALSE),"")</f>
        <v/>
      </c>
      <c r="DA75" s="32" t="str">
        <f>IFERROR(VLOOKUP(Tabela227[[#This Row],[NOME]],'MANHÃ (N) (1)'!$D$2:$E$127,2,FALSE),"")</f>
        <v/>
      </c>
      <c r="DB75" s="32" t="str">
        <f>IFERROR(VLOOKUP(Tabela227[[#This Row],[NOME]],'MANHÃ (N) (7)'!$F$2:$G$127,2,FALSE),"")</f>
        <v/>
      </c>
      <c r="DC75" s="32" t="str">
        <f>IFERROR(VLOOKUP(Tabela227[[#This Row],[NOME]],'MANHÃ (N) (7)'!$F$2:$G$127,2,FALSE),"")</f>
        <v/>
      </c>
      <c r="DD75" s="32" t="str">
        <f>IFERROR(VLOOKUP(Tabela227[[#This Row],[NOME]],'MANHÃ (N) (6)'!$F$2:$G$127,2,FALSE),"")</f>
        <v/>
      </c>
      <c r="DE75" s="32" t="str">
        <f>IFERROR(VLOOKUP(Tabela227[[#This Row],[NOME]],'MANHÃ (N) (5)'!$F$2:$G$127,2,FALSE),"")</f>
        <v/>
      </c>
      <c r="DF75" s="32" t="str">
        <f>IFERROR(VLOOKUP(Tabela227[[#This Row],[NOME]],'MANHÃ (N) (3)'!$F$2:$G$127,2,FALSE),"")</f>
        <v/>
      </c>
      <c r="DG75" s="32" t="str">
        <f>IFERROR(VLOOKUP(Tabela227[[#This Row],[NOME]],'MANHÃ (N) (2)'!$F$2:$G$127,2,FALSE),"")</f>
        <v/>
      </c>
      <c r="DH75" s="32" t="str">
        <f>IFERROR(VLOOKUP(Tabela227[[#This Row],[NOME]],'MANHÃ (N) (1)'!$F$2:$G$127,2,FALSE),"")</f>
        <v/>
      </c>
      <c r="DI75" s="32" t="str">
        <f>IFERROR(VLOOKUP(Tabela227[[#This Row],[NOME]],'MANHÃ (N) (7)'!$H$2:$I$127,2,FALSE),"")</f>
        <v/>
      </c>
      <c r="DJ75" s="32" t="str">
        <f>IFERROR(VLOOKUP(Tabela227[[#This Row],[NOME]],'MANHÃ (N) (6)'!$H$2:$I$127,2,FALSE),"")</f>
        <v/>
      </c>
      <c r="DK75" s="32" t="str">
        <f>IFERROR(VLOOKUP(Tabela227[[#This Row],[NOME]],'MANHÃ (N) (5)'!$H$2:$I$127,2,FALSE),"")</f>
        <v/>
      </c>
      <c r="DL75" s="32" t="str">
        <f>IFERROR(VLOOKUP(Tabela227[[#This Row],[NOME]],'MANHÃ (N) (4)'!$H$2:$I$127,2,FALSE),"")</f>
        <v/>
      </c>
      <c r="DM75" s="32" t="str">
        <f>IFERROR(VLOOKUP(Tabela227[[#This Row],[NOME]],'MANHÃ (N) (3)'!$H$2:$I$127,2,FALSE),"")</f>
        <v/>
      </c>
      <c r="DN75" s="32" t="str">
        <f>IFERROR(VLOOKUP(Tabela227[[#This Row],[NOME]],'MANHÃ (N) (2)'!$H$2:$I$127,2,FALSE),"")</f>
        <v/>
      </c>
      <c r="DO75" s="32" t="str">
        <f>IFERROR(VLOOKUP(Tabela227[[#This Row],[NOME]],'MANHÃ (N) (1)'!$H$2:$I$127,2,FALSE),"")</f>
        <v/>
      </c>
      <c r="DP75" s="32" t="str">
        <f>IFERROR(VLOOKUP(Tabela227[[#This Row],[NOME]],'MANHÃ (N) (7)'!$J$2:$K$127,2,FALSE),"")</f>
        <v/>
      </c>
      <c r="DQ75" s="32" t="str">
        <f>IFERROR(VLOOKUP(Tabela227[[#This Row],[NOME]],'MANHÃ (N) (6)'!$J$2:$K$127,2,FALSE),"")</f>
        <v/>
      </c>
      <c r="DR75" s="32" t="str">
        <f>IFERROR(VLOOKUP(Tabela227[[#This Row],[NOME]],'MANHÃ (N) (5)'!$J$2:$K$127,2,FALSE),"")</f>
        <v/>
      </c>
      <c r="DS75" s="32" t="str">
        <f>IFERROR(VLOOKUP(Tabela227[[#This Row],[NOME]],'MANHÃ (N) (4)'!$J$2:$K$127,2,FALSE),"")</f>
        <v/>
      </c>
      <c r="DT75" s="32" t="str">
        <f>IFERROR(VLOOKUP(Tabela227[[#This Row],[NOME]],'MANHÃ (N) (3)'!$J$2:$K$127,2,FALSE),"")</f>
        <v/>
      </c>
      <c r="DU75" s="32" t="str">
        <f>IFERROR(VLOOKUP(Tabela227[[#This Row],[NOME]],'MANHÃ (N) (2)'!$J$2:$K$127,2,FALSE),"")</f>
        <v/>
      </c>
      <c r="DV75" s="32" t="str">
        <f>IFERROR(VLOOKUP(Tabela227[[#This Row],[NOME]],'MANHÃ (N) (1)'!$J$2:$K$127,2,FALSE),"")</f>
        <v/>
      </c>
      <c r="DW75" s="32" t="str">
        <f>IFERROR(VLOOKUP(Tabela227[[#This Row],[NOME]],'MANHÃ (N) (7)'!$L$2:$M$127,2,FALSE),"")</f>
        <v/>
      </c>
      <c r="DX75" s="32" t="str">
        <f>IFERROR(VLOOKUP(Tabela227[[#This Row],[NOME]],'MANHÃ (N) (6)'!$L$2:$M$127,2,FALSE),"")</f>
        <v/>
      </c>
      <c r="DY75" s="32" t="str">
        <f>IFERROR(VLOOKUP(Tabela227[[#This Row],[NOME]],'MANHÃ (N) (5)'!$L$2:$M$127,2,FALSE),"")</f>
        <v/>
      </c>
      <c r="DZ75" s="32" t="str">
        <f>IFERROR(VLOOKUP(Tabela227[[#This Row],[NOME]],'MANHÃ (N) (4)'!$L$2:$M$127,2,FALSE),"")</f>
        <v/>
      </c>
      <c r="EA75" s="32" t="str">
        <f>IFERROR(VLOOKUP(Tabela227[[#This Row],[NOME]],'MANHÃ (N) (3)'!$L$2:$M$127,2,FALSE),"")</f>
        <v/>
      </c>
      <c r="EB75" s="32" t="str">
        <f>IFERROR(VLOOKUP(Tabela227[[#This Row],[NOME]],'MANHÃ (N) (2)'!$L$2:$M$127,2,FALSE),"")</f>
        <v/>
      </c>
      <c r="EC75" s="32" t="str">
        <f>IFERROR(VLOOKUP(Tabela227[[#This Row],[NOME]],'MANHÃ (N) (1)'!$L$2:$M$127,2,FALSE),"")</f>
        <v/>
      </c>
      <c r="ED75" s="33">
        <v>45323</v>
      </c>
      <c r="EE75" s="31">
        <f>PROFESSORES!$D$3</f>
        <v>2024</v>
      </c>
      <c r="EF75" s="31" t="str">
        <f>PROFESSORES!$C$3</f>
        <v>MAIO</v>
      </c>
      <c r="EG75" s="35">
        <f>'MÊS (WORD)'!$C$4</f>
        <v>5</v>
      </c>
      <c r="EH75" s="42">
        <f>'MÊS (WORD)'!$I$5</f>
        <v>45413</v>
      </c>
      <c r="EI75" s="31" t="str">
        <f>'MÊS (WORD)'!$J$5</f>
        <v>*
***************************DIA DO TRABALHO**************************</v>
      </c>
      <c r="EJ75" s="42">
        <f>'MÊS (WORD)'!$I$6</f>
        <v>45414</v>
      </c>
      <c r="EK75" s="37" t="str">
        <f>'MÊS (WORD)'!$J$6</f>
        <v/>
      </c>
      <c r="EL75" s="42">
        <f>'MÊS (WORD)'!$I$7</f>
        <v>45415</v>
      </c>
      <c r="EM75" s="37" t="str">
        <f>'MÊS (WORD)'!$J$7</f>
        <v/>
      </c>
      <c r="EN75" s="42">
        <f>'MÊS (WORD)'!$I$8</f>
        <v>45416</v>
      </c>
      <c r="EO75" s="37" t="str">
        <f>'MÊS (WORD)'!$J$8</f>
        <v/>
      </c>
      <c r="EP75" s="42">
        <f>'MÊS (WORD)'!$I$9</f>
        <v>45417</v>
      </c>
      <c r="EQ75" s="37" t="str">
        <f>'MÊS (WORD)'!$J$9</f>
        <v>********************************************************************</v>
      </c>
      <c r="ER75" s="42">
        <f>'MÊS (WORD)'!$I$10</f>
        <v>45418</v>
      </c>
      <c r="ES75" s="37" t="str">
        <f>'MÊS (WORD)'!$J$10</f>
        <v/>
      </c>
      <c r="ET75" s="42">
        <f>'MÊS (WORD)'!$I$11</f>
        <v>45419</v>
      </c>
      <c r="EU75" s="37" t="str">
        <f>'MÊS (WORD)'!$J$11</f>
        <v/>
      </c>
      <c r="EV75" s="42">
        <f>'MÊS (WORD)'!$I$12</f>
        <v>45420</v>
      </c>
      <c r="EW75" s="37" t="str">
        <f>'MÊS (WORD)'!$J$12</f>
        <v/>
      </c>
      <c r="EX75" s="42">
        <f>'MÊS (WORD)'!$I$13</f>
        <v>45421</v>
      </c>
      <c r="EY75" s="37" t="str">
        <f>'MÊS (WORD)'!$J$13</f>
        <v/>
      </c>
      <c r="EZ75" s="37">
        <f>'MÊS (WORD)'!$I$14</f>
        <v>45422</v>
      </c>
      <c r="FA75" s="37" t="str">
        <f>'MÊS (WORD)'!$J$14</f>
        <v/>
      </c>
      <c r="FB75" s="37">
        <f>'MÊS (WORD)'!$I$15</f>
        <v>45423</v>
      </c>
      <c r="FC75" s="37" t="str">
        <f>'MÊS (WORD)'!$J$15</f>
        <v/>
      </c>
      <c r="FD75" s="37">
        <f>'MÊS (WORD)'!$I$16</f>
        <v>45424</v>
      </c>
      <c r="FE75" s="37" t="str">
        <f>'MÊS (WORD)'!$J$16</f>
        <v>********************************************************************</v>
      </c>
      <c r="FF75" s="37">
        <f>'MÊS (WORD)'!$I$17</f>
        <v>45425</v>
      </c>
      <c r="FG75" s="37" t="str">
        <f>'MÊS (WORD)'!$J$17</f>
        <v/>
      </c>
      <c r="FH75" s="37">
        <f>'MÊS (WORD)'!$I$18</f>
        <v>45426</v>
      </c>
      <c r="FI75" s="37" t="str">
        <f>'MÊS (WORD)'!$J$18</f>
        <v/>
      </c>
      <c r="FJ75" s="37">
        <f>'MÊS (WORD)'!$I$19</f>
        <v>45427</v>
      </c>
      <c r="FK75" s="37" t="str">
        <f>'MÊS (WORD)'!$J$19</f>
        <v/>
      </c>
      <c r="FL75" s="37">
        <f>'MÊS (WORD)'!$I$20</f>
        <v>45428</v>
      </c>
      <c r="FM75" s="37" t="str">
        <f>'MÊS (WORD)'!$J$20</f>
        <v/>
      </c>
      <c r="FN75" s="37">
        <f>'MÊS (WORD)'!$I$21</f>
        <v>45429</v>
      </c>
      <c r="FO75" s="37" t="str">
        <f>'MÊS (WORD)'!$J$21</f>
        <v/>
      </c>
      <c r="FP75" s="37">
        <f>'MÊS (WORD)'!$I$22</f>
        <v>45430</v>
      </c>
      <c r="FQ75" s="37" t="str">
        <f>'MÊS (WORD)'!$J$22</f>
        <v/>
      </c>
      <c r="FR75" s="37">
        <f>'MÊS (WORD)'!$I$23</f>
        <v>45431</v>
      </c>
      <c r="FS75" s="37" t="str">
        <f>'MÊS (WORD)'!$J$23</f>
        <v>********************************************************************</v>
      </c>
      <c r="FT75" s="37">
        <f>'MÊS (WORD)'!$I$24</f>
        <v>45432</v>
      </c>
      <c r="FU75" s="37" t="str">
        <f>'MÊS (WORD)'!$J$24</f>
        <v/>
      </c>
      <c r="FV75" s="37">
        <f>'MÊS (WORD)'!$I$25</f>
        <v>45433</v>
      </c>
      <c r="FW75" s="37" t="str">
        <f>'MÊS (WORD)'!$J$25</f>
        <v/>
      </c>
      <c r="FX75" s="37">
        <f>'MÊS (WORD)'!$I$26</f>
        <v>45434</v>
      </c>
      <c r="FY75" s="37" t="str">
        <f>'MÊS (WORD)'!$J$26</f>
        <v/>
      </c>
      <c r="FZ75" s="37">
        <f>'MÊS (WORD)'!$I$27</f>
        <v>45435</v>
      </c>
      <c r="GA75" s="37" t="str">
        <f>'MÊS (WORD)'!$J$27</f>
        <v/>
      </c>
      <c r="GB75" s="37">
        <f>'MÊS (WORD)'!$I$28</f>
        <v>45436</v>
      </c>
      <c r="GC75" s="37" t="str">
        <f>'MÊS (WORD)'!$J$28</f>
        <v/>
      </c>
      <c r="GD75" s="37">
        <f>'MÊS (WORD)'!$I$29</f>
        <v>45437</v>
      </c>
      <c r="GE75" s="37" t="str">
        <f>'MÊS (WORD)'!$J$29</f>
        <v/>
      </c>
      <c r="GF75" s="37">
        <f>'MÊS (WORD)'!$I$30</f>
        <v>45438</v>
      </c>
      <c r="GG75" s="37" t="str">
        <f>'MÊS (WORD)'!$J$30</f>
        <v>********************************************************************</v>
      </c>
      <c r="GH75" s="37">
        <f>'MÊS (WORD)'!$I$31</f>
        <v>45439</v>
      </c>
      <c r="GI75" s="37" t="str">
        <f>'MÊS (WORD)'!$J$31</f>
        <v/>
      </c>
      <c r="GJ75" s="37">
        <f>'MÊS (WORD)'!$I$32</f>
        <v>45440</v>
      </c>
      <c r="GK75" s="37" t="str">
        <f>'MÊS (WORD)'!$J$32</f>
        <v/>
      </c>
      <c r="GL75" s="37">
        <f>'MÊS (WORD)'!$I$33</f>
        <v>45441</v>
      </c>
      <c r="GM75" s="37" t="str">
        <f>'MÊS (WORD)'!$J$33</f>
        <v/>
      </c>
      <c r="GN75" s="37">
        <f>'MÊS (WORD)'!$I$34</f>
        <v>45442</v>
      </c>
      <c r="GO75" s="37" t="str">
        <f>'MÊS (WORD)'!$J$34</f>
        <v/>
      </c>
      <c r="GP75" s="37">
        <f>'MÊS (WORD)'!$I$35</f>
        <v>45443</v>
      </c>
      <c r="GQ75" s="31" t="str">
        <f>'MÊS (WORD)'!$J$35</f>
        <v/>
      </c>
    </row>
    <row r="76" spans="1:199" ht="17.100000000000001" customHeight="1" x14ac:dyDescent="0.25">
      <c r="A76" s="31">
        <v>45904</v>
      </c>
      <c r="B76" s="33">
        <v>40819</v>
      </c>
      <c r="C76" s="31">
        <v>216</v>
      </c>
      <c r="D76" s="39" t="s">
        <v>397</v>
      </c>
      <c r="E76" s="34" t="s">
        <v>30</v>
      </c>
      <c r="F76" s="39" t="s">
        <v>396</v>
      </c>
      <c r="G76" s="39" t="s">
        <v>398</v>
      </c>
      <c r="H76" s="31">
        <v>26</v>
      </c>
      <c r="I76" s="31">
        <f>IF(Tabela227[[#This Row],[HORA AULA]]&lt;&gt;0,Tabela227[[#This Row],[HORA AULA]]/2,"-")</f>
        <v>13</v>
      </c>
      <c r="J76" s="31" t="s">
        <v>100</v>
      </c>
      <c r="K76" s="31" t="s">
        <v>100</v>
      </c>
      <c r="L76" s="31" t="s">
        <v>100</v>
      </c>
      <c r="M76" s="31" t="s">
        <v>100</v>
      </c>
      <c r="N76" s="32" t="str">
        <f>IFERROR(VLOOKUP(Tabela227[[#This Row],[NOME]],'NOITE (N) (7)'!$B$3:$C$176,2,FALSE),"")</f>
        <v/>
      </c>
      <c r="O76" s="32" t="str">
        <f>IFERROR(VLOOKUP(Tabela227[[#This Row],[NOME]],'NOITE (N) (6)'!$B$3:$C$176,2,FALSE),"")</f>
        <v/>
      </c>
      <c r="P76" s="32" t="str">
        <f>IFERROR(VLOOKUP(Tabela227[[#This Row],[NOME]],'NOITE (N) (5)'!$B$3:$C$176,2,FALSE),"")</f>
        <v/>
      </c>
      <c r="Q76" s="32" t="str">
        <f>IFERROR(VLOOKUP(Tabela227[[#This Row],[NOME]],'NOITE (N) (4)'!$B$3:$C$176,2,FALSE),"")</f>
        <v/>
      </c>
      <c r="R76" s="32" t="str">
        <f>IFERROR(VLOOKUP(Tabela227[[#This Row],[NOME]],'NOITE (N) (3)'!$B$3:$C$176,2,FALSE),"")</f>
        <v/>
      </c>
      <c r="S76" s="32" t="str">
        <f>IFERROR(VLOOKUP(Tabela227[[#This Row],[NOME]],'NOITE (N) (2)'!$B$3:$C$176,2,FALSE),"")</f>
        <v/>
      </c>
      <c r="T76" s="32" t="str">
        <f>IFERROR(VLOOKUP(Tabela227[[#This Row],[NOME]],'NOITE (N) (1)'!$B$3:$C$176,2,FALSE),"")</f>
        <v/>
      </c>
      <c r="U76" s="32" t="str">
        <f>IFERROR(VLOOKUP(Tabela227[[#This Row],[NOME]],'NOITE (N) (7)'!$D$3:$E$176,2,FALSE),"")</f>
        <v/>
      </c>
      <c r="V76" s="32" t="str">
        <f>IFERROR(VLOOKUP(Tabela227[[#This Row],[NOME]],'NOITE (N) (6)'!$D$3:$E$176,2,FALSE),"")</f>
        <v/>
      </c>
      <c r="W76" s="32" t="str">
        <f>IFERROR(VLOOKUP(Tabela227[[#This Row],[NOME]],'NOITE (N) (5)'!$D$3:$E$176,2,FALSE),"")</f>
        <v/>
      </c>
      <c r="X76" s="32" t="str">
        <f>IFERROR(VLOOKUP(Tabela227[[#This Row],[NOME]],'NOITE (N) (4)'!$D$3:$E$176,2,FALSE),"")</f>
        <v/>
      </c>
      <c r="Y76" s="32" t="str">
        <f>IFERROR(VLOOKUP(Tabela227[[#This Row],[NOME]],'NOITE (N) (3)'!$D$3:$E$176,2,FALSE),"")</f>
        <v/>
      </c>
      <c r="Z76" s="32" t="str">
        <f>IFERROR(VLOOKUP(Tabela227[[#This Row],[NOME]],'NOITE (N) (2)'!$D$3:$E$176,2,FALSE),"")</f>
        <v/>
      </c>
      <c r="AA76" s="32" t="str">
        <f>IFERROR(VLOOKUP(Tabela227[[#This Row],[NOME]],'NOITE (N) (1)'!$D$3:$E$176,2,FALSE),"")</f>
        <v/>
      </c>
      <c r="AB76" s="32" t="str">
        <f>IFERROR(VLOOKUP(Tabela227[[#This Row],[NOME]],'NOITE (N) (7)'!$F$3:$G$176,2,FALSE),"")</f>
        <v/>
      </c>
      <c r="AC76" s="32" t="str">
        <f>IFERROR(VLOOKUP(Tabela227[[#This Row],[NOME]],'NOITE (N) (6)'!$F$3:$G$176,2,FALSE),"")</f>
        <v/>
      </c>
      <c r="AD76" s="32" t="str">
        <f>IFERROR(VLOOKUP(Tabela227[[#This Row],[NOME]],'NOITE (N) (5)'!$F$3:$G$176,2,FALSE),"")</f>
        <v/>
      </c>
      <c r="AE76" s="32" t="str">
        <f>IFERROR(VLOOKUP(Tabela227[[#This Row],[NOME]],'NOITE (N) (4)'!$F$3:$G$176,2,FALSE),"")</f>
        <v/>
      </c>
      <c r="AF76" s="32" t="str">
        <f>IFERROR(VLOOKUP(Tabela227[[#This Row],[NOME]],'NOITE (N) (3)'!$F$3:$G$176,2,FALSE),"")</f>
        <v/>
      </c>
      <c r="AG76" s="32" t="str">
        <f>IFERROR(VLOOKUP(Tabela227[[#This Row],[NOME]],'NOITE (N) (2)'!$F$3:$G$176,2,FALSE),"")</f>
        <v/>
      </c>
      <c r="AH76" s="32" t="str">
        <f>IFERROR(VLOOKUP(Tabela227[[#This Row],[NOME]],'NOITE (N) (1)'!$F$3:$G$176,2,FALSE),"")</f>
        <v/>
      </c>
      <c r="AI76" s="32" t="str">
        <f>IFERROR(VLOOKUP(Tabela227[[#This Row],[NOME]],'NOITE (N) (7)'!$H$3:$I$176,2,FALSE),"")</f>
        <v/>
      </c>
      <c r="AJ76" s="32" t="str">
        <f>IFERROR(VLOOKUP(Tabela227[[#This Row],[NOME]],'NOITE (N) (6)'!$H$3:$I$176,2,FALSE),"")</f>
        <v/>
      </c>
      <c r="AK76" s="32" t="str">
        <f>IFERROR(VLOOKUP(Tabela227[[#This Row],[NOME]],'NOITE (N) (5)'!$H$3:$I$176,2,FALSE),"")</f>
        <v/>
      </c>
      <c r="AL76" s="32" t="str">
        <f>IFERROR(VLOOKUP(Tabela227[[#This Row],[NOME]],'NOITE (N) (4)'!$H$3:$I$176,2,FALSE),"")</f>
        <v/>
      </c>
      <c r="AM76" s="32" t="str">
        <f>IFERROR(VLOOKUP(Tabela227[[#This Row],[NOME]],'NOITE (N) (3)'!$H$3:$I$176,2,FALSE),"")</f>
        <v/>
      </c>
      <c r="AN76" s="32" t="str">
        <f>IFERROR(VLOOKUP(Tabela227[[#This Row],[NOME]],'NOITE (N) (2)'!$H$3:$I$176,2,FALSE),"")</f>
        <v/>
      </c>
      <c r="AO76" s="32" t="str">
        <f>IFERROR(VLOOKUP(Tabela227[[#This Row],[NOME]],'NOITE (N) (1)'!$H$3:$I$176,2,FALSE),"")</f>
        <v/>
      </c>
      <c r="AP76" s="32" t="str">
        <f>IFERROR(VLOOKUP(Tabela227[[#This Row],[NOME]],'NOITE (N) (7)'!$J$3:$K$176,2,FALSE),"")</f>
        <v/>
      </c>
      <c r="AQ76" s="32" t="str">
        <f>IFERROR(VLOOKUP(Tabela227[[#This Row],[NOME]],'NOITE (N) (6)'!$J$3:$K$176,2,FALSE),"")</f>
        <v/>
      </c>
      <c r="AR76" s="32" t="str">
        <f>IFERROR(VLOOKUP(Tabela227[[#This Row],[NOME]],'NOITE (N) (5)'!$J$3:$K$176,2,FALSE),"")</f>
        <v/>
      </c>
      <c r="AS76" s="32" t="str">
        <f>IFERROR(VLOOKUP(Tabela227[[#This Row],[NOME]],'NOITE (N) (4)'!$J$3:$K$176,2,FALSE),"")</f>
        <v/>
      </c>
      <c r="AT76" s="32" t="str">
        <f>IFERROR(VLOOKUP(Tabela227[[#This Row],[NOME]],'NOITE (N) (3)'!$J$3:$K$176,2,FALSE),"")</f>
        <v/>
      </c>
      <c r="AU76" s="32" t="str">
        <f>IFERROR(VLOOKUP(Tabela227[[#This Row],[NOME]],'NOITE (N) (2)'!$J$3:$K$176,2,FALSE),"")</f>
        <v/>
      </c>
      <c r="AV76" s="32" t="str">
        <f>IFERROR(VLOOKUP(Tabela227[[#This Row],[NOME]],'NOITE (N) (1)'!$J$3:$K$176,2,FALSE),"")</f>
        <v/>
      </c>
      <c r="AW76" s="32" t="str">
        <f>IFERROR(VLOOKUP(Tabela227[[#This Row],[NOME]],'NOITE (N) (7)'!$L$3:$M$176,2,FALSE),"")</f>
        <v/>
      </c>
      <c r="AX76" s="32" t="str">
        <f>IFERROR(VLOOKUP(Tabela227[[#This Row],[NOME]],'NOITE (N) (6)'!$L$3:$M$176,2,FALSE),"")</f>
        <v/>
      </c>
      <c r="AY76" s="32" t="str">
        <f>IFERROR(VLOOKUP(Tabela227[[#This Row],[NOME]],'NOITE (N) (5)'!$L$3:$M$176,2,FALSE),"")</f>
        <v/>
      </c>
      <c r="AZ76" s="32" t="str">
        <f>IFERROR(VLOOKUP(Tabela227[[#This Row],[NOME]],'NOITE (N) (4)'!$L$3:$M$176,2,FALSE),"")</f>
        <v/>
      </c>
      <c r="BA76" s="32" t="str">
        <f>IFERROR(VLOOKUP(Tabela227[[#This Row],[NOME]],'NOITE (N) (3)'!$L$3:$M$176,2,FALSE),"")</f>
        <v/>
      </c>
      <c r="BB76" s="32" t="str">
        <f>IFERROR(VLOOKUP(Tabela227[[#This Row],[NOME]],'NOITE (N) (2)'!$L$3:$M$176,2,FALSE),"")</f>
        <v/>
      </c>
      <c r="BC76" s="32" t="str">
        <f>IFERROR(VLOOKUP(Tabela227[[#This Row],[NOME]],'NOITE (N) (1)'!$L$3:$M$176,2,FALSE),"")</f>
        <v/>
      </c>
      <c r="BD76" s="32" t="str">
        <f>IFERROR(VLOOKUP(Tabela227[[#This Row],[NOME]],'TARDE (N) (6)'!$B$2:$C$73,2,FALSE),"")</f>
        <v/>
      </c>
      <c r="BE76" s="32" t="str">
        <f>IFERROR(VLOOKUP(Tabela227[[#This Row],[NOME]],'TARDE (N) (5)'!$B$2:$C$73,2,FALSE),"")</f>
        <v/>
      </c>
      <c r="BF76" s="32" t="str">
        <f>IFERROR(VLOOKUP(Tabela227[[#This Row],[NOME]],'TARDE (N) (4)'!$B$2:$C$73,2,FALSE),"")</f>
        <v/>
      </c>
      <c r="BG76" s="32" t="str">
        <f>IFERROR(VLOOKUP(Tabela227[[#This Row],[NOME]],'TARDE (N) (3)'!$B$2:$C$73,2,FALSE),"")</f>
        <v/>
      </c>
      <c r="BH76" s="32" t="str">
        <f>IFERROR(VLOOKUP(Tabela227[[#This Row],[NOME]],'TARDE (N) (2)'!$B$2:$C$73,2,FALSE),"")</f>
        <v/>
      </c>
      <c r="BI76" s="32" t="str">
        <f>IFERROR(VLOOKUP(Tabela227[[#This Row],[NOME]],'TARDE (N) (1)'!$B$2:$C$73,2,FALSE),"")</f>
        <v/>
      </c>
      <c r="BJ76" s="32" t="str">
        <f>IFERROR(VLOOKUP(Tabela227[[#This Row],[NOME]],'TARDE (N) (6)'!$D$2:$E$73,2,FALSE),"")</f>
        <v/>
      </c>
      <c r="BK76" s="32" t="str">
        <f>IFERROR(VLOOKUP(Tabela227[[#This Row],[NOME]],'TARDE (N) (5)'!$D$2:$E$73,2,FALSE),"")</f>
        <v/>
      </c>
      <c r="BL76" s="32" t="str">
        <f>IFERROR(VLOOKUP(Tabela227[[#This Row],[NOME]],'TARDE (N) (4)'!$D$2:$E$73,2,FALSE),"")</f>
        <v/>
      </c>
      <c r="BM76" s="32" t="str">
        <f>IFERROR(VLOOKUP(Tabela227[[#This Row],[NOME]],'TARDE (N) (3)'!$D$2:$E$73,2,FALSE),"")</f>
        <v/>
      </c>
      <c r="BN76" s="32" t="str">
        <f>IFERROR(VLOOKUP(Tabela227[[#This Row],[NOME]],'TARDE (N) (2)'!$D$2:$E$73,2,FALSE),"")</f>
        <v/>
      </c>
      <c r="BO76" s="32" t="str">
        <f>IFERROR(VLOOKUP(Tabela227[[#This Row],[NOME]],'TARDE (N) (1)'!$D$2:$E$73,2,FALSE),"")</f>
        <v/>
      </c>
      <c r="BP76" s="32" t="str">
        <f>IFERROR(VLOOKUP(Tabela227[[#This Row],[NOME]],'TARDE (N) (6)'!$F$2:$G$73,2,FALSE),"")</f>
        <v/>
      </c>
      <c r="BQ76" s="32" t="str">
        <f>IFERROR(VLOOKUP(Tabela227[[#This Row],[NOME]],'TARDE (N) (5)'!$F$2:$G$73,2,FALSE),"")</f>
        <v/>
      </c>
      <c r="BR76" s="32" t="str">
        <f>IFERROR(VLOOKUP(Tabela227[[#This Row],[NOME]],'TARDE (N) (4)'!$F$2:$G$73,2,FALSE),"")</f>
        <v/>
      </c>
      <c r="BS76" s="32" t="str">
        <f>IFERROR(VLOOKUP(Tabela227[[#This Row],[NOME]],'TARDE (N) (3)'!$F$2:$G$73,2,FALSE),"")</f>
        <v/>
      </c>
      <c r="BT76" s="32" t="str">
        <f>IFERROR(VLOOKUP(Tabela227[[#This Row],[NOME]],'TARDE (N) (2)'!$F$2:$G$73,2,FALSE),"")</f>
        <v/>
      </c>
      <c r="BU76" s="32" t="str">
        <f>IFERROR(VLOOKUP(Tabela227[[#This Row],[NOME]],'TARDE (N) (1)'!$F$2:$G$73,2,FALSE),"")</f>
        <v/>
      </c>
      <c r="BV76" s="32" t="str">
        <f>IFERROR(VLOOKUP(Tabela227[[#This Row],[NOME]],'TARDE (N) (6)'!$H$2:$I$73,2,FALSE),"")</f>
        <v/>
      </c>
      <c r="BW76" s="32" t="str">
        <f>IFERROR(VLOOKUP(Tabela227[[#This Row],[NOME]],'TARDE (N) (5)'!$H$2:$I$73,2,FALSE),"")</f>
        <v/>
      </c>
      <c r="BX76" s="32" t="str">
        <f>IFERROR(VLOOKUP(Tabela227[[#This Row],[NOME]],'TARDE (N) (4)'!$H$2:$I$73,2,FALSE),"")</f>
        <v/>
      </c>
      <c r="BY76" s="32" t="str">
        <f>IFERROR(VLOOKUP(Tabela227[[#This Row],[NOME]],'TARDE (N) (3)'!$H$2:$I$73,2,FALSE),"")</f>
        <v/>
      </c>
      <c r="BZ76" s="32" t="str">
        <f>IFERROR(VLOOKUP(Tabela227[[#This Row],[NOME]],'TARDE (N) (2)'!$H$2:$I$73,2,FALSE),"")</f>
        <v/>
      </c>
      <c r="CA76" s="32" t="str">
        <f>IFERROR(VLOOKUP(Tabela227[[#This Row],[NOME]],'TARDE (N) (1)'!$H$2:$I$73,2,FALSE),"")</f>
        <v/>
      </c>
      <c r="CB76" s="32" t="str">
        <f>IFERROR(VLOOKUP(Tabela227[[#This Row],[NOME]],'TARDE (N) (6)'!$J$2:$K$73,2,FALSE),"")</f>
        <v/>
      </c>
      <c r="CC76" s="32" t="str">
        <f>IFERROR(VLOOKUP(Tabela227[[#This Row],[NOME]],'TARDE (N) (5)'!$J$2:$K$73,2,FALSE),"")</f>
        <v/>
      </c>
      <c r="CD76" s="32" t="str">
        <f>IFERROR(VLOOKUP(Tabela227[[#This Row],[NOME]],'TARDE (N) (4)'!$J$2:$K$73,2,FALSE),"")</f>
        <v/>
      </c>
      <c r="CE76" s="32" t="str">
        <f>IFERROR(VLOOKUP(Tabela227[[#This Row],[NOME]],'TARDE (N) (3)'!$J$2:$K$73,2,FALSE),"")</f>
        <v/>
      </c>
      <c r="CF76" s="32" t="str">
        <f>IFERROR(VLOOKUP(Tabela227[[#This Row],[NOME]],'TARDE (N) (2)'!$J$2:$K$73,2,FALSE),"")</f>
        <v/>
      </c>
      <c r="CG76" s="32" t="str">
        <f>IFERROR(VLOOKUP(Tabela227[[#This Row],[NOME]],'TARDE (N) (1)'!$J$2:$K$73,2,FALSE),"")</f>
        <v/>
      </c>
      <c r="CH76" s="32" t="str">
        <f>IFERROR(VLOOKUP(Tabela227[[#This Row],[NOME]],'TARDE (N) (6)'!$L$2:$M$73,2,FALSE),"")</f>
        <v/>
      </c>
      <c r="CI76" s="32" t="str">
        <f>IFERROR(VLOOKUP(Tabela227[[#This Row],[NOME]],'TARDE (N) (5)'!$L$2:$M$73,2,FALSE),"")</f>
        <v/>
      </c>
      <c r="CJ76" s="32" t="str">
        <f>IFERROR(VLOOKUP(Tabela227[[#This Row],[NOME]],'TARDE (N) (4)'!$L$2:$M$73,2,FALSE),"")</f>
        <v/>
      </c>
      <c r="CK76" s="32" t="str">
        <f>IFERROR(VLOOKUP(Tabela227[[#This Row],[NOME]],'TARDE (N) (3)'!$L$2:$M$73,2,FALSE),"")</f>
        <v/>
      </c>
      <c r="CL76" s="32" t="str">
        <f>IFERROR(VLOOKUP(Tabela227[[#This Row],[NOME]],'TARDE (N) (2)'!$L$2:$M$73,2,FALSE),"")</f>
        <v>METODOLOGIA DA PESQUISA CIENTÍFICO-TECNOLÓGICA</v>
      </c>
      <c r="CM76" s="32" t="str">
        <f>IFERROR(VLOOKUP(Tabela227[[#This Row],[NOME]],'TARDE (N) (1)'!$L$2:$M$73,2,FALSE),"")</f>
        <v/>
      </c>
      <c r="CN76" s="32" t="str">
        <f>IFERROR(VLOOKUP(Tabela227[[#This Row],[NOME]],'MANHÃ (N) (7)'!$B$2:$C$127,2,FALSE),"")</f>
        <v/>
      </c>
      <c r="CO76" s="32" t="str">
        <f>IFERROR(VLOOKUP(Tabela227[[#This Row],[NOME]],'MANHÃ (N) (6)'!$B$2:$C$127,2,FALSE),"")</f>
        <v/>
      </c>
      <c r="CP76" s="32" t="str">
        <f>IFERROR(VLOOKUP(Tabela227[[#This Row],[NOME]],'MANHÃ (N) (5)'!$B$2:$C$127,2,FALSE),"")</f>
        <v/>
      </c>
      <c r="CQ76" s="32" t="str">
        <f>IFERROR(VLOOKUP(Tabela227[[#This Row],[NOME]],'MANHÃ (N) (4)'!$B$2:$C$127,2,FALSE),"")</f>
        <v/>
      </c>
      <c r="CR76" s="32" t="str">
        <f>IFERROR(VLOOKUP(Tabela227[[#This Row],[NOME]],'MANHÃ (N) (3)'!$B$2:$C$127,2,FALSE),"")</f>
        <v/>
      </c>
      <c r="CS76" s="32" t="str">
        <f>IFERROR(VLOOKUP(Tabela227[[#This Row],[NOME]],'MANHÃ (N) (2)'!$B$2:$C$127,2,FALSE),"")</f>
        <v/>
      </c>
      <c r="CT76" s="32" t="str">
        <f>IFERROR(VLOOKUP(Tabela227[[#This Row],[NOME]],'MANHÃ (N) (1)'!$B$2:$C$127,2,FALSE),"")</f>
        <v/>
      </c>
      <c r="CU76" s="32" t="str">
        <f>IFERROR(VLOOKUP(Tabela227[[#This Row],[NOME]],'MANHÃ (N) (7)'!$D$2:$E$127,2,FALSE),"")</f>
        <v/>
      </c>
      <c r="CV76" s="32" t="str">
        <f>IFERROR(VLOOKUP(Tabela227[[#This Row],[NOME]],'MANHÃ (N) (6)'!$D$2:$E$127,2,FALSE),"")</f>
        <v/>
      </c>
      <c r="CW76" s="32" t="str">
        <f>IFERROR(VLOOKUP(Tabela227[[#This Row],[NOME]],'MANHÃ (N) (5)'!$D$2:$E$127,2,FALSE),"")</f>
        <v/>
      </c>
      <c r="CX76" s="32" t="str">
        <f>IFERROR(VLOOKUP(Tabela227[[#This Row],[NOME]],'MANHÃ (N) (4)'!$D$2:$E$127,2,FALSE),"")</f>
        <v/>
      </c>
      <c r="CY76" s="32" t="str">
        <f>IFERROR(VLOOKUP(Tabela227[[#This Row],[NOME]],'MANHÃ (N) (3)'!$D$2:$E$127,2,FALSE),"")</f>
        <v/>
      </c>
      <c r="CZ76" s="32" t="str">
        <f>IFERROR(VLOOKUP(Tabela227[[#This Row],[NOME]],'MANHÃ (N) (2)'!$D$2:$E$127,2,FALSE),"")</f>
        <v/>
      </c>
      <c r="DA76" s="32" t="str">
        <f>IFERROR(VLOOKUP(Tabela227[[#This Row],[NOME]],'MANHÃ (N) (1)'!$D$2:$E$127,2,FALSE),"")</f>
        <v/>
      </c>
      <c r="DB76" s="32" t="str">
        <f>IFERROR(VLOOKUP(Tabela227[[#This Row],[NOME]],'MANHÃ (N) (7)'!$F$2:$G$127,2,FALSE),"")</f>
        <v/>
      </c>
      <c r="DC76" s="32" t="str">
        <f>IFERROR(VLOOKUP(Tabela227[[#This Row],[NOME]],'MANHÃ (N) (7)'!$F$2:$G$127,2,FALSE),"")</f>
        <v/>
      </c>
      <c r="DD76" s="32" t="str">
        <f>IFERROR(VLOOKUP(Tabela227[[#This Row],[NOME]],'MANHÃ (N) (6)'!$F$2:$G$127,2,FALSE),"")</f>
        <v/>
      </c>
      <c r="DE76" s="32" t="str">
        <f>IFERROR(VLOOKUP(Tabela227[[#This Row],[NOME]],'MANHÃ (N) (5)'!$F$2:$G$127,2,FALSE),"")</f>
        <v/>
      </c>
      <c r="DF76" s="32" t="str">
        <f>IFERROR(VLOOKUP(Tabela227[[#This Row],[NOME]],'MANHÃ (N) (3)'!$F$2:$G$127,2,FALSE),"")</f>
        <v/>
      </c>
      <c r="DG76" s="32" t="str">
        <f>IFERROR(VLOOKUP(Tabela227[[#This Row],[NOME]],'MANHÃ (N) (2)'!$F$2:$G$127,2,FALSE),"")</f>
        <v/>
      </c>
      <c r="DH76" s="32" t="str">
        <f>IFERROR(VLOOKUP(Tabela227[[#This Row],[NOME]],'MANHÃ (N) (1)'!$F$2:$G$127,2,FALSE),"")</f>
        <v/>
      </c>
      <c r="DI76" s="32" t="str">
        <f>IFERROR(VLOOKUP(Tabela227[[#This Row],[NOME]],'MANHÃ (N) (7)'!$H$2:$I$127,2,FALSE),"")</f>
        <v/>
      </c>
      <c r="DJ76" s="32" t="str">
        <f>IFERROR(VLOOKUP(Tabela227[[#This Row],[NOME]],'MANHÃ (N) (6)'!$H$2:$I$127,2,FALSE),"")</f>
        <v/>
      </c>
      <c r="DK76" s="32" t="str">
        <f>IFERROR(VLOOKUP(Tabela227[[#This Row],[NOME]],'MANHÃ (N) (5)'!$H$2:$I$127,2,FALSE),"")</f>
        <v/>
      </c>
      <c r="DL76" s="32" t="str">
        <f>IFERROR(VLOOKUP(Tabela227[[#This Row],[NOME]],'MANHÃ (N) (4)'!$H$2:$I$127,2,FALSE),"")</f>
        <v/>
      </c>
      <c r="DM76" s="32" t="str">
        <f>IFERROR(VLOOKUP(Tabela227[[#This Row],[NOME]],'MANHÃ (N) (3)'!$H$2:$I$127,2,FALSE),"")</f>
        <v/>
      </c>
      <c r="DN76" s="32" t="str">
        <f>IFERROR(VLOOKUP(Tabela227[[#This Row],[NOME]],'MANHÃ (N) (2)'!$H$2:$I$127,2,FALSE),"")</f>
        <v/>
      </c>
      <c r="DO76" s="32" t="str">
        <f>IFERROR(VLOOKUP(Tabela227[[#This Row],[NOME]],'MANHÃ (N) (1)'!$H$2:$I$127,2,FALSE),"")</f>
        <v/>
      </c>
      <c r="DP76" s="32" t="str">
        <f>IFERROR(VLOOKUP(Tabela227[[#This Row],[NOME]],'MANHÃ (N) (7)'!$J$2:$K$127,2,FALSE),"")</f>
        <v/>
      </c>
      <c r="DQ76" s="32" t="str">
        <f>IFERROR(VLOOKUP(Tabela227[[#This Row],[NOME]],'MANHÃ (N) (6)'!$J$2:$K$127,2,FALSE),"")</f>
        <v/>
      </c>
      <c r="DR76" s="32" t="str">
        <f>IFERROR(VLOOKUP(Tabela227[[#This Row],[NOME]],'MANHÃ (N) (5)'!$J$2:$K$127,2,FALSE),"")</f>
        <v/>
      </c>
      <c r="DS76" s="32" t="str">
        <f>IFERROR(VLOOKUP(Tabela227[[#This Row],[NOME]],'MANHÃ (N) (4)'!$J$2:$K$127,2,FALSE),"")</f>
        <v/>
      </c>
      <c r="DT76" s="32" t="str">
        <f>IFERROR(VLOOKUP(Tabela227[[#This Row],[NOME]],'MANHÃ (N) (3)'!$J$2:$K$127,2,FALSE),"")</f>
        <v/>
      </c>
      <c r="DU76" s="32" t="str">
        <f>IFERROR(VLOOKUP(Tabela227[[#This Row],[NOME]],'MANHÃ (N) (2)'!$J$2:$K$127,2,FALSE),"")</f>
        <v/>
      </c>
      <c r="DV76" s="32" t="str">
        <f>IFERROR(VLOOKUP(Tabela227[[#This Row],[NOME]],'MANHÃ (N) (1)'!$J$2:$K$127,2,FALSE),"")</f>
        <v/>
      </c>
      <c r="DW76" s="32" t="str">
        <f>IFERROR(VLOOKUP(Tabela227[[#This Row],[NOME]],'MANHÃ (N) (7)'!$L$2:$M$127,2,FALSE),"")</f>
        <v/>
      </c>
      <c r="DX76" s="32" t="str">
        <f>IFERROR(VLOOKUP(Tabela227[[#This Row],[NOME]],'MANHÃ (N) (6)'!$L$2:$M$127,2,FALSE),"")</f>
        <v/>
      </c>
      <c r="DY76" s="32" t="str">
        <f>IFERROR(VLOOKUP(Tabela227[[#This Row],[NOME]],'MANHÃ (N) (5)'!$L$2:$M$127,2,FALSE),"")</f>
        <v/>
      </c>
      <c r="DZ76" s="32" t="str">
        <f>IFERROR(VLOOKUP(Tabela227[[#This Row],[NOME]],'MANHÃ (N) (4)'!$L$2:$M$127,2,FALSE),"")</f>
        <v/>
      </c>
      <c r="EA76" s="32" t="str">
        <f>IFERROR(VLOOKUP(Tabela227[[#This Row],[NOME]],'MANHÃ (N) (3)'!$L$2:$M$127,2,FALSE),"")</f>
        <v/>
      </c>
      <c r="EB76" s="32" t="str">
        <f>IFERROR(VLOOKUP(Tabela227[[#This Row],[NOME]],'MANHÃ (N) (2)'!$L$2:$M$127,2,FALSE),"")</f>
        <v/>
      </c>
      <c r="EC76" s="32" t="str">
        <f>IFERROR(VLOOKUP(Tabela227[[#This Row],[NOME]],'MANHÃ (N) (1)'!$L$2:$M$127,2,FALSE),"")</f>
        <v/>
      </c>
      <c r="ED76" s="33">
        <v>45323</v>
      </c>
      <c r="EE76" s="31">
        <f>PROFESSORES!$D$3</f>
        <v>2024</v>
      </c>
      <c r="EF76" s="31" t="str">
        <f>PROFESSORES!$C$3</f>
        <v>MAIO</v>
      </c>
      <c r="EG76" s="35">
        <f>'MÊS (WORD)'!$C$4</f>
        <v>5</v>
      </c>
      <c r="EH76" s="42">
        <f>'MÊS (WORD)'!$I$5</f>
        <v>45413</v>
      </c>
      <c r="EI76" s="31" t="str">
        <f>'MÊS (WORD)'!$J$5</f>
        <v>*
***************************DIA DO TRABALHO**************************</v>
      </c>
      <c r="EJ76" s="42">
        <f>'MÊS (WORD)'!$I$6</f>
        <v>45414</v>
      </c>
      <c r="EK76" s="37" t="str">
        <f>'MÊS (WORD)'!$J$6</f>
        <v/>
      </c>
      <c r="EL76" s="42">
        <f>'MÊS (WORD)'!$I$7</f>
        <v>45415</v>
      </c>
      <c r="EM76" s="37" t="str">
        <f>'MÊS (WORD)'!$J$7</f>
        <v/>
      </c>
      <c r="EN76" s="42">
        <f>'MÊS (WORD)'!$I$8</f>
        <v>45416</v>
      </c>
      <c r="EO76" s="37" t="str">
        <f>'MÊS (WORD)'!$J$8</f>
        <v/>
      </c>
      <c r="EP76" s="42">
        <f>'MÊS (WORD)'!$I$9</f>
        <v>45417</v>
      </c>
      <c r="EQ76" s="37" t="str">
        <f>'MÊS (WORD)'!$J$9</f>
        <v>********************************************************************</v>
      </c>
      <c r="ER76" s="42">
        <f>'MÊS (WORD)'!$I$10</f>
        <v>45418</v>
      </c>
      <c r="ES76" s="37" t="str">
        <f>'MÊS (WORD)'!$J$10</f>
        <v/>
      </c>
      <c r="ET76" s="42">
        <f>'MÊS (WORD)'!$I$11</f>
        <v>45419</v>
      </c>
      <c r="EU76" s="37" t="str">
        <f>'MÊS (WORD)'!$J$11</f>
        <v/>
      </c>
      <c r="EV76" s="42">
        <f>'MÊS (WORD)'!$I$12</f>
        <v>45420</v>
      </c>
      <c r="EW76" s="37" t="str">
        <f>'MÊS (WORD)'!$J$12</f>
        <v/>
      </c>
      <c r="EX76" s="42">
        <f>'MÊS (WORD)'!$I$13</f>
        <v>45421</v>
      </c>
      <c r="EY76" s="37" t="str">
        <f>'MÊS (WORD)'!$J$13</f>
        <v/>
      </c>
      <c r="EZ76" s="37">
        <f>'MÊS (WORD)'!$I$14</f>
        <v>45422</v>
      </c>
      <c r="FA76" s="37" t="str">
        <f>'MÊS (WORD)'!$J$14</f>
        <v/>
      </c>
      <c r="FB76" s="37">
        <f>'MÊS (WORD)'!$I$15</f>
        <v>45423</v>
      </c>
      <c r="FC76" s="37" t="str">
        <f>'MÊS (WORD)'!$J$15</f>
        <v/>
      </c>
      <c r="FD76" s="37">
        <f>'MÊS (WORD)'!$I$16</f>
        <v>45424</v>
      </c>
      <c r="FE76" s="37" t="str">
        <f>'MÊS (WORD)'!$J$16</f>
        <v>********************************************************************</v>
      </c>
      <c r="FF76" s="37">
        <f>'MÊS (WORD)'!$I$17</f>
        <v>45425</v>
      </c>
      <c r="FG76" s="37" t="str">
        <f>'MÊS (WORD)'!$J$17</f>
        <v/>
      </c>
      <c r="FH76" s="37">
        <f>'MÊS (WORD)'!$I$18</f>
        <v>45426</v>
      </c>
      <c r="FI76" s="37" t="str">
        <f>'MÊS (WORD)'!$J$18</f>
        <v/>
      </c>
      <c r="FJ76" s="37">
        <f>'MÊS (WORD)'!$I$19</f>
        <v>45427</v>
      </c>
      <c r="FK76" s="37" t="str">
        <f>'MÊS (WORD)'!$J$19</f>
        <v/>
      </c>
      <c r="FL76" s="37">
        <f>'MÊS (WORD)'!$I$20</f>
        <v>45428</v>
      </c>
      <c r="FM76" s="37" t="str">
        <f>'MÊS (WORD)'!$J$20</f>
        <v/>
      </c>
      <c r="FN76" s="37">
        <f>'MÊS (WORD)'!$I$21</f>
        <v>45429</v>
      </c>
      <c r="FO76" s="37" t="str">
        <f>'MÊS (WORD)'!$J$21</f>
        <v/>
      </c>
      <c r="FP76" s="37">
        <f>'MÊS (WORD)'!$I$22</f>
        <v>45430</v>
      </c>
      <c r="FQ76" s="37" t="str">
        <f>'MÊS (WORD)'!$J$22</f>
        <v/>
      </c>
      <c r="FR76" s="37">
        <f>'MÊS (WORD)'!$I$23</f>
        <v>45431</v>
      </c>
      <c r="FS76" s="37" t="str">
        <f>'MÊS (WORD)'!$J$23</f>
        <v>********************************************************************</v>
      </c>
      <c r="FT76" s="37">
        <f>'MÊS (WORD)'!$I$24</f>
        <v>45432</v>
      </c>
      <c r="FU76" s="37" t="str">
        <f>'MÊS (WORD)'!$J$24</f>
        <v/>
      </c>
      <c r="FV76" s="37">
        <f>'MÊS (WORD)'!$I$25</f>
        <v>45433</v>
      </c>
      <c r="FW76" s="37" t="str">
        <f>'MÊS (WORD)'!$J$25</f>
        <v/>
      </c>
      <c r="FX76" s="37">
        <f>'MÊS (WORD)'!$I$26</f>
        <v>45434</v>
      </c>
      <c r="FY76" s="37" t="str">
        <f>'MÊS (WORD)'!$J$26</f>
        <v/>
      </c>
      <c r="FZ76" s="37">
        <f>'MÊS (WORD)'!$I$27</f>
        <v>45435</v>
      </c>
      <c r="GA76" s="37" t="str">
        <f>'MÊS (WORD)'!$J$27</f>
        <v/>
      </c>
      <c r="GB76" s="37">
        <f>'MÊS (WORD)'!$I$28</f>
        <v>45436</v>
      </c>
      <c r="GC76" s="37" t="str">
        <f>'MÊS (WORD)'!$J$28</f>
        <v/>
      </c>
      <c r="GD76" s="37">
        <f>'MÊS (WORD)'!$I$29</f>
        <v>45437</v>
      </c>
      <c r="GE76" s="37" t="str">
        <f>'MÊS (WORD)'!$J$29</f>
        <v/>
      </c>
      <c r="GF76" s="37">
        <f>'MÊS (WORD)'!$I$30</f>
        <v>45438</v>
      </c>
      <c r="GG76" s="37" t="str">
        <f>'MÊS (WORD)'!$J$30</f>
        <v>********************************************************************</v>
      </c>
      <c r="GH76" s="37">
        <f>'MÊS (WORD)'!$I$31</f>
        <v>45439</v>
      </c>
      <c r="GI76" s="37" t="str">
        <f>'MÊS (WORD)'!$J$31</f>
        <v/>
      </c>
      <c r="GJ76" s="37">
        <f>'MÊS (WORD)'!$I$32</f>
        <v>45440</v>
      </c>
      <c r="GK76" s="37" t="str">
        <f>'MÊS (WORD)'!$J$32</f>
        <v/>
      </c>
      <c r="GL76" s="37">
        <f>'MÊS (WORD)'!$I$33</f>
        <v>45441</v>
      </c>
      <c r="GM76" s="37" t="str">
        <f>'MÊS (WORD)'!$J$33</f>
        <v/>
      </c>
      <c r="GN76" s="37">
        <f>'MÊS (WORD)'!$I$34</f>
        <v>45442</v>
      </c>
      <c r="GO76" s="37" t="str">
        <f>'MÊS (WORD)'!$J$34</f>
        <v/>
      </c>
      <c r="GP76" s="37">
        <f>'MÊS (WORD)'!$I$35</f>
        <v>45443</v>
      </c>
      <c r="GQ76" s="31" t="str">
        <f>'MÊS (WORD)'!$J$35</f>
        <v/>
      </c>
    </row>
    <row r="77" spans="1:199" ht="17.100000000000001" customHeight="1" x14ac:dyDescent="0.25">
      <c r="A77" s="31">
        <v>74250</v>
      </c>
      <c r="B77" s="33">
        <v>44743</v>
      </c>
      <c r="C77" s="31">
        <v>216</v>
      </c>
      <c r="D77" s="39" t="s">
        <v>397</v>
      </c>
      <c r="E77" s="34" t="s">
        <v>116</v>
      </c>
      <c r="F77" s="39" t="s">
        <v>396</v>
      </c>
      <c r="G77" s="39" t="s">
        <v>407</v>
      </c>
      <c r="H77" s="31">
        <v>22</v>
      </c>
      <c r="I77" s="31">
        <f>IF(Tabela227[[#This Row],[HORA AULA]]&lt;&gt;0,Tabela227[[#This Row],[HORA AULA]]/2,"-")</f>
        <v>11</v>
      </c>
      <c r="J77" s="31" t="s">
        <v>100</v>
      </c>
      <c r="K77" s="31" t="s">
        <v>100</v>
      </c>
      <c r="L77" s="31" t="s">
        <v>100</v>
      </c>
      <c r="M77" s="31" t="s">
        <v>100</v>
      </c>
      <c r="N77" s="32" t="str">
        <f>IFERROR(VLOOKUP(Tabela227[[#This Row],[NOME]],'NOITE (N) (7)'!$B$3:$C$176,2,FALSE),"")</f>
        <v/>
      </c>
      <c r="O77" s="32" t="str">
        <f>IFERROR(VLOOKUP(Tabela227[[#This Row],[NOME]],'NOITE (N) (6)'!$B$3:$C$176,2,FALSE),"")</f>
        <v/>
      </c>
      <c r="P77" s="32" t="str">
        <f>IFERROR(VLOOKUP(Tabela227[[#This Row],[NOME]],'NOITE (N) (5)'!$B$3:$C$176,2,FALSE),"")</f>
        <v/>
      </c>
      <c r="Q77" s="32" t="str">
        <f>IFERROR(VLOOKUP(Tabela227[[#This Row],[NOME]],'NOITE (N) (4)'!$B$3:$C$176,2,FALSE),"")</f>
        <v/>
      </c>
      <c r="R77" s="32" t="str">
        <f>IFERROR(VLOOKUP(Tabela227[[#This Row],[NOME]],'NOITE (N) (3)'!$B$3:$C$176,2,FALSE),"")</f>
        <v/>
      </c>
      <c r="S77" s="32" t="str">
        <f>IFERROR(VLOOKUP(Tabela227[[#This Row],[NOME]],'NOITE (N) (2)'!$B$3:$C$176,2,FALSE),"")</f>
        <v/>
      </c>
      <c r="T77" s="32" t="str">
        <f>IFERROR(VLOOKUP(Tabela227[[#This Row],[NOME]],'NOITE (N) (1)'!$B$3:$C$176,2,FALSE),"")</f>
        <v/>
      </c>
      <c r="U77" s="32" t="str">
        <f>IFERROR(VLOOKUP(Tabela227[[#This Row],[NOME]],'NOITE (N) (7)'!$D$3:$E$176,2,FALSE),"")</f>
        <v/>
      </c>
      <c r="V77" s="32" t="str">
        <f>IFERROR(VLOOKUP(Tabela227[[#This Row],[NOME]],'NOITE (N) (6)'!$D$3:$E$176,2,FALSE),"")</f>
        <v/>
      </c>
      <c r="W77" s="32" t="str">
        <f>IFERROR(VLOOKUP(Tabela227[[#This Row],[NOME]],'NOITE (N) (5)'!$D$3:$E$176,2,FALSE),"")</f>
        <v/>
      </c>
      <c r="X77" s="32" t="str">
        <f>IFERROR(VLOOKUP(Tabela227[[#This Row],[NOME]],'NOITE (N) (4)'!$D$3:$E$176,2,FALSE),"")</f>
        <v/>
      </c>
      <c r="Y77" s="32" t="str">
        <f>IFERROR(VLOOKUP(Tabela227[[#This Row],[NOME]],'NOITE (N) (3)'!$D$3:$E$176,2,FALSE),"")</f>
        <v/>
      </c>
      <c r="Z77" s="32" t="str">
        <f>IFERROR(VLOOKUP(Tabela227[[#This Row],[NOME]],'NOITE (N) (2)'!$D$3:$E$176,2,FALSE),"")</f>
        <v/>
      </c>
      <c r="AA77" s="32" t="str">
        <f>IFERROR(VLOOKUP(Tabela227[[#This Row],[NOME]],'NOITE (N) (1)'!$D$3:$E$176,2,FALSE),"")</f>
        <v/>
      </c>
      <c r="AB77" s="32" t="str">
        <f>IFERROR(VLOOKUP(Tabela227[[#This Row],[NOME]],'NOITE (N) (7)'!$F$3:$G$176,2,FALSE),"")</f>
        <v/>
      </c>
      <c r="AC77" s="32" t="str">
        <f>IFERROR(VLOOKUP(Tabela227[[#This Row],[NOME]],'NOITE (N) (6)'!$F$3:$G$176,2,FALSE),"")</f>
        <v/>
      </c>
      <c r="AD77" s="32" t="str">
        <f>IFERROR(VLOOKUP(Tabela227[[#This Row],[NOME]],'NOITE (N) (5)'!$F$3:$G$176,2,FALSE),"")</f>
        <v/>
      </c>
      <c r="AE77" s="32" t="str">
        <f>IFERROR(VLOOKUP(Tabela227[[#This Row],[NOME]],'NOITE (N) (4)'!$F$3:$G$176,2,FALSE),"")</f>
        <v/>
      </c>
      <c r="AF77" s="32" t="str">
        <f>IFERROR(VLOOKUP(Tabela227[[#This Row],[NOME]],'NOITE (N) (3)'!$F$3:$G$176,2,FALSE),"")</f>
        <v/>
      </c>
      <c r="AG77" s="32" t="str">
        <f>IFERROR(VLOOKUP(Tabela227[[#This Row],[NOME]],'NOITE (N) (2)'!$F$3:$G$176,2,FALSE),"")</f>
        <v/>
      </c>
      <c r="AH77" s="32" t="str">
        <f>IFERROR(VLOOKUP(Tabela227[[#This Row],[NOME]],'NOITE (N) (1)'!$F$3:$G$176,2,FALSE),"")</f>
        <v/>
      </c>
      <c r="AI77" s="32" t="str">
        <f>IFERROR(VLOOKUP(Tabela227[[#This Row],[NOME]],'NOITE (N) (7)'!$H$3:$I$176,2,FALSE),"")</f>
        <v/>
      </c>
      <c r="AJ77" s="32" t="str">
        <f>IFERROR(VLOOKUP(Tabela227[[#This Row],[NOME]],'NOITE (N) (6)'!$H$3:$I$176,2,FALSE),"")</f>
        <v/>
      </c>
      <c r="AK77" s="32" t="str">
        <f>IFERROR(VLOOKUP(Tabela227[[#This Row],[NOME]],'NOITE (N) (5)'!$H$3:$I$176,2,FALSE),"")</f>
        <v/>
      </c>
      <c r="AL77" s="32" t="str">
        <f>IFERROR(VLOOKUP(Tabela227[[#This Row],[NOME]],'NOITE (N) (4)'!$H$3:$I$176,2,FALSE),"")</f>
        <v/>
      </c>
      <c r="AM77" s="32" t="str">
        <f>IFERROR(VLOOKUP(Tabela227[[#This Row],[NOME]],'NOITE (N) (3)'!$H$3:$I$176,2,FALSE),"")</f>
        <v/>
      </c>
      <c r="AN77" s="32" t="str">
        <f>IFERROR(VLOOKUP(Tabela227[[#This Row],[NOME]],'NOITE (N) (2)'!$H$3:$I$176,2,FALSE),"")</f>
        <v/>
      </c>
      <c r="AO77" s="32" t="str">
        <f>IFERROR(VLOOKUP(Tabela227[[#This Row],[NOME]],'NOITE (N) (1)'!$H$3:$I$176,2,FALSE),"")</f>
        <v/>
      </c>
      <c r="AP77" s="32" t="str">
        <f>IFERROR(VLOOKUP(Tabela227[[#This Row],[NOME]],'NOITE (N) (7)'!$J$3:$K$176,2,FALSE),"")</f>
        <v/>
      </c>
      <c r="AQ77" s="32" t="str">
        <f>IFERROR(VLOOKUP(Tabela227[[#This Row],[NOME]],'NOITE (N) (6)'!$J$3:$K$176,2,FALSE),"")</f>
        <v/>
      </c>
      <c r="AR77" s="32" t="str">
        <f>IFERROR(VLOOKUP(Tabela227[[#This Row],[NOME]],'NOITE (N) (5)'!$J$3:$K$176,2,FALSE),"")</f>
        <v/>
      </c>
      <c r="AS77" s="32" t="str">
        <f>IFERROR(VLOOKUP(Tabela227[[#This Row],[NOME]],'NOITE (N) (4)'!$J$3:$K$176,2,FALSE),"")</f>
        <v/>
      </c>
      <c r="AT77" s="32" t="str">
        <f>IFERROR(VLOOKUP(Tabela227[[#This Row],[NOME]],'NOITE (N) (3)'!$J$3:$K$176,2,FALSE),"")</f>
        <v/>
      </c>
      <c r="AU77" s="32" t="str">
        <f>IFERROR(VLOOKUP(Tabela227[[#This Row],[NOME]],'NOITE (N) (2)'!$J$3:$K$176,2,FALSE),"")</f>
        <v/>
      </c>
      <c r="AV77" s="32" t="str">
        <f>IFERROR(VLOOKUP(Tabela227[[#This Row],[NOME]],'NOITE (N) (1)'!$J$3:$K$176,2,FALSE),"")</f>
        <v/>
      </c>
      <c r="AW77" s="32" t="str">
        <f>IFERROR(VLOOKUP(Tabela227[[#This Row],[NOME]],'NOITE (N) (7)'!$L$3:$M$176,2,FALSE),"")</f>
        <v/>
      </c>
      <c r="AX77" s="32" t="str">
        <f>IFERROR(VLOOKUP(Tabela227[[#This Row],[NOME]],'NOITE (N) (6)'!$L$3:$M$176,2,FALSE),"")</f>
        <v/>
      </c>
      <c r="AY77" s="32" t="str">
        <f>IFERROR(VLOOKUP(Tabela227[[#This Row],[NOME]],'NOITE (N) (5)'!$L$3:$M$176,2,FALSE),"")</f>
        <v/>
      </c>
      <c r="AZ77" s="32" t="str">
        <f>IFERROR(VLOOKUP(Tabela227[[#This Row],[NOME]],'NOITE (N) (4)'!$L$3:$M$176,2,FALSE),"")</f>
        <v/>
      </c>
      <c r="BA77" s="32" t="str">
        <f>IFERROR(VLOOKUP(Tabela227[[#This Row],[NOME]],'NOITE (N) (3)'!$L$3:$M$176,2,FALSE),"")</f>
        <v/>
      </c>
      <c r="BB77" s="32" t="str">
        <f>IFERROR(VLOOKUP(Tabela227[[#This Row],[NOME]],'NOITE (N) (2)'!$L$3:$M$176,2,FALSE),"")</f>
        <v/>
      </c>
      <c r="BC77" s="32" t="str">
        <f>IFERROR(VLOOKUP(Tabela227[[#This Row],[NOME]],'NOITE (N) (1)'!$L$3:$M$176,2,FALSE),"")</f>
        <v/>
      </c>
      <c r="BD77" s="32" t="str">
        <f>IFERROR(VLOOKUP(Tabela227[[#This Row],[NOME]],'TARDE (N) (6)'!$B$2:$C$73,2,FALSE),"")</f>
        <v/>
      </c>
      <c r="BE77" s="32" t="str">
        <f>IFERROR(VLOOKUP(Tabela227[[#This Row],[NOME]],'TARDE (N) (5)'!$B$2:$C$73,2,FALSE),"")</f>
        <v/>
      </c>
      <c r="BF77" s="32" t="str">
        <f>IFERROR(VLOOKUP(Tabela227[[#This Row],[NOME]],'TARDE (N) (4)'!$B$2:$C$73,2,FALSE),"")</f>
        <v/>
      </c>
      <c r="BG77" s="32" t="str">
        <f>IFERROR(VLOOKUP(Tabela227[[#This Row],[NOME]],'TARDE (N) (3)'!$B$2:$C$73,2,FALSE),"")</f>
        <v/>
      </c>
      <c r="BH77" s="32" t="str">
        <f>IFERROR(VLOOKUP(Tabela227[[#This Row],[NOME]],'TARDE (N) (2)'!$B$2:$C$73,2,FALSE),"")</f>
        <v/>
      </c>
      <c r="BI77" s="32" t="str">
        <f>IFERROR(VLOOKUP(Tabela227[[#This Row],[NOME]],'TARDE (N) (1)'!$B$2:$C$73,2,FALSE),"")</f>
        <v/>
      </c>
      <c r="BJ77" s="32" t="str">
        <f>IFERROR(VLOOKUP(Tabela227[[#This Row],[NOME]],'TARDE (N) (6)'!$D$2:$E$73,2,FALSE),"")</f>
        <v/>
      </c>
      <c r="BK77" s="32" t="str">
        <f>IFERROR(VLOOKUP(Tabela227[[#This Row],[NOME]],'TARDE (N) (5)'!$D$2:$E$73,2,FALSE),"")</f>
        <v/>
      </c>
      <c r="BL77" s="32" t="str">
        <f>IFERROR(VLOOKUP(Tabela227[[#This Row],[NOME]],'TARDE (N) (4)'!$D$2:$E$73,2,FALSE),"")</f>
        <v/>
      </c>
      <c r="BM77" s="32" t="str">
        <f>IFERROR(VLOOKUP(Tabela227[[#This Row],[NOME]],'TARDE (N) (3)'!$D$2:$E$73,2,FALSE),"")</f>
        <v/>
      </c>
      <c r="BN77" s="32" t="str">
        <f>IFERROR(VLOOKUP(Tabela227[[#This Row],[NOME]],'TARDE (N) (2)'!$D$2:$E$73,2,FALSE),"")</f>
        <v/>
      </c>
      <c r="BO77" s="32" t="str">
        <f>IFERROR(VLOOKUP(Tabela227[[#This Row],[NOME]],'TARDE (N) (1)'!$D$2:$E$73,2,FALSE),"")</f>
        <v/>
      </c>
      <c r="BP77" s="32" t="str">
        <f>IFERROR(VLOOKUP(Tabela227[[#This Row],[NOME]],'TARDE (N) (6)'!$F$2:$G$73,2,FALSE),"")</f>
        <v/>
      </c>
      <c r="BQ77" s="32" t="str">
        <f>IFERROR(VLOOKUP(Tabela227[[#This Row],[NOME]],'TARDE (N) (5)'!$F$2:$G$73,2,FALSE),"")</f>
        <v/>
      </c>
      <c r="BR77" s="32" t="str">
        <f>IFERROR(VLOOKUP(Tabela227[[#This Row],[NOME]],'TARDE (N) (4)'!$F$2:$G$73,2,FALSE),"")</f>
        <v/>
      </c>
      <c r="BS77" s="32" t="str">
        <f>IFERROR(VLOOKUP(Tabela227[[#This Row],[NOME]],'TARDE (N) (3)'!$F$2:$G$73,2,FALSE),"")</f>
        <v/>
      </c>
      <c r="BT77" s="32" t="str">
        <f>IFERROR(VLOOKUP(Tabela227[[#This Row],[NOME]],'TARDE (N) (2)'!$F$2:$G$73,2,FALSE),"")</f>
        <v/>
      </c>
      <c r="BU77" s="32" t="str">
        <f>IFERROR(VLOOKUP(Tabela227[[#This Row],[NOME]],'TARDE (N) (1)'!$F$2:$G$73,2,FALSE),"")</f>
        <v/>
      </c>
      <c r="BV77" s="32" t="str">
        <f>IFERROR(VLOOKUP(Tabela227[[#This Row],[NOME]],'TARDE (N) (6)'!$H$2:$I$73,2,FALSE),"")</f>
        <v/>
      </c>
      <c r="BW77" s="32" t="str">
        <f>IFERROR(VLOOKUP(Tabela227[[#This Row],[NOME]],'TARDE (N) (5)'!$H$2:$I$73,2,FALSE),"")</f>
        <v/>
      </c>
      <c r="BX77" s="32" t="str">
        <f>IFERROR(VLOOKUP(Tabela227[[#This Row],[NOME]],'TARDE (N) (4)'!$H$2:$I$73,2,FALSE),"")</f>
        <v/>
      </c>
      <c r="BY77" s="32" t="str">
        <f>IFERROR(VLOOKUP(Tabela227[[#This Row],[NOME]],'TARDE (N) (3)'!$H$2:$I$73,2,FALSE),"")</f>
        <v/>
      </c>
      <c r="BZ77" s="32" t="str">
        <f>IFERROR(VLOOKUP(Tabela227[[#This Row],[NOME]],'TARDE (N) (2)'!$H$2:$I$73,2,FALSE),"")</f>
        <v/>
      </c>
      <c r="CA77" s="32" t="str">
        <f>IFERROR(VLOOKUP(Tabela227[[#This Row],[NOME]],'TARDE (N) (1)'!$H$2:$I$73,2,FALSE),"")</f>
        <v/>
      </c>
      <c r="CB77" s="32" t="str">
        <f>IFERROR(VLOOKUP(Tabela227[[#This Row],[NOME]],'TARDE (N) (6)'!$J$2:$K$73,2,FALSE),"")</f>
        <v/>
      </c>
      <c r="CC77" s="32" t="str">
        <f>IFERROR(VLOOKUP(Tabela227[[#This Row],[NOME]],'TARDE (N) (5)'!$J$2:$K$73,2,FALSE),"")</f>
        <v/>
      </c>
      <c r="CD77" s="32" t="str">
        <f>IFERROR(VLOOKUP(Tabela227[[#This Row],[NOME]],'TARDE (N) (4)'!$J$2:$K$73,2,FALSE),"")</f>
        <v/>
      </c>
      <c r="CE77" s="32" t="str">
        <f>IFERROR(VLOOKUP(Tabela227[[#This Row],[NOME]],'TARDE (N) (3)'!$J$2:$K$73,2,FALSE),"")</f>
        <v/>
      </c>
      <c r="CF77" s="32" t="str">
        <f>IFERROR(VLOOKUP(Tabela227[[#This Row],[NOME]],'TARDE (N) (2)'!$J$2:$K$73,2,FALSE),"")</f>
        <v/>
      </c>
      <c r="CG77" s="32" t="str">
        <f>IFERROR(VLOOKUP(Tabela227[[#This Row],[NOME]],'TARDE (N) (1)'!$J$2:$K$73,2,FALSE),"")</f>
        <v/>
      </c>
      <c r="CH77" s="32" t="str">
        <f>IFERROR(VLOOKUP(Tabela227[[#This Row],[NOME]],'TARDE (N) (6)'!$L$2:$M$73,2,FALSE),"")</f>
        <v/>
      </c>
      <c r="CI77" s="32" t="str">
        <f>IFERROR(VLOOKUP(Tabela227[[#This Row],[NOME]],'TARDE (N) (5)'!$L$2:$M$73,2,FALSE),"")</f>
        <v/>
      </c>
      <c r="CJ77" s="32" t="str">
        <f>IFERROR(VLOOKUP(Tabela227[[#This Row],[NOME]],'TARDE (N) (4)'!$L$2:$M$73,2,FALSE),"")</f>
        <v/>
      </c>
      <c r="CK77" s="32" t="str">
        <f>IFERROR(VLOOKUP(Tabela227[[#This Row],[NOME]],'TARDE (N) (3)'!$L$2:$M$73,2,FALSE),"")</f>
        <v/>
      </c>
      <c r="CL77" s="32" t="str">
        <f>IFERROR(VLOOKUP(Tabela227[[#This Row],[NOME]],'TARDE (N) (2)'!$L$2:$M$73,2,FALSE),"")</f>
        <v/>
      </c>
      <c r="CM77" s="32" t="str">
        <f>IFERROR(VLOOKUP(Tabela227[[#This Row],[NOME]],'TARDE (N) (1)'!$L$2:$M$73,2,FALSE),"")</f>
        <v/>
      </c>
      <c r="CN77" s="32" t="str">
        <f>IFERROR(VLOOKUP(Tabela227[[#This Row],[NOME]],'MANHÃ (N) (7)'!$B$2:$C$127,2,FALSE),"")</f>
        <v/>
      </c>
      <c r="CO77" s="32" t="str">
        <f>IFERROR(VLOOKUP(Tabela227[[#This Row],[NOME]],'MANHÃ (N) (6)'!$B$2:$C$127,2,FALSE),"")</f>
        <v/>
      </c>
      <c r="CP77" s="32" t="str">
        <f>IFERROR(VLOOKUP(Tabela227[[#This Row],[NOME]],'MANHÃ (N) (5)'!$B$2:$C$127,2,FALSE),"")</f>
        <v/>
      </c>
      <c r="CQ77" s="32" t="str">
        <f>IFERROR(VLOOKUP(Tabela227[[#This Row],[NOME]],'MANHÃ (N) (4)'!$B$2:$C$127,2,FALSE),"")</f>
        <v/>
      </c>
      <c r="CR77" s="32" t="str">
        <f>IFERROR(VLOOKUP(Tabela227[[#This Row],[NOME]],'MANHÃ (N) (3)'!$B$2:$C$127,2,FALSE),"")</f>
        <v/>
      </c>
      <c r="CS77" s="32" t="str">
        <f>IFERROR(VLOOKUP(Tabela227[[#This Row],[NOME]],'MANHÃ (N) (2)'!$B$2:$C$127,2,FALSE),"")</f>
        <v/>
      </c>
      <c r="CT77" s="32" t="str">
        <f>IFERROR(VLOOKUP(Tabela227[[#This Row],[NOME]],'MANHÃ (N) (1)'!$B$2:$C$127,2,FALSE),"")</f>
        <v/>
      </c>
      <c r="CU77" s="32" t="str">
        <f>IFERROR(VLOOKUP(Tabela227[[#This Row],[NOME]],'MANHÃ (N) (7)'!$D$2:$E$127,2,FALSE),"")</f>
        <v/>
      </c>
      <c r="CV77" s="32" t="str">
        <f>IFERROR(VLOOKUP(Tabela227[[#This Row],[NOME]],'MANHÃ (N) (6)'!$D$2:$E$127,2,FALSE),"")</f>
        <v/>
      </c>
      <c r="CW77" s="32" t="str">
        <f>IFERROR(VLOOKUP(Tabela227[[#This Row],[NOME]],'MANHÃ (N) (5)'!$D$2:$E$127,2,FALSE),"")</f>
        <v/>
      </c>
      <c r="CX77" s="32" t="str">
        <f>IFERROR(VLOOKUP(Tabela227[[#This Row],[NOME]],'MANHÃ (N) (4)'!$D$2:$E$127,2,FALSE),"")</f>
        <v/>
      </c>
      <c r="CY77" s="32" t="str">
        <f>IFERROR(VLOOKUP(Tabela227[[#This Row],[NOME]],'MANHÃ (N) (3)'!$D$2:$E$127,2,FALSE),"")</f>
        <v/>
      </c>
      <c r="CZ77" s="32" t="str">
        <f>IFERROR(VLOOKUP(Tabela227[[#This Row],[NOME]],'MANHÃ (N) (2)'!$D$2:$E$127,2,FALSE),"")</f>
        <v/>
      </c>
      <c r="DA77" s="32" t="str">
        <f>IFERROR(VLOOKUP(Tabela227[[#This Row],[NOME]],'MANHÃ (N) (1)'!$D$2:$E$127,2,FALSE),"")</f>
        <v/>
      </c>
      <c r="DB77" s="32" t="str">
        <f>IFERROR(VLOOKUP(Tabela227[[#This Row],[NOME]],'MANHÃ (N) (7)'!$F$2:$G$127,2,FALSE),"")</f>
        <v/>
      </c>
      <c r="DC77" s="32" t="str">
        <f>IFERROR(VLOOKUP(Tabela227[[#This Row],[NOME]],'MANHÃ (N) (7)'!$F$2:$G$127,2,FALSE),"")</f>
        <v/>
      </c>
      <c r="DD77" s="32" t="str">
        <f>IFERROR(VLOOKUP(Tabela227[[#This Row],[NOME]],'MANHÃ (N) (6)'!$F$2:$G$127,2,FALSE),"")</f>
        <v/>
      </c>
      <c r="DE77" s="32" t="str">
        <f>IFERROR(VLOOKUP(Tabela227[[#This Row],[NOME]],'MANHÃ (N) (5)'!$F$2:$G$127,2,FALSE),"")</f>
        <v/>
      </c>
      <c r="DF77" s="32" t="str">
        <f>IFERROR(VLOOKUP(Tabela227[[#This Row],[NOME]],'MANHÃ (N) (3)'!$F$2:$G$127,2,FALSE),"")</f>
        <v/>
      </c>
      <c r="DG77" s="32" t="str">
        <f>IFERROR(VLOOKUP(Tabela227[[#This Row],[NOME]],'MANHÃ (N) (2)'!$F$2:$G$127,2,FALSE),"")</f>
        <v/>
      </c>
      <c r="DH77" s="32" t="str">
        <f>IFERROR(VLOOKUP(Tabela227[[#This Row],[NOME]],'MANHÃ (N) (1)'!$F$2:$G$127,2,FALSE),"")</f>
        <v/>
      </c>
      <c r="DI77" s="32" t="str">
        <f>IFERROR(VLOOKUP(Tabela227[[#This Row],[NOME]],'MANHÃ (N) (7)'!$H$2:$I$127,2,FALSE),"")</f>
        <v/>
      </c>
      <c r="DJ77" s="32" t="str">
        <f>IFERROR(VLOOKUP(Tabela227[[#This Row],[NOME]],'MANHÃ (N) (6)'!$H$2:$I$127,2,FALSE),"")</f>
        <v/>
      </c>
      <c r="DK77" s="32" t="str">
        <f>IFERROR(VLOOKUP(Tabela227[[#This Row],[NOME]],'MANHÃ (N) (5)'!$H$2:$I$127,2,FALSE),"")</f>
        <v/>
      </c>
      <c r="DL77" s="32" t="str">
        <f>IFERROR(VLOOKUP(Tabela227[[#This Row],[NOME]],'MANHÃ (N) (4)'!$H$2:$I$127,2,FALSE),"")</f>
        <v/>
      </c>
      <c r="DM77" s="32" t="str">
        <f>IFERROR(VLOOKUP(Tabela227[[#This Row],[NOME]],'MANHÃ (N) (3)'!$H$2:$I$127,2,FALSE),"")</f>
        <v/>
      </c>
      <c r="DN77" s="32" t="str">
        <f>IFERROR(VLOOKUP(Tabela227[[#This Row],[NOME]],'MANHÃ (N) (2)'!$H$2:$I$127,2,FALSE),"")</f>
        <v/>
      </c>
      <c r="DO77" s="32" t="str">
        <f>IFERROR(VLOOKUP(Tabela227[[#This Row],[NOME]],'MANHÃ (N) (1)'!$H$2:$I$127,2,FALSE),"")</f>
        <v/>
      </c>
      <c r="DP77" s="32" t="str">
        <f>IFERROR(VLOOKUP(Tabela227[[#This Row],[NOME]],'MANHÃ (N) (7)'!$J$2:$K$127,2,FALSE),"")</f>
        <v/>
      </c>
      <c r="DQ77" s="32" t="str">
        <f>IFERROR(VLOOKUP(Tabela227[[#This Row],[NOME]],'MANHÃ (N) (6)'!$J$2:$K$127,2,FALSE),"")</f>
        <v/>
      </c>
      <c r="DR77" s="32" t="str">
        <f>IFERROR(VLOOKUP(Tabela227[[#This Row],[NOME]],'MANHÃ (N) (5)'!$J$2:$K$127,2,FALSE),"")</f>
        <v/>
      </c>
      <c r="DS77" s="32" t="str">
        <f>IFERROR(VLOOKUP(Tabela227[[#This Row],[NOME]],'MANHÃ (N) (4)'!$J$2:$K$127,2,FALSE),"")</f>
        <v/>
      </c>
      <c r="DT77" s="32" t="str">
        <f>IFERROR(VLOOKUP(Tabela227[[#This Row],[NOME]],'MANHÃ (N) (3)'!$J$2:$K$127,2,FALSE),"")</f>
        <v/>
      </c>
      <c r="DU77" s="32" t="str">
        <f>IFERROR(VLOOKUP(Tabela227[[#This Row],[NOME]],'MANHÃ (N) (2)'!$J$2:$K$127,2,FALSE),"")</f>
        <v/>
      </c>
      <c r="DV77" s="32" t="str">
        <f>IFERROR(VLOOKUP(Tabela227[[#This Row],[NOME]],'MANHÃ (N) (1)'!$J$2:$K$127,2,FALSE),"")</f>
        <v/>
      </c>
      <c r="DW77" s="32" t="str">
        <f>IFERROR(VLOOKUP(Tabela227[[#This Row],[NOME]],'MANHÃ (N) (7)'!$L$2:$M$127,2,FALSE),"")</f>
        <v/>
      </c>
      <c r="DX77" s="32" t="str">
        <f>IFERROR(VLOOKUP(Tabela227[[#This Row],[NOME]],'MANHÃ (N) (6)'!$L$2:$M$127,2,FALSE),"")</f>
        <v/>
      </c>
      <c r="DY77" s="32" t="str">
        <f>IFERROR(VLOOKUP(Tabela227[[#This Row],[NOME]],'MANHÃ (N) (5)'!$L$2:$M$127,2,FALSE),"")</f>
        <v/>
      </c>
      <c r="DZ77" s="32" t="str">
        <f>IFERROR(VLOOKUP(Tabela227[[#This Row],[NOME]],'MANHÃ (N) (4)'!$L$2:$M$127,2,FALSE),"")</f>
        <v/>
      </c>
      <c r="EA77" s="32" t="str">
        <f>IFERROR(VLOOKUP(Tabela227[[#This Row],[NOME]],'MANHÃ (N) (3)'!$L$2:$M$127,2,FALSE),"")</f>
        <v/>
      </c>
      <c r="EB77" s="32" t="str">
        <f>IFERROR(VLOOKUP(Tabela227[[#This Row],[NOME]],'MANHÃ (N) (2)'!$L$2:$M$127,2,FALSE),"")</f>
        <v/>
      </c>
      <c r="EC77" s="32" t="str">
        <f>IFERROR(VLOOKUP(Tabela227[[#This Row],[NOME]],'MANHÃ (N) (1)'!$L$2:$M$127,2,FALSE),"")</f>
        <v/>
      </c>
      <c r="ED77" s="33">
        <v>45323</v>
      </c>
      <c r="EE77" s="31">
        <f>PROFESSORES!$D$3</f>
        <v>2024</v>
      </c>
      <c r="EF77" s="31" t="str">
        <f>PROFESSORES!$C$3</f>
        <v>MAIO</v>
      </c>
      <c r="EG77" s="35">
        <f>'MÊS (WORD)'!$C$4</f>
        <v>5</v>
      </c>
      <c r="EH77" s="42">
        <f>'MÊS (WORD)'!$I$5</f>
        <v>45413</v>
      </c>
      <c r="EI77" s="31" t="str">
        <f>'MÊS (WORD)'!$J$5</f>
        <v>*
***************************DIA DO TRABALHO**************************</v>
      </c>
      <c r="EJ77" s="42">
        <f>'MÊS (WORD)'!$I$6</f>
        <v>45414</v>
      </c>
      <c r="EK77" s="37" t="str">
        <f>'MÊS (WORD)'!$J$6</f>
        <v/>
      </c>
      <c r="EL77" s="42">
        <f>'MÊS (WORD)'!$I$7</f>
        <v>45415</v>
      </c>
      <c r="EM77" s="37" t="str">
        <f>'MÊS (WORD)'!$J$7</f>
        <v/>
      </c>
      <c r="EN77" s="42">
        <f>'MÊS (WORD)'!$I$8</f>
        <v>45416</v>
      </c>
      <c r="EO77" s="37" t="str">
        <f>'MÊS (WORD)'!$J$8</f>
        <v/>
      </c>
      <c r="EP77" s="42">
        <f>'MÊS (WORD)'!$I$9</f>
        <v>45417</v>
      </c>
      <c r="EQ77" s="37" t="str">
        <f>'MÊS (WORD)'!$J$9</f>
        <v>********************************************************************</v>
      </c>
      <c r="ER77" s="42">
        <f>'MÊS (WORD)'!$I$10</f>
        <v>45418</v>
      </c>
      <c r="ES77" s="37" t="str">
        <f>'MÊS (WORD)'!$J$10</f>
        <v/>
      </c>
      <c r="ET77" s="42">
        <f>'MÊS (WORD)'!$I$11</f>
        <v>45419</v>
      </c>
      <c r="EU77" s="37" t="str">
        <f>'MÊS (WORD)'!$J$11</f>
        <v/>
      </c>
      <c r="EV77" s="42">
        <f>'MÊS (WORD)'!$I$12</f>
        <v>45420</v>
      </c>
      <c r="EW77" s="37" t="str">
        <f>'MÊS (WORD)'!$J$12</f>
        <v/>
      </c>
      <c r="EX77" s="42">
        <f>'MÊS (WORD)'!$I$13</f>
        <v>45421</v>
      </c>
      <c r="EY77" s="37" t="str">
        <f>'MÊS (WORD)'!$J$13</f>
        <v/>
      </c>
      <c r="EZ77" s="37">
        <f>'MÊS (WORD)'!$I$14</f>
        <v>45422</v>
      </c>
      <c r="FA77" s="37" t="str">
        <f>'MÊS (WORD)'!$J$14</f>
        <v/>
      </c>
      <c r="FB77" s="37">
        <f>'MÊS (WORD)'!$I$15</f>
        <v>45423</v>
      </c>
      <c r="FC77" s="37" t="str">
        <f>'MÊS (WORD)'!$J$15</f>
        <v/>
      </c>
      <c r="FD77" s="37">
        <f>'MÊS (WORD)'!$I$16</f>
        <v>45424</v>
      </c>
      <c r="FE77" s="37" t="str">
        <f>'MÊS (WORD)'!$J$16</f>
        <v>********************************************************************</v>
      </c>
      <c r="FF77" s="37">
        <f>'MÊS (WORD)'!$I$17</f>
        <v>45425</v>
      </c>
      <c r="FG77" s="37" t="str">
        <f>'MÊS (WORD)'!$J$17</f>
        <v/>
      </c>
      <c r="FH77" s="37">
        <f>'MÊS (WORD)'!$I$18</f>
        <v>45426</v>
      </c>
      <c r="FI77" s="37" t="str">
        <f>'MÊS (WORD)'!$J$18</f>
        <v/>
      </c>
      <c r="FJ77" s="37">
        <f>'MÊS (WORD)'!$I$19</f>
        <v>45427</v>
      </c>
      <c r="FK77" s="37" t="str">
        <f>'MÊS (WORD)'!$J$19</f>
        <v/>
      </c>
      <c r="FL77" s="37">
        <f>'MÊS (WORD)'!$I$20</f>
        <v>45428</v>
      </c>
      <c r="FM77" s="37" t="str">
        <f>'MÊS (WORD)'!$J$20</f>
        <v/>
      </c>
      <c r="FN77" s="37">
        <f>'MÊS (WORD)'!$I$21</f>
        <v>45429</v>
      </c>
      <c r="FO77" s="37" t="str">
        <f>'MÊS (WORD)'!$J$21</f>
        <v/>
      </c>
      <c r="FP77" s="37">
        <f>'MÊS (WORD)'!$I$22</f>
        <v>45430</v>
      </c>
      <c r="FQ77" s="37" t="str">
        <f>'MÊS (WORD)'!$J$22</f>
        <v/>
      </c>
      <c r="FR77" s="37">
        <f>'MÊS (WORD)'!$I$23</f>
        <v>45431</v>
      </c>
      <c r="FS77" s="37" t="str">
        <f>'MÊS (WORD)'!$J$23</f>
        <v>********************************************************************</v>
      </c>
      <c r="FT77" s="37">
        <f>'MÊS (WORD)'!$I$24</f>
        <v>45432</v>
      </c>
      <c r="FU77" s="37" t="str">
        <f>'MÊS (WORD)'!$J$24</f>
        <v/>
      </c>
      <c r="FV77" s="37">
        <f>'MÊS (WORD)'!$I$25</f>
        <v>45433</v>
      </c>
      <c r="FW77" s="37" t="str">
        <f>'MÊS (WORD)'!$J$25</f>
        <v/>
      </c>
      <c r="FX77" s="37">
        <f>'MÊS (WORD)'!$I$26</f>
        <v>45434</v>
      </c>
      <c r="FY77" s="37" t="str">
        <f>'MÊS (WORD)'!$J$26</f>
        <v/>
      </c>
      <c r="FZ77" s="37">
        <f>'MÊS (WORD)'!$I$27</f>
        <v>45435</v>
      </c>
      <c r="GA77" s="37" t="str">
        <f>'MÊS (WORD)'!$J$27</f>
        <v/>
      </c>
      <c r="GB77" s="37">
        <f>'MÊS (WORD)'!$I$28</f>
        <v>45436</v>
      </c>
      <c r="GC77" s="37" t="str">
        <f>'MÊS (WORD)'!$J$28</f>
        <v/>
      </c>
      <c r="GD77" s="37">
        <f>'MÊS (WORD)'!$I$29</f>
        <v>45437</v>
      </c>
      <c r="GE77" s="37" t="str">
        <f>'MÊS (WORD)'!$J$29</f>
        <v/>
      </c>
      <c r="GF77" s="37">
        <f>'MÊS (WORD)'!$I$30</f>
        <v>45438</v>
      </c>
      <c r="GG77" s="37" t="str">
        <f>'MÊS (WORD)'!$J$30</f>
        <v>********************************************************************</v>
      </c>
      <c r="GH77" s="37">
        <f>'MÊS (WORD)'!$I$31</f>
        <v>45439</v>
      </c>
      <c r="GI77" s="37" t="str">
        <f>'MÊS (WORD)'!$J$31</f>
        <v/>
      </c>
      <c r="GJ77" s="37">
        <f>'MÊS (WORD)'!$I$32</f>
        <v>45440</v>
      </c>
      <c r="GK77" s="37" t="str">
        <f>'MÊS (WORD)'!$J$32</f>
        <v/>
      </c>
      <c r="GL77" s="37">
        <f>'MÊS (WORD)'!$I$33</f>
        <v>45441</v>
      </c>
      <c r="GM77" s="37" t="str">
        <f>'MÊS (WORD)'!$J$33</f>
        <v/>
      </c>
      <c r="GN77" s="37">
        <f>'MÊS (WORD)'!$I$34</f>
        <v>45442</v>
      </c>
      <c r="GO77" s="37" t="str">
        <f>'MÊS (WORD)'!$J$34</f>
        <v/>
      </c>
      <c r="GP77" s="37">
        <f>'MÊS (WORD)'!$I$35</f>
        <v>45443</v>
      </c>
      <c r="GQ77" s="31" t="str">
        <f>'MÊS (WORD)'!$J$35</f>
        <v/>
      </c>
    </row>
    <row r="78" spans="1:199" ht="17.100000000000001" customHeight="1" x14ac:dyDescent="0.25">
      <c r="A78" s="31">
        <v>48221</v>
      </c>
      <c r="B78" s="33">
        <v>40969</v>
      </c>
      <c r="C78" s="31">
        <v>216</v>
      </c>
      <c r="D78" s="39" t="s">
        <v>397</v>
      </c>
      <c r="E78" s="34" t="s">
        <v>13</v>
      </c>
      <c r="F78" s="39" t="s">
        <v>396</v>
      </c>
      <c r="G78" s="39" t="s">
        <v>398</v>
      </c>
      <c r="H78" s="31">
        <v>28</v>
      </c>
      <c r="I78" s="31">
        <f>IF(Tabela227[[#This Row],[HORA AULA]]&lt;&gt;0,Tabela227[[#This Row],[HORA AULA]]/2,"-")</f>
        <v>14</v>
      </c>
      <c r="J78" s="31">
        <v>2</v>
      </c>
      <c r="K78" s="31" t="s">
        <v>100</v>
      </c>
      <c r="L78" s="31" t="s">
        <v>100</v>
      </c>
      <c r="M78" s="31" t="s">
        <v>100</v>
      </c>
      <c r="N78" s="32" t="str">
        <f>IFERROR(VLOOKUP(Tabela227[[#This Row],[NOME]],'NOITE (N) (7)'!$B$3:$C$176,2,FALSE),"")</f>
        <v/>
      </c>
      <c r="O78" s="32" t="str">
        <f>IFERROR(VLOOKUP(Tabela227[[#This Row],[NOME]],'NOITE (N) (6)'!$B$3:$C$176,2,FALSE),"")</f>
        <v/>
      </c>
      <c r="P78" s="32" t="str">
        <f>IFERROR(VLOOKUP(Tabela227[[#This Row],[NOME]],'NOITE (N) (5)'!$B$3:$C$176,2,FALSE),"")</f>
        <v/>
      </c>
      <c r="Q78" s="32" t="str">
        <f>IFERROR(VLOOKUP(Tabela227[[#This Row],[NOME]],'NOITE (N) (4)'!$B$3:$C$176,2,FALSE),"")</f>
        <v/>
      </c>
      <c r="R78" s="32" t="str">
        <f>IFERROR(VLOOKUP(Tabela227[[#This Row],[NOME]],'NOITE (N) (3)'!$B$3:$C$176,2,FALSE),"")</f>
        <v/>
      </c>
      <c r="S78" s="32" t="str">
        <f>IFERROR(VLOOKUP(Tabela227[[#This Row],[NOME]],'NOITE (N) (2)'!$B$3:$C$176,2,FALSE),"")</f>
        <v/>
      </c>
      <c r="T78" s="32" t="str">
        <f>IFERROR(VLOOKUP(Tabela227[[#This Row],[NOME]],'NOITE (N) (1)'!$B$3:$C$176,2,FALSE),"")</f>
        <v/>
      </c>
      <c r="U78" s="32" t="str">
        <f>IFERROR(VLOOKUP(Tabela227[[#This Row],[NOME]],'NOITE (N) (7)'!$D$3:$E$176,2,FALSE),"")</f>
        <v/>
      </c>
      <c r="V78" s="32" t="str">
        <f>IFERROR(VLOOKUP(Tabela227[[#This Row],[NOME]],'NOITE (N) (6)'!$D$3:$E$176,2,FALSE),"")</f>
        <v/>
      </c>
      <c r="W78" s="32" t="str">
        <f>IFERROR(VLOOKUP(Tabela227[[#This Row],[NOME]],'NOITE (N) (5)'!$D$3:$E$176,2,FALSE),"")</f>
        <v/>
      </c>
      <c r="X78" s="32" t="str">
        <f>IFERROR(VLOOKUP(Tabela227[[#This Row],[NOME]],'NOITE (N) (4)'!$D$3:$E$176,2,FALSE),"")</f>
        <v/>
      </c>
      <c r="Y78" s="32" t="str">
        <f>IFERROR(VLOOKUP(Tabela227[[#This Row],[NOME]],'NOITE (N) (3)'!$D$3:$E$176,2,FALSE),"")</f>
        <v/>
      </c>
      <c r="Z78" s="32" t="str">
        <f>IFERROR(VLOOKUP(Tabela227[[#This Row],[NOME]],'NOITE (N) (2)'!$D$3:$E$176,2,FALSE),"")</f>
        <v/>
      </c>
      <c r="AA78" s="32" t="str">
        <f>IFERROR(VLOOKUP(Tabela227[[#This Row],[NOME]],'NOITE (N) (1)'!$D$3:$E$176,2,FALSE),"")</f>
        <v/>
      </c>
      <c r="AB78" s="32" t="str">
        <f>IFERROR(VLOOKUP(Tabela227[[#This Row],[NOME]],'NOITE (N) (7)'!$F$3:$G$176,2,FALSE),"")</f>
        <v/>
      </c>
      <c r="AC78" s="32" t="str">
        <f>IFERROR(VLOOKUP(Tabela227[[#This Row],[NOME]],'NOITE (N) (6)'!$F$3:$G$176,2,FALSE),"")</f>
        <v/>
      </c>
      <c r="AD78" s="32" t="str">
        <f>IFERROR(VLOOKUP(Tabela227[[#This Row],[NOME]],'NOITE (N) (5)'!$F$3:$G$176,2,FALSE),"")</f>
        <v/>
      </c>
      <c r="AE78" s="32" t="str">
        <f>IFERROR(VLOOKUP(Tabela227[[#This Row],[NOME]],'NOITE (N) (4)'!$F$3:$G$176,2,FALSE),"")</f>
        <v/>
      </c>
      <c r="AF78" s="32" t="str">
        <f>IFERROR(VLOOKUP(Tabela227[[#This Row],[NOME]],'NOITE (N) (3)'!$F$3:$G$176,2,FALSE),"")</f>
        <v/>
      </c>
      <c r="AG78" s="32" t="str">
        <f>IFERROR(VLOOKUP(Tabela227[[#This Row],[NOME]],'NOITE (N) (2)'!$F$3:$G$176,2,FALSE),"")</f>
        <v/>
      </c>
      <c r="AH78" s="32" t="str">
        <f>IFERROR(VLOOKUP(Tabela227[[#This Row],[NOME]],'NOITE (N) (1)'!$F$3:$G$176,2,FALSE),"")</f>
        <v/>
      </c>
      <c r="AI78" s="32" t="str">
        <f>IFERROR(VLOOKUP(Tabela227[[#This Row],[NOME]],'NOITE (N) (7)'!$H$3:$I$176,2,FALSE),"")</f>
        <v/>
      </c>
      <c r="AJ78" s="32" t="str">
        <f>IFERROR(VLOOKUP(Tabela227[[#This Row],[NOME]],'NOITE (N) (6)'!$H$3:$I$176,2,FALSE),"")</f>
        <v/>
      </c>
      <c r="AK78" s="32" t="str">
        <f>IFERROR(VLOOKUP(Tabela227[[#This Row],[NOME]],'NOITE (N) (5)'!$H$3:$I$176,2,FALSE),"")</f>
        <v/>
      </c>
      <c r="AL78" s="32" t="str">
        <f>IFERROR(VLOOKUP(Tabela227[[#This Row],[NOME]],'NOITE (N) (4)'!$H$3:$I$176,2,FALSE),"")</f>
        <v/>
      </c>
      <c r="AM78" s="32" t="str">
        <f>IFERROR(VLOOKUP(Tabela227[[#This Row],[NOME]],'NOITE (N) (3)'!$H$3:$I$176,2,FALSE),"")</f>
        <v/>
      </c>
      <c r="AN78" s="32" t="str">
        <f>IFERROR(VLOOKUP(Tabela227[[#This Row],[NOME]],'NOITE (N) (2)'!$H$3:$I$176,2,FALSE),"")</f>
        <v/>
      </c>
      <c r="AO78" s="32" t="str">
        <f>IFERROR(VLOOKUP(Tabela227[[#This Row],[NOME]],'NOITE (N) (1)'!$H$3:$I$176,2,FALSE),"")</f>
        <v/>
      </c>
      <c r="AP78" s="32" t="str">
        <f>IFERROR(VLOOKUP(Tabela227[[#This Row],[NOME]],'NOITE (N) (7)'!$J$3:$K$176,2,FALSE),"")</f>
        <v/>
      </c>
      <c r="AQ78" s="32" t="str">
        <f>IFERROR(VLOOKUP(Tabela227[[#This Row],[NOME]],'NOITE (N) (6)'!$J$3:$K$176,2,FALSE),"")</f>
        <v/>
      </c>
      <c r="AR78" s="32" t="str">
        <f>IFERROR(VLOOKUP(Tabela227[[#This Row],[NOME]],'NOITE (N) (5)'!$J$3:$K$176,2,FALSE),"")</f>
        <v/>
      </c>
      <c r="AS78" s="32" t="str">
        <f>IFERROR(VLOOKUP(Tabela227[[#This Row],[NOME]],'NOITE (N) (4)'!$J$3:$K$176,2,FALSE),"")</f>
        <v/>
      </c>
      <c r="AT78" s="32" t="str">
        <f>IFERROR(VLOOKUP(Tabela227[[#This Row],[NOME]],'NOITE (N) (3)'!$J$3:$K$176,2,FALSE),"")</f>
        <v/>
      </c>
      <c r="AU78" s="32" t="str">
        <f>IFERROR(VLOOKUP(Tabela227[[#This Row],[NOME]],'NOITE (N) (2)'!$J$3:$K$176,2,FALSE),"")</f>
        <v/>
      </c>
      <c r="AV78" s="32" t="str">
        <f>IFERROR(VLOOKUP(Tabela227[[#This Row],[NOME]],'NOITE (N) (1)'!$J$3:$K$176,2,FALSE),"")</f>
        <v/>
      </c>
      <c r="AW78" s="32" t="str">
        <f>IFERROR(VLOOKUP(Tabela227[[#This Row],[NOME]],'NOITE (N) (7)'!$L$3:$M$176,2,FALSE),"")</f>
        <v/>
      </c>
      <c r="AX78" s="32" t="str">
        <f>IFERROR(VLOOKUP(Tabela227[[#This Row],[NOME]],'NOITE (N) (6)'!$L$3:$M$176,2,FALSE),"")</f>
        <v/>
      </c>
      <c r="AY78" s="32" t="str">
        <f>IFERROR(VLOOKUP(Tabela227[[#This Row],[NOME]],'NOITE (N) (5)'!$L$3:$M$176,2,FALSE),"")</f>
        <v/>
      </c>
      <c r="AZ78" s="32" t="str">
        <f>IFERROR(VLOOKUP(Tabela227[[#This Row],[NOME]],'NOITE (N) (4)'!$L$3:$M$176,2,FALSE),"")</f>
        <v/>
      </c>
      <c r="BA78" s="32" t="str">
        <f>IFERROR(VLOOKUP(Tabela227[[#This Row],[NOME]],'NOITE (N) (3)'!$L$3:$M$176,2,FALSE),"")</f>
        <v/>
      </c>
      <c r="BB78" s="32" t="str">
        <f>IFERROR(VLOOKUP(Tabela227[[#This Row],[NOME]],'NOITE (N) (2)'!$L$3:$M$176,2,FALSE),"")</f>
        <v/>
      </c>
      <c r="BC78" s="32" t="str">
        <f>IFERROR(VLOOKUP(Tabela227[[#This Row],[NOME]],'NOITE (N) (1)'!$L$3:$M$176,2,FALSE),"")</f>
        <v/>
      </c>
      <c r="BD78" s="32" t="str">
        <f>IFERROR(VLOOKUP(Tabela227[[#This Row],[NOME]],'TARDE (N) (6)'!$B$2:$C$73,2,FALSE),"")</f>
        <v/>
      </c>
      <c r="BE78" s="32" t="str">
        <f>IFERROR(VLOOKUP(Tabela227[[#This Row],[NOME]],'TARDE (N) (5)'!$B$2:$C$73,2,FALSE),"")</f>
        <v/>
      </c>
      <c r="BF78" s="32" t="str">
        <f>IFERROR(VLOOKUP(Tabela227[[#This Row],[NOME]],'TARDE (N) (4)'!$B$2:$C$73,2,FALSE),"")</f>
        <v/>
      </c>
      <c r="BG78" s="32" t="str">
        <f>IFERROR(VLOOKUP(Tabela227[[#This Row],[NOME]],'TARDE (N) (3)'!$B$2:$C$73,2,FALSE),"")</f>
        <v/>
      </c>
      <c r="BH78" s="32" t="str">
        <f>IFERROR(VLOOKUP(Tabela227[[#This Row],[NOME]],'TARDE (N) (2)'!$B$2:$C$73,2,FALSE),"")</f>
        <v/>
      </c>
      <c r="BI78" s="32" t="str">
        <f>IFERROR(VLOOKUP(Tabela227[[#This Row],[NOME]],'TARDE (N) (1)'!$B$2:$C$73,2,FALSE),"")</f>
        <v/>
      </c>
      <c r="BJ78" s="32" t="str">
        <f>IFERROR(VLOOKUP(Tabela227[[#This Row],[NOME]],'TARDE (N) (6)'!$D$2:$E$73,2,FALSE),"")</f>
        <v/>
      </c>
      <c r="BK78" s="32" t="str">
        <f>IFERROR(VLOOKUP(Tabela227[[#This Row],[NOME]],'TARDE (N) (5)'!$D$2:$E$73,2,FALSE),"")</f>
        <v/>
      </c>
      <c r="BL78" s="32" t="str">
        <f>IFERROR(VLOOKUP(Tabela227[[#This Row],[NOME]],'TARDE (N) (4)'!$D$2:$E$73,2,FALSE),"")</f>
        <v/>
      </c>
      <c r="BM78" s="32" t="str">
        <f>IFERROR(VLOOKUP(Tabela227[[#This Row],[NOME]],'TARDE (N) (3)'!$D$2:$E$73,2,FALSE),"")</f>
        <v/>
      </c>
      <c r="BN78" s="32" t="str">
        <f>IFERROR(VLOOKUP(Tabela227[[#This Row],[NOME]],'TARDE (N) (2)'!$D$2:$E$73,2,FALSE),"")</f>
        <v/>
      </c>
      <c r="BO78" s="32" t="str">
        <f>IFERROR(VLOOKUP(Tabela227[[#This Row],[NOME]],'TARDE (N) (1)'!$D$2:$E$73,2,FALSE),"")</f>
        <v/>
      </c>
      <c r="BP78" s="32" t="str">
        <f>IFERROR(VLOOKUP(Tabela227[[#This Row],[NOME]],'TARDE (N) (6)'!$F$2:$G$73,2,FALSE),"")</f>
        <v/>
      </c>
      <c r="BQ78" s="32" t="str">
        <f>IFERROR(VLOOKUP(Tabela227[[#This Row],[NOME]],'TARDE (N) (5)'!$F$2:$G$73,2,FALSE),"")</f>
        <v/>
      </c>
      <c r="BR78" s="32" t="str">
        <f>IFERROR(VLOOKUP(Tabela227[[#This Row],[NOME]],'TARDE (N) (4)'!$F$2:$G$73,2,FALSE),"")</f>
        <v/>
      </c>
      <c r="BS78" s="32" t="str">
        <f>IFERROR(VLOOKUP(Tabela227[[#This Row],[NOME]],'TARDE (N) (3)'!$F$2:$G$73,2,FALSE),"")</f>
        <v/>
      </c>
      <c r="BT78" s="32" t="str">
        <f>IFERROR(VLOOKUP(Tabela227[[#This Row],[NOME]],'TARDE (N) (2)'!$F$2:$G$73,2,FALSE),"")</f>
        <v/>
      </c>
      <c r="BU78" s="32" t="str">
        <f>IFERROR(VLOOKUP(Tabela227[[#This Row],[NOME]],'TARDE (N) (1)'!$F$2:$G$73,2,FALSE),"")</f>
        <v/>
      </c>
      <c r="BV78" s="32" t="str">
        <f>IFERROR(VLOOKUP(Tabela227[[#This Row],[NOME]],'TARDE (N) (6)'!$H$2:$I$73,2,FALSE),"")</f>
        <v/>
      </c>
      <c r="BW78" s="32" t="str">
        <f>IFERROR(VLOOKUP(Tabela227[[#This Row],[NOME]],'TARDE (N) (5)'!$H$2:$I$73,2,FALSE),"")</f>
        <v/>
      </c>
      <c r="BX78" s="32" t="str">
        <f>IFERROR(VLOOKUP(Tabela227[[#This Row],[NOME]],'TARDE (N) (4)'!$H$2:$I$73,2,FALSE),"")</f>
        <v/>
      </c>
      <c r="BY78" s="32" t="str">
        <f>IFERROR(VLOOKUP(Tabela227[[#This Row],[NOME]],'TARDE (N) (3)'!$H$2:$I$73,2,FALSE),"")</f>
        <v/>
      </c>
      <c r="BZ78" s="32" t="str">
        <f>IFERROR(VLOOKUP(Tabela227[[#This Row],[NOME]],'TARDE (N) (2)'!$H$2:$I$73,2,FALSE),"")</f>
        <v/>
      </c>
      <c r="CA78" s="32" t="str">
        <f>IFERROR(VLOOKUP(Tabela227[[#This Row],[NOME]],'TARDE (N) (1)'!$H$2:$I$73,2,FALSE),"")</f>
        <v/>
      </c>
      <c r="CB78" s="32" t="str">
        <f>IFERROR(VLOOKUP(Tabela227[[#This Row],[NOME]],'TARDE (N) (6)'!$J$2:$K$73,2,FALSE),"")</f>
        <v/>
      </c>
      <c r="CC78" s="32" t="str">
        <f>IFERROR(VLOOKUP(Tabela227[[#This Row],[NOME]],'TARDE (N) (5)'!$J$2:$K$73,2,FALSE),"")</f>
        <v/>
      </c>
      <c r="CD78" s="32" t="str">
        <f>IFERROR(VLOOKUP(Tabela227[[#This Row],[NOME]],'TARDE (N) (4)'!$J$2:$K$73,2,FALSE),"")</f>
        <v/>
      </c>
      <c r="CE78" s="32" t="str">
        <f>IFERROR(VLOOKUP(Tabela227[[#This Row],[NOME]],'TARDE (N) (3)'!$J$2:$K$73,2,FALSE),"")</f>
        <v/>
      </c>
      <c r="CF78" s="32" t="str">
        <f>IFERROR(VLOOKUP(Tabela227[[#This Row],[NOME]],'TARDE (N) (2)'!$J$2:$K$73,2,FALSE),"")</f>
        <v/>
      </c>
      <c r="CG78" s="32" t="str">
        <f>IFERROR(VLOOKUP(Tabela227[[#This Row],[NOME]],'TARDE (N) (1)'!$J$2:$K$73,2,FALSE),"")</f>
        <v/>
      </c>
      <c r="CH78" s="32" t="str">
        <f>IFERROR(VLOOKUP(Tabela227[[#This Row],[NOME]],'TARDE (N) (6)'!$L$2:$M$73,2,FALSE),"")</f>
        <v/>
      </c>
      <c r="CI78" s="32" t="str">
        <f>IFERROR(VLOOKUP(Tabela227[[#This Row],[NOME]],'TARDE (N) (5)'!$L$2:$M$73,2,FALSE),"")</f>
        <v/>
      </c>
      <c r="CJ78" s="32" t="str">
        <f>IFERROR(VLOOKUP(Tabela227[[#This Row],[NOME]],'TARDE (N) (4)'!$L$2:$M$73,2,FALSE),"")</f>
        <v/>
      </c>
      <c r="CK78" s="32" t="str">
        <f>IFERROR(VLOOKUP(Tabela227[[#This Row],[NOME]],'TARDE (N) (3)'!$L$2:$M$73,2,FALSE),"")</f>
        <v/>
      </c>
      <c r="CL78" s="32" t="str">
        <f>IFERROR(VLOOKUP(Tabela227[[#This Row],[NOME]],'TARDE (N) (2)'!$L$2:$M$73,2,FALSE),"")</f>
        <v/>
      </c>
      <c r="CM78" s="32" t="str">
        <f>IFERROR(VLOOKUP(Tabela227[[#This Row],[NOME]],'TARDE (N) (1)'!$L$2:$M$73,2,FALSE),"")</f>
        <v/>
      </c>
      <c r="CN78" s="32" t="str">
        <f>IFERROR(VLOOKUP(Tabela227[[#This Row],[NOME]],'MANHÃ (N) (7)'!$B$2:$C$127,2,FALSE),"")</f>
        <v/>
      </c>
      <c r="CO78" s="32" t="str">
        <f>IFERROR(VLOOKUP(Tabela227[[#This Row],[NOME]],'MANHÃ (N) (6)'!$B$2:$C$127,2,FALSE),"")</f>
        <v/>
      </c>
      <c r="CP78" s="32" t="str">
        <f>IFERROR(VLOOKUP(Tabela227[[#This Row],[NOME]],'MANHÃ (N) (5)'!$B$2:$C$127,2,FALSE),"")</f>
        <v/>
      </c>
      <c r="CQ78" s="32" t="str">
        <f>IFERROR(VLOOKUP(Tabela227[[#This Row],[NOME]],'MANHÃ (N) (4)'!$B$2:$C$127,2,FALSE),"")</f>
        <v/>
      </c>
      <c r="CR78" s="32" t="str">
        <f>IFERROR(VLOOKUP(Tabela227[[#This Row],[NOME]],'MANHÃ (N) (3)'!$B$2:$C$127,2,FALSE),"")</f>
        <v/>
      </c>
      <c r="CS78" s="32" t="str">
        <f>IFERROR(VLOOKUP(Tabela227[[#This Row],[NOME]],'MANHÃ (N) (2)'!$B$2:$C$127,2,FALSE),"")</f>
        <v/>
      </c>
      <c r="CT78" s="32" t="str">
        <f>IFERROR(VLOOKUP(Tabela227[[#This Row],[NOME]],'MANHÃ (N) (1)'!$B$2:$C$127,2,FALSE),"")</f>
        <v/>
      </c>
      <c r="CU78" s="32" t="str">
        <f>IFERROR(VLOOKUP(Tabela227[[#This Row],[NOME]],'MANHÃ (N) (7)'!$D$2:$E$127,2,FALSE),"")</f>
        <v/>
      </c>
      <c r="CV78" s="32" t="str">
        <f>IFERROR(VLOOKUP(Tabela227[[#This Row],[NOME]],'MANHÃ (N) (6)'!$D$2:$E$127,2,FALSE),"")</f>
        <v/>
      </c>
      <c r="CW78" s="32" t="str">
        <f>IFERROR(VLOOKUP(Tabela227[[#This Row],[NOME]],'MANHÃ (N) (5)'!$D$2:$E$127,2,FALSE),"")</f>
        <v/>
      </c>
      <c r="CX78" s="32" t="str">
        <f>IFERROR(VLOOKUP(Tabela227[[#This Row],[NOME]],'MANHÃ (N) (4)'!$D$2:$E$127,2,FALSE),"")</f>
        <v/>
      </c>
      <c r="CY78" s="32" t="str">
        <f>IFERROR(VLOOKUP(Tabela227[[#This Row],[NOME]],'MANHÃ (N) (3)'!$D$2:$E$127,2,FALSE),"")</f>
        <v/>
      </c>
      <c r="CZ78" s="32" t="str">
        <f>IFERROR(VLOOKUP(Tabela227[[#This Row],[NOME]],'MANHÃ (N) (2)'!$D$2:$E$127,2,FALSE),"")</f>
        <v/>
      </c>
      <c r="DA78" s="32" t="str">
        <f>IFERROR(VLOOKUP(Tabela227[[#This Row],[NOME]],'MANHÃ (N) (1)'!$D$2:$E$127,2,FALSE),"")</f>
        <v/>
      </c>
      <c r="DB78" s="32" t="str">
        <f>IFERROR(VLOOKUP(Tabela227[[#This Row],[NOME]],'MANHÃ (N) (7)'!$F$2:$G$127,2,FALSE),"")</f>
        <v/>
      </c>
      <c r="DC78" s="32" t="str">
        <f>IFERROR(VLOOKUP(Tabela227[[#This Row],[NOME]],'MANHÃ (N) (7)'!$F$2:$G$127,2,FALSE),"")</f>
        <v/>
      </c>
      <c r="DD78" s="32" t="str">
        <f>IFERROR(VLOOKUP(Tabela227[[#This Row],[NOME]],'MANHÃ (N) (6)'!$F$2:$G$127,2,FALSE),"")</f>
        <v/>
      </c>
      <c r="DE78" s="32" t="str">
        <f>IFERROR(VLOOKUP(Tabela227[[#This Row],[NOME]],'MANHÃ (N) (5)'!$F$2:$G$127,2,FALSE),"")</f>
        <v/>
      </c>
      <c r="DF78" s="32" t="str">
        <f>IFERROR(VLOOKUP(Tabela227[[#This Row],[NOME]],'MANHÃ (N) (3)'!$F$2:$G$127,2,FALSE),"")</f>
        <v/>
      </c>
      <c r="DG78" s="32" t="str">
        <f>IFERROR(VLOOKUP(Tabela227[[#This Row],[NOME]],'MANHÃ (N) (2)'!$F$2:$G$127,2,FALSE),"")</f>
        <v/>
      </c>
      <c r="DH78" s="32" t="str">
        <f>IFERROR(VLOOKUP(Tabela227[[#This Row],[NOME]],'MANHÃ (N) (1)'!$F$2:$G$127,2,FALSE),"")</f>
        <v/>
      </c>
      <c r="DI78" s="32" t="str">
        <f>IFERROR(VLOOKUP(Tabela227[[#This Row],[NOME]],'MANHÃ (N) (7)'!$H$2:$I$127,2,FALSE),"")</f>
        <v/>
      </c>
      <c r="DJ78" s="32" t="str">
        <f>IFERROR(VLOOKUP(Tabela227[[#This Row],[NOME]],'MANHÃ (N) (6)'!$H$2:$I$127,2,FALSE),"")</f>
        <v/>
      </c>
      <c r="DK78" s="32" t="str">
        <f>IFERROR(VLOOKUP(Tabela227[[#This Row],[NOME]],'MANHÃ (N) (5)'!$H$2:$I$127,2,FALSE),"")</f>
        <v/>
      </c>
      <c r="DL78" s="32" t="str">
        <f>IFERROR(VLOOKUP(Tabela227[[#This Row],[NOME]],'MANHÃ (N) (4)'!$H$2:$I$127,2,FALSE),"")</f>
        <v/>
      </c>
      <c r="DM78" s="32" t="str">
        <f>IFERROR(VLOOKUP(Tabela227[[#This Row],[NOME]],'MANHÃ (N) (3)'!$H$2:$I$127,2,FALSE),"")</f>
        <v/>
      </c>
      <c r="DN78" s="32" t="str">
        <f>IFERROR(VLOOKUP(Tabela227[[#This Row],[NOME]],'MANHÃ (N) (2)'!$H$2:$I$127,2,FALSE),"")</f>
        <v/>
      </c>
      <c r="DO78" s="32" t="str">
        <f>IFERROR(VLOOKUP(Tabela227[[#This Row],[NOME]],'MANHÃ (N) (1)'!$H$2:$I$127,2,FALSE),"")</f>
        <v/>
      </c>
      <c r="DP78" s="32" t="str">
        <f>IFERROR(VLOOKUP(Tabela227[[#This Row],[NOME]],'MANHÃ (N) (7)'!$J$2:$K$127,2,FALSE),"")</f>
        <v/>
      </c>
      <c r="DQ78" s="32" t="str">
        <f>IFERROR(VLOOKUP(Tabela227[[#This Row],[NOME]],'MANHÃ (N) (6)'!$J$2:$K$127,2,FALSE),"")</f>
        <v/>
      </c>
      <c r="DR78" s="32" t="str">
        <f>IFERROR(VLOOKUP(Tabela227[[#This Row],[NOME]],'MANHÃ (N) (5)'!$J$2:$K$127,2,FALSE),"")</f>
        <v/>
      </c>
      <c r="DS78" s="32" t="str">
        <f>IFERROR(VLOOKUP(Tabela227[[#This Row],[NOME]],'MANHÃ (N) (4)'!$J$2:$K$127,2,FALSE),"")</f>
        <v/>
      </c>
      <c r="DT78" s="32" t="str">
        <f>IFERROR(VLOOKUP(Tabela227[[#This Row],[NOME]],'MANHÃ (N) (3)'!$J$2:$K$127,2,FALSE),"")</f>
        <v/>
      </c>
      <c r="DU78" s="32" t="str">
        <f>IFERROR(VLOOKUP(Tabela227[[#This Row],[NOME]],'MANHÃ (N) (2)'!$J$2:$K$127,2,FALSE),"")</f>
        <v/>
      </c>
      <c r="DV78" s="32" t="str">
        <f>IFERROR(VLOOKUP(Tabela227[[#This Row],[NOME]],'MANHÃ (N) (1)'!$J$2:$K$127,2,FALSE),"")</f>
        <v/>
      </c>
      <c r="DW78" s="32" t="str">
        <f>IFERROR(VLOOKUP(Tabela227[[#This Row],[NOME]],'MANHÃ (N) (7)'!$L$2:$M$127,2,FALSE),"")</f>
        <v/>
      </c>
      <c r="DX78" s="32" t="str">
        <f>IFERROR(VLOOKUP(Tabela227[[#This Row],[NOME]],'MANHÃ (N) (6)'!$L$2:$M$127,2,FALSE),"")</f>
        <v/>
      </c>
      <c r="DY78" s="32" t="str">
        <f>IFERROR(VLOOKUP(Tabela227[[#This Row],[NOME]],'MANHÃ (N) (5)'!$L$2:$M$127,2,FALSE),"")</f>
        <v/>
      </c>
      <c r="DZ78" s="32" t="str">
        <f>IFERROR(VLOOKUP(Tabela227[[#This Row],[NOME]],'MANHÃ (N) (4)'!$L$2:$M$127,2,FALSE),"")</f>
        <v/>
      </c>
      <c r="EA78" s="32" t="str">
        <f>IFERROR(VLOOKUP(Tabela227[[#This Row],[NOME]],'MANHÃ (N) (3)'!$L$2:$M$127,2,FALSE),"")</f>
        <v/>
      </c>
      <c r="EB78" s="32" t="str">
        <f>IFERROR(VLOOKUP(Tabela227[[#This Row],[NOME]],'MANHÃ (N) (2)'!$L$2:$M$127,2,FALSE),"")</f>
        <v/>
      </c>
      <c r="EC78" s="32" t="str">
        <f>IFERROR(VLOOKUP(Tabela227[[#This Row],[NOME]],'MANHÃ (N) (1)'!$L$2:$M$127,2,FALSE),"")</f>
        <v/>
      </c>
      <c r="ED78" s="33">
        <v>45323</v>
      </c>
      <c r="EE78" s="31">
        <f>PROFESSORES!$D$3</f>
        <v>2024</v>
      </c>
      <c r="EF78" s="31" t="str">
        <f>PROFESSORES!$C$3</f>
        <v>MAIO</v>
      </c>
      <c r="EG78" s="35">
        <f>'MÊS (WORD)'!$C$4</f>
        <v>5</v>
      </c>
      <c r="EH78" s="42">
        <f>'MÊS (WORD)'!$I$5</f>
        <v>45413</v>
      </c>
      <c r="EI78" s="31" t="str">
        <f>'MÊS (WORD)'!$J$5</f>
        <v>*
***************************DIA DO TRABALHO**************************</v>
      </c>
      <c r="EJ78" s="42">
        <f>'MÊS (WORD)'!$I$6</f>
        <v>45414</v>
      </c>
      <c r="EK78" s="37" t="str">
        <f>'MÊS (WORD)'!$J$6</f>
        <v/>
      </c>
      <c r="EL78" s="42">
        <f>'MÊS (WORD)'!$I$7</f>
        <v>45415</v>
      </c>
      <c r="EM78" s="37" t="str">
        <f>'MÊS (WORD)'!$J$7</f>
        <v/>
      </c>
      <c r="EN78" s="42">
        <f>'MÊS (WORD)'!$I$8</f>
        <v>45416</v>
      </c>
      <c r="EO78" s="37" t="str">
        <f>'MÊS (WORD)'!$J$8</f>
        <v/>
      </c>
      <c r="EP78" s="42">
        <f>'MÊS (WORD)'!$I$9</f>
        <v>45417</v>
      </c>
      <c r="EQ78" s="37" t="str">
        <f>'MÊS (WORD)'!$J$9</f>
        <v>********************************************************************</v>
      </c>
      <c r="ER78" s="42">
        <f>'MÊS (WORD)'!$I$10</f>
        <v>45418</v>
      </c>
      <c r="ES78" s="37" t="str">
        <f>'MÊS (WORD)'!$J$10</f>
        <v/>
      </c>
      <c r="ET78" s="42">
        <f>'MÊS (WORD)'!$I$11</f>
        <v>45419</v>
      </c>
      <c r="EU78" s="37" t="str">
        <f>'MÊS (WORD)'!$J$11</f>
        <v/>
      </c>
      <c r="EV78" s="42">
        <f>'MÊS (WORD)'!$I$12</f>
        <v>45420</v>
      </c>
      <c r="EW78" s="37" t="str">
        <f>'MÊS (WORD)'!$J$12</f>
        <v/>
      </c>
      <c r="EX78" s="42">
        <f>'MÊS (WORD)'!$I$13</f>
        <v>45421</v>
      </c>
      <c r="EY78" s="37" t="str">
        <f>'MÊS (WORD)'!$J$13</f>
        <v/>
      </c>
      <c r="EZ78" s="37">
        <f>'MÊS (WORD)'!$I$14</f>
        <v>45422</v>
      </c>
      <c r="FA78" s="37" t="str">
        <f>'MÊS (WORD)'!$J$14</f>
        <v/>
      </c>
      <c r="FB78" s="37">
        <f>'MÊS (WORD)'!$I$15</f>
        <v>45423</v>
      </c>
      <c r="FC78" s="37" t="str">
        <f>'MÊS (WORD)'!$J$15</f>
        <v/>
      </c>
      <c r="FD78" s="37">
        <f>'MÊS (WORD)'!$I$16</f>
        <v>45424</v>
      </c>
      <c r="FE78" s="37" t="str">
        <f>'MÊS (WORD)'!$J$16</f>
        <v>********************************************************************</v>
      </c>
      <c r="FF78" s="37">
        <f>'MÊS (WORD)'!$I$17</f>
        <v>45425</v>
      </c>
      <c r="FG78" s="37" t="str">
        <f>'MÊS (WORD)'!$J$17</f>
        <v/>
      </c>
      <c r="FH78" s="37">
        <f>'MÊS (WORD)'!$I$18</f>
        <v>45426</v>
      </c>
      <c r="FI78" s="37" t="str">
        <f>'MÊS (WORD)'!$J$18</f>
        <v/>
      </c>
      <c r="FJ78" s="37">
        <f>'MÊS (WORD)'!$I$19</f>
        <v>45427</v>
      </c>
      <c r="FK78" s="37" t="str">
        <f>'MÊS (WORD)'!$J$19</f>
        <v/>
      </c>
      <c r="FL78" s="37">
        <f>'MÊS (WORD)'!$I$20</f>
        <v>45428</v>
      </c>
      <c r="FM78" s="37" t="str">
        <f>'MÊS (WORD)'!$J$20</f>
        <v/>
      </c>
      <c r="FN78" s="37">
        <f>'MÊS (WORD)'!$I$21</f>
        <v>45429</v>
      </c>
      <c r="FO78" s="37" t="str">
        <f>'MÊS (WORD)'!$J$21</f>
        <v/>
      </c>
      <c r="FP78" s="37">
        <f>'MÊS (WORD)'!$I$22</f>
        <v>45430</v>
      </c>
      <c r="FQ78" s="37" t="str">
        <f>'MÊS (WORD)'!$J$22</f>
        <v/>
      </c>
      <c r="FR78" s="37">
        <f>'MÊS (WORD)'!$I$23</f>
        <v>45431</v>
      </c>
      <c r="FS78" s="37" t="str">
        <f>'MÊS (WORD)'!$J$23</f>
        <v>********************************************************************</v>
      </c>
      <c r="FT78" s="37">
        <f>'MÊS (WORD)'!$I$24</f>
        <v>45432</v>
      </c>
      <c r="FU78" s="37" t="str">
        <f>'MÊS (WORD)'!$J$24</f>
        <v/>
      </c>
      <c r="FV78" s="37">
        <f>'MÊS (WORD)'!$I$25</f>
        <v>45433</v>
      </c>
      <c r="FW78" s="37" t="str">
        <f>'MÊS (WORD)'!$J$25</f>
        <v/>
      </c>
      <c r="FX78" s="37">
        <f>'MÊS (WORD)'!$I$26</f>
        <v>45434</v>
      </c>
      <c r="FY78" s="37" t="str">
        <f>'MÊS (WORD)'!$J$26</f>
        <v/>
      </c>
      <c r="FZ78" s="37">
        <f>'MÊS (WORD)'!$I$27</f>
        <v>45435</v>
      </c>
      <c r="GA78" s="37" t="str">
        <f>'MÊS (WORD)'!$J$27</f>
        <v/>
      </c>
      <c r="GB78" s="37">
        <f>'MÊS (WORD)'!$I$28</f>
        <v>45436</v>
      </c>
      <c r="GC78" s="37" t="str">
        <f>'MÊS (WORD)'!$J$28</f>
        <v/>
      </c>
      <c r="GD78" s="37">
        <f>'MÊS (WORD)'!$I$29</f>
        <v>45437</v>
      </c>
      <c r="GE78" s="37" t="str">
        <f>'MÊS (WORD)'!$J$29</f>
        <v/>
      </c>
      <c r="GF78" s="37">
        <f>'MÊS (WORD)'!$I$30</f>
        <v>45438</v>
      </c>
      <c r="GG78" s="37" t="str">
        <f>'MÊS (WORD)'!$J$30</f>
        <v>********************************************************************</v>
      </c>
      <c r="GH78" s="37">
        <f>'MÊS (WORD)'!$I$31</f>
        <v>45439</v>
      </c>
      <c r="GI78" s="37" t="str">
        <f>'MÊS (WORD)'!$J$31</f>
        <v/>
      </c>
      <c r="GJ78" s="37">
        <f>'MÊS (WORD)'!$I$32</f>
        <v>45440</v>
      </c>
      <c r="GK78" s="37" t="str">
        <f>'MÊS (WORD)'!$J$32</f>
        <v/>
      </c>
      <c r="GL78" s="37">
        <f>'MÊS (WORD)'!$I$33</f>
        <v>45441</v>
      </c>
      <c r="GM78" s="37" t="str">
        <f>'MÊS (WORD)'!$J$33</f>
        <v/>
      </c>
      <c r="GN78" s="37">
        <f>'MÊS (WORD)'!$I$34</f>
        <v>45442</v>
      </c>
      <c r="GO78" s="37" t="str">
        <f>'MÊS (WORD)'!$J$34</f>
        <v/>
      </c>
      <c r="GP78" s="37">
        <f>'MÊS (WORD)'!$I$35</f>
        <v>45443</v>
      </c>
      <c r="GQ78" s="31" t="str">
        <f>'MÊS (WORD)'!$J$35</f>
        <v/>
      </c>
    </row>
    <row r="79" spans="1:199" ht="17.100000000000001" customHeight="1" x14ac:dyDescent="0.25">
      <c r="A79" s="31">
        <v>70467</v>
      </c>
      <c r="B79" s="33">
        <v>44409</v>
      </c>
      <c r="C79" s="31">
        <v>265</v>
      </c>
      <c r="D79" s="39" t="s">
        <v>449</v>
      </c>
      <c r="E79" s="34" t="s">
        <v>308</v>
      </c>
      <c r="F79" s="39" t="s">
        <v>396</v>
      </c>
      <c r="G79" s="39" t="s">
        <v>407</v>
      </c>
      <c r="H79" s="31">
        <v>4</v>
      </c>
      <c r="I79" s="31">
        <f>IF(Tabela227[[#This Row],[HORA AULA]]&lt;&gt;0,Tabela227[[#This Row],[HORA AULA]]/2,"-")</f>
        <v>2</v>
      </c>
      <c r="J79" s="31" t="s">
        <v>100</v>
      </c>
      <c r="K79" s="31" t="s">
        <v>100</v>
      </c>
      <c r="L79" s="31" t="s">
        <v>100</v>
      </c>
      <c r="M79" s="31" t="s">
        <v>100</v>
      </c>
      <c r="N79" s="32" t="str">
        <f>IFERROR(VLOOKUP(Tabela227[[#This Row],[NOME]],'NOITE (N) (7)'!$B$3:$C$176,2,FALSE),"")</f>
        <v/>
      </c>
      <c r="O79" s="32" t="str">
        <f>IFERROR(VLOOKUP(Tabela227[[#This Row],[NOME]],'NOITE (N) (6)'!$B$3:$C$176,2,FALSE),"")</f>
        <v/>
      </c>
      <c r="P79" s="32" t="str">
        <f>IFERROR(VLOOKUP(Tabela227[[#This Row],[NOME]],'NOITE (N) (5)'!$B$3:$C$176,2,FALSE),"")</f>
        <v/>
      </c>
      <c r="Q79" s="32" t="str">
        <f>IFERROR(VLOOKUP(Tabela227[[#This Row],[NOME]],'NOITE (N) (4)'!$B$3:$C$176,2,FALSE),"")</f>
        <v/>
      </c>
      <c r="R79" s="32" t="str">
        <f>IFERROR(VLOOKUP(Tabela227[[#This Row],[NOME]],'NOITE (N) (3)'!$B$3:$C$176,2,FALSE),"")</f>
        <v/>
      </c>
      <c r="S79" s="32" t="str">
        <f>IFERROR(VLOOKUP(Tabela227[[#This Row],[NOME]],'NOITE (N) (2)'!$B$3:$C$176,2,FALSE),"")</f>
        <v/>
      </c>
      <c r="T79" s="32" t="str">
        <f>IFERROR(VLOOKUP(Tabela227[[#This Row],[NOME]],'NOITE (N) (1)'!$B$3:$C$176,2,FALSE),"")</f>
        <v/>
      </c>
      <c r="U79" s="32" t="str">
        <f>IFERROR(VLOOKUP(Tabela227[[#This Row],[NOME]],'NOITE (N) (7)'!$D$3:$E$176,2,FALSE),"")</f>
        <v/>
      </c>
      <c r="V79" s="32" t="str">
        <f>IFERROR(VLOOKUP(Tabela227[[#This Row],[NOME]],'NOITE (N) (6)'!$D$3:$E$176,2,FALSE),"")</f>
        <v/>
      </c>
      <c r="W79" s="32" t="str">
        <f>IFERROR(VLOOKUP(Tabela227[[#This Row],[NOME]],'NOITE (N) (5)'!$D$3:$E$176,2,FALSE),"")</f>
        <v/>
      </c>
      <c r="X79" s="32" t="str">
        <f>IFERROR(VLOOKUP(Tabela227[[#This Row],[NOME]],'NOITE (N) (4)'!$D$3:$E$176,2,FALSE),"")</f>
        <v/>
      </c>
      <c r="Y79" s="32" t="str">
        <f>IFERROR(VLOOKUP(Tabela227[[#This Row],[NOME]],'NOITE (N) (3)'!$D$3:$E$176,2,FALSE),"")</f>
        <v/>
      </c>
      <c r="Z79" s="32" t="str">
        <f>IFERROR(VLOOKUP(Tabela227[[#This Row],[NOME]],'NOITE (N) (2)'!$D$3:$E$176,2,FALSE),"")</f>
        <v/>
      </c>
      <c r="AA79" s="32" t="str">
        <f>IFERROR(VLOOKUP(Tabela227[[#This Row],[NOME]],'NOITE (N) (1)'!$D$3:$E$176,2,FALSE),"")</f>
        <v/>
      </c>
      <c r="AB79" s="32" t="str">
        <f>IFERROR(VLOOKUP(Tabela227[[#This Row],[NOME]],'NOITE (N) (7)'!$F$3:$G$176,2,FALSE),"")</f>
        <v/>
      </c>
      <c r="AC79" s="32" t="str">
        <f>IFERROR(VLOOKUP(Tabela227[[#This Row],[NOME]],'NOITE (N) (6)'!$F$3:$G$176,2,FALSE),"")</f>
        <v/>
      </c>
      <c r="AD79" s="32" t="str">
        <f>IFERROR(VLOOKUP(Tabela227[[#This Row],[NOME]],'NOITE (N) (5)'!$F$3:$G$176,2,FALSE),"")</f>
        <v/>
      </c>
      <c r="AE79" s="32" t="str">
        <f>IFERROR(VLOOKUP(Tabela227[[#This Row],[NOME]],'NOITE (N) (4)'!$F$3:$G$176,2,FALSE),"")</f>
        <v/>
      </c>
      <c r="AF79" s="32" t="str">
        <f>IFERROR(VLOOKUP(Tabela227[[#This Row],[NOME]],'NOITE (N) (3)'!$F$3:$G$176,2,FALSE),"")</f>
        <v/>
      </c>
      <c r="AG79" s="32" t="str">
        <f>IFERROR(VLOOKUP(Tabela227[[#This Row],[NOME]],'NOITE (N) (2)'!$F$3:$G$176,2,FALSE),"")</f>
        <v/>
      </c>
      <c r="AH79" s="32" t="str">
        <f>IFERROR(VLOOKUP(Tabela227[[#This Row],[NOME]],'NOITE (N) (1)'!$F$3:$G$176,2,FALSE),"")</f>
        <v/>
      </c>
      <c r="AI79" s="32" t="str">
        <f>IFERROR(VLOOKUP(Tabela227[[#This Row],[NOME]],'NOITE (N) (7)'!$H$3:$I$176,2,FALSE),"")</f>
        <v/>
      </c>
      <c r="AJ79" s="32" t="str">
        <f>IFERROR(VLOOKUP(Tabela227[[#This Row],[NOME]],'NOITE (N) (6)'!$H$3:$I$176,2,FALSE),"")</f>
        <v/>
      </c>
      <c r="AK79" s="32" t="str">
        <f>IFERROR(VLOOKUP(Tabela227[[#This Row],[NOME]],'NOITE (N) (5)'!$H$3:$I$176,2,FALSE),"")</f>
        <v/>
      </c>
      <c r="AL79" s="32" t="str">
        <f>IFERROR(VLOOKUP(Tabela227[[#This Row],[NOME]],'NOITE (N) (4)'!$H$3:$I$176,2,FALSE),"")</f>
        <v/>
      </c>
      <c r="AM79" s="32" t="str">
        <f>IFERROR(VLOOKUP(Tabela227[[#This Row],[NOME]],'NOITE (N) (3)'!$H$3:$I$176,2,FALSE),"")</f>
        <v/>
      </c>
      <c r="AN79" s="32" t="str">
        <f>IFERROR(VLOOKUP(Tabela227[[#This Row],[NOME]],'NOITE (N) (2)'!$H$3:$I$176,2,FALSE),"")</f>
        <v/>
      </c>
      <c r="AO79" s="32" t="str">
        <f>IFERROR(VLOOKUP(Tabela227[[#This Row],[NOME]],'NOITE (N) (1)'!$H$3:$I$176,2,FALSE),"")</f>
        <v/>
      </c>
      <c r="AP79" s="32" t="str">
        <f>IFERROR(VLOOKUP(Tabela227[[#This Row],[NOME]],'NOITE (N) (7)'!$J$3:$K$176,2,FALSE),"")</f>
        <v/>
      </c>
      <c r="AQ79" s="32" t="str">
        <f>IFERROR(VLOOKUP(Tabela227[[#This Row],[NOME]],'NOITE (N) (6)'!$J$3:$K$176,2,FALSE),"")</f>
        <v/>
      </c>
      <c r="AR79" s="32" t="str">
        <f>IFERROR(VLOOKUP(Tabela227[[#This Row],[NOME]],'NOITE (N) (5)'!$J$3:$K$176,2,FALSE),"")</f>
        <v/>
      </c>
      <c r="AS79" s="32" t="str">
        <f>IFERROR(VLOOKUP(Tabela227[[#This Row],[NOME]],'NOITE (N) (4)'!$J$3:$K$176,2,FALSE),"")</f>
        <v/>
      </c>
      <c r="AT79" s="32" t="str">
        <f>IFERROR(VLOOKUP(Tabela227[[#This Row],[NOME]],'NOITE (N) (3)'!$J$3:$K$176,2,FALSE),"")</f>
        <v/>
      </c>
      <c r="AU79" s="32" t="str">
        <f>IFERROR(VLOOKUP(Tabela227[[#This Row],[NOME]],'NOITE (N) (2)'!$J$3:$K$176,2,FALSE),"")</f>
        <v/>
      </c>
      <c r="AV79" s="32" t="str">
        <f>IFERROR(VLOOKUP(Tabela227[[#This Row],[NOME]],'NOITE (N) (1)'!$J$3:$K$176,2,FALSE),"")</f>
        <v/>
      </c>
      <c r="AW79" s="32" t="str">
        <f>IFERROR(VLOOKUP(Tabela227[[#This Row],[NOME]],'NOITE (N) (7)'!$L$3:$M$176,2,FALSE),"")</f>
        <v/>
      </c>
      <c r="AX79" s="32" t="str">
        <f>IFERROR(VLOOKUP(Tabela227[[#This Row],[NOME]],'NOITE (N) (6)'!$L$3:$M$176,2,FALSE),"")</f>
        <v/>
      </c>
      <c r="AY79" s="32" t="str">
        <f>IFERROR(VLOOKUP(Tabela227[[#This Row],[NOME]],'NOITE (N) (5)'!$L$3:$M$176,2,FALSE),"")</f>
        <v/>
      </c>
      <c r="AZ79" s="32" t="str">
        <f>IFERROR(VLOOKUP(Tabela227[[#This Row],[NOME]],'NOITE (N) (4)'!$L$3:$M$176,2,FALSE),"")</f>
        <v>PROJETO DE TRABALHO DE GRADUAÇÃO II</v>
      </c>
      <c r="BA79" s="32" t="str">
        <f>IFERROR(VLOOKUP(Tabela227[[#This Row],[NOME]],'NOITE (N) (3)'!$L$3:$M$176,2,FALSE),"")</f>
        <v/>
      </c>
      <c r="BB79" s="32" t="str">
        <f>IFERROR(VLOOKUP(Tabela227[[#This Row],[NOME]],'NOITE (N) (2)'!$L$3:$M$176,2,FALSE),"")</f>
        <v/>
      </c>
      <c r="BC79" s="32" t="str">
        <f>IFERROR(VLOOKUP(Tabela227[[#This Row],[NOME]],'NOITE (N) (1)'!$L$3:$M$176,2,FALSE),"")</f>
        <v/>
      </c>
      <c r="BD79" s="32" t="str">
        <f>IFERROR(VLOOKUP(Tabela227[[#This Row],[NOME]],'TARDE (N) (6)'!$B$2:$C$73,2,FALSE),"")</f>
        <v/>
      </c>
      <c r="BE79" s="32" t="str">
        <f>IFERROR(VLOOKUP(Tabela227[[#This Row],[NOME]],'TARDE (N) (5)'!$B$2:$C$73,2,FALSE),"")</f>
        <v/>
      </c>
      <c r="BF79" s="32" t="str">
        <f>IFERROR(VLOOKUP(Tabela227[[#This Row],[NOME]],'TARDE (N) (4)'!$B$2:$C$73,2,FALSE),"")</f>
        <v/>
      </c>
      <c r="BG79" s="32" t="str">
        <f>IFERROR(VLOOKUP(Tabela227[[#This Row],[NOME]],'TARDE (N) (3)'!$B$2:$C$73,2,FALSE),"")</f>
        <v/>
      </c>
      <c r="BH79" s="32" t="str">
        <f>IFERROR(VLOOKUP(Tabela227[[#This Row],[NOME]],'TARDE (N) (2)'!$B$2:$C$73,2,FALSE),"")</f>
        <v/>
      </c>
      <c r="BI79" s="32" t="str">
        <f>IFERROR(VLOOKUP(Tabela227[[#This Row],[NOME]],'TARDE (N) (1)'!$B$2:$C$73,2,FALSE),"")</f>
        <v/>
      </c>
      <c r="BJ79" s="32" t="str">
        <f>IFERROR(VLOOKUP(Tabela227[[#This Row],[NOME]],'TARDE (N) (6)'!$D$2:$E$73,2,FALSE),"")</f>
        <v/>
      </c>
      <c r="BK79" s="32" t="str">
        <f>IFERROR(VLOOKUP(Tabela227[[#This Row],[NOME]],'TARDE (N) (5)'!$D$2:$E$73,2,FALSE),"")</f>
        <v/>
      </c>
      <c r="BL79" s="32" t="str">
        <f>IFERROR(VLOOKUP(Tabela227[[#This Row],[NOME]],'TARDE (N) (4)'!$D$2:$E$73,2,FALSE),"")</f>
        <v/>
      </c>
      <c r="BM79" s="32" t="str">
        <f>IFERROR(VLOOKUP(Tabela227[[#This Row],[NOME]],'TARDE (N) (3)'!$D$2:$E$73,2,FALSE),"")</f>
        <v/>
      </c>
      <c r="BN79" s="32" t="str">
        <f>IFERROR(VLOOKUP(Tabela227[[#This Row],[NOME]],'TARDE (N) (2)'!$D$2:$E$73,2,FALSE),"")</f>
        <v/>
      </c>
      <c r="BO79" s="32" t="str">
        <f>IFERROR(VLOOKUP(Tabela227[[#This Row],[NOME]],'TARDE (N) (1)'!$D$2:$E$73,2,FALSE),"")</f>
        <v/>
      </c>
      <c r="BP79" s="32" t="str">
        <f>IFERROR(VLOOKUP(Tabela227[[#This Row],[NOME]],'TARDE (N) (6)'!$F$2:$G$73,2,FALSE),"")</f>
        <v/>
      </c>
      <c r="BQ79" s="32" t="str">
        <f>IFERROR(VLOOKUP(Tabela227[[#This Row],[NOME]],'TARDE (N) (5)'!$F$2:$G$73,2,FALSE),"")</f>
        <v/>
      </c>
      <c r="BR79" s="32" t="str">
        <f>IFERROR(VLOOKUP(Tabela227[[#This Row],[NOME]],'TARDE (N) (4)'!$F$2:$G$73,2,FALSE),"")</f>
        <v/>
      </c>
      <c r="BS79" s="32" t="str">
        <f>IFERROR(VLOOKUP(Tabela227[[#This Row],[NOME]],'TARDE (N) (3)'!$F$2:$G$73,2,FALSE),"")</f>
        <v/>
      </c>
      <c r="BT79" s="32" t="str">
        <f>IFERROR(VLOOKUP(Tabela227[[#This Row],[NOME]],'TARDE (N) (2)'!$F$2:$G$73,2,FALSE),"")</f>
        <v/>
      </c>
      <c r="BU79" s="32" t="str">
        <f>IFERROR(VLOOKUP(Tabela227[[#This Row],[NOME]],'TARDE (N) (1)'!$F$2:$G$73,2,FALSE),"")</f>
        <v/>
      </c>
      <c r="BV79" s="32" t="str">
        <f>IFERROR(VLOOKUP(Tabela227[[#This Row],[NOME]],'TARDE (N) (6)'!$H$2:$I$73,2,FALSE),"")</f>
        <v/>
      </c>
      <c r="BW79" s="32" t="str">
        <f>IFERROR(VLOOKUP(Tabela227[[#This Row],[NOME]],'TARDE (N) (5)'!$H$2:$I$73,2,FALSE),"")</f>
        <v/>
      </c>
      <c r="BX79" s="32" t="str">
        <f>IFERROR(VLOOKUP(Tabela227[[#This Row],[NOME]],'TARDE (N) (4)'!$H$2:$I$73,2,FALSE),"")</f>
        <v/>
      </c>
      <c r="BY79" s="32" t="str">
        <f>IFERROR(VLOOKUP(Tabela227[[#This Row],[NOME]],'TARDE (N) (3)'!$H$2:$I$73,2,FALSE),"")</f>
        <v/>
      </c>
      <c r="BZ79" s="32" t="str">
        <f>IFERROR(VLOOKUP(Tabela227[[#This Row],[NOME]],'TARDE (N) (2)'!$H$2:$I$73,2,FALSE),"")</f>
        <v/>
      </c>
      <c r="CA79" s="32" t="str">
        <f>IFERROR(VLOOKUP(Tabela227[[#This Row],[NOME]],'TARDE (N) (1)'!$H$2:$I$73,2,FALSE),"")</f>
        <v/>
      </c>
      <c r="CB79" s="32" t="str">
        <f>IFERROR(VLOOKUP(Tabela227[[#This Row],[NOME]],'TARDE (N) (6)'!$J$2:$K$73,2,FALSE),"")</f>
        <v/>
      </c>
      <c r="CC79" s="32" t="str">
        <f>IFERROR(VLOOKUP(Tabela227[[#This Row],[NOME]],'TARDE (N) (5)'!$J$2:$K$73,2,FALSE),"")</f>
        <v/>
      </c>
      <c r="CD79" s="32" t="str">
        <f>IFERROR(VLOOKUP(Tabela227[[#This Row],[NOME]],'TARDE (N) (4)'!$J$2:$K$73,2,FALSE),"")</f>
        <v/>
      </c>
      <c r="CE79" s="32" t="str">
        <f>IFERROR(VLOOKUP(Tabela227[[#This Row],[NOME]],'TARDE (N) (3)'!$J$2:$K$73,2,FALSE),"")</f>
        <v/>
      </c>
      <c r="CF79" s="32" t="str">
        <f>IFERROR(VLOOKUP(Tabela227[[#This Row],[NOME]],'TARDE (N) (2)'!$J$2:$K$73,2,FALSE),"")</f>
        <v/>
      </c>
      <c r="CG79" s="32" t="str">
        <f>IFERROR(VLOOKUP(Tabela227[[#This Row],[NOME]],'TARDE (N) (1)'!$J$2:$K$73,2,FALSE),"")</f>
        <v/>
      </c>
      <c r="CH79" s="32" t="str">
        <f>IFERROR(VLOOKUP(Tabela227[[#This Row],[NOME]],'TARDE (N) (6)'!$L$2:$M$73,2,FALSE),"")</f>
        <v/>
      </c>
      <c r="CI79" s="32" t="str">
        <f>IFERROR(VLOOKUP(Tabela227[[#This Row],[NOME]],'TARDE (N) (5)'!$L$2:$M$73,2,FALSE),"")</f>
        <v/>
      </c>
      <c r="CJ79" s="32" t="str">
        <f>IFERROR(VLOOKUP(Tabela227[[#This Row],[NOME]],'TARDE (N) (4)'!$L$2:$M$73,2,FALSE),"")</f>
        <v/>
      </c>
      <c r="CK79" s="32" t="str">
        <f>IFERROR(VLOOKUP(Tabela227[[#This Row],[NOME]],'TARDE (N) (3)'!$L$2:$M$73,2,FALSE),"")</f>
        <v/>
      </c>
      <c r="CL79" s="32" t="str">
        <f>IFERROR(VLOOKUP(Tabela227[[#This Row],[NOME]],'TARDE (N) (2)'!$L$2:$M$73,2,FALSE),"")</f>
        <v>PROJETO DE TRABALHO DE GRADUAÇÃO II</v>
      </c>
      <c r="CM79" s="32" t="str">
        <f>IFERROR(VLOOKUP(Tabela227[[#This Row],[NOME]],'TARDE (N) (1)'!$L$2:$M$73,2,FALSE),"")</f>
        <v/>
      </c>
      <c r="CN79" s="32" t="str">
        <f>IFERROR(VLOOKUP(Tabela227[[#This Row],[NOME]],'MANHÃ (N) (7)'!$B$2:$C$127,2,FALSE),"")</f>
        <v/>
      </c>
      <c r="CO79" s="32" t="str">
        <f>IFERROR(VLOOKUP(Tabela227[[#This Row],[NOME]],'MANHÃ (N) (6)'!$B$2:$C$127,2,FALSE),"")</f>
        <v/>
      </c>
      <c r="CP79" s="32" t="str">
        <f>IFERROR(VLOOKUP(Tabela227[[#This Row],[NOME]],'MANHÃ (N) (5)'!$B$2:$C$127,2,FALSE),"")</f>
        <v/>
      </c>
      <c r="CQ79" s="32" t="str">
        <f>IFERROR(VLOOKUP(Tabela227[[#This Row],[NOME]],'MANHÃ (N) (4)'!$B$2:$C$127,2,FALSE),"")</f>
        <v/>
      </c>
      <c r="CR79" s="32" t="str">
        <f>IFERROR(VLOOKUP(Tabela227[[#This Row],[NOME]],'MANHÃ (N) (3)'!$B$2:$C$127,2,FALSE),"")</f>
        <v/>
      </c>
      <c r="CS79" s="32" t="str">
        <f>IFERROR(VLOOKUP(Tabela227[[#This Row],[NOME]],'MANHÃ (N) (2)'!$B$2:$C$127,2,FALSE),"")</f>
        <v/>
      </c>
      <c r="CT79" s="32" t="str">
        <f>IFERROR(VLOOKUP(Tabela227[[#This Row],[NOME]],'MANHÃ (N) (1)'!$B$2:$C$127,2,FALSE),"")</f>
        <v/>
      </c>
      <c r="CU79" s="32" t="str">
        <f>IFERROR(VLOOKUP(Tabela227[[#This Row],[NOME]],'MANHÃ (N) (7)'!$D$2:$E$127,2,FALSE),"")</f>
        <v/>
      </c>
      <c r="CV79" s="32" t="str">
        <f>IFERROR(VLOOKUP(Tabela227[[#This Row],[NOME]],'MANHÃ (N) (6)'!$D$2:$E$127,2,FALSE),"")</f>
        <v/>
      </c>
      <c r="CW79" s="32" t="str">
        <f>IFERROR(VLOOKUP(Tabela227[[#This Row],[NOME]],'MANHÃ (N) (5)'!$D$2:$E$127,2,FALSE),"")</f>
        <v/>
      </c>
      <c r="CX79" s="32" t="str">
        <f>IFERROR(VLOOKUP(Tabela227[[#This Row],[NOME]],'MANHÃ (N) (4)'!$D$2:$E$127,2,FALSE),"")</f>
        <v/>
      </c>
      <c r="CY79" s="32" t="str">
        <f>IFERROR(VLOOKUP(Tabela227[[#This Row],[NOME]],'MANHÃ (N) (3)'!$D$2:$E$127,2,FALSE),"")</f>
        <v/>
      </c>
      <c r="CZ79" s="32" t="str">
        <f>IFERROR(VLOOKUP(Tabela227[[#This Row],[NOME]],'MANHÃ (N) (2)'!$D$2:$E$127,2,FALSE),"")</f>
        <v/>
      </c>
      <c r="DA79" s="32" t="str">
        <f>IFERROR(VLOOKUP(Tabela227[[#This Row],[NOME]],'MANHÃ (N) (1)'!$D$2:$E$127,2,FALSE),"")</f>
        <v/>
      </c>
      <c r="DB79" s="32" t="str">
        <f>IFERROR(VLOOKUP(Tabela227[[#This Row],[NOME]],'MANHÃ (N) (7)'!$F$2:$G$127,2,FALSE),"")</f>
        <v/>
      </c>
      <c r="DC79" s="32" t="str">
        <f>IFERROR(VLOOKUP(Tabela227[[#This Row],[NOME]],'MANHÃ (N) (7)'!$F$2:$G$127,2,FALSE),"")</f>
        <v/>
      </c>
      <c r="DD79" s="32" t="str">
        <f>IFERROR(VLOOKUP(Tabela227[[#This Row],[NOME]],'MANHÃ (N) (6)'!$F$2:$G$127,2,FALSE),"")</f>
        <v/>
      </c>
      <c r="DE79" s="32" t="str">
        <f>IFERROR(VLOOKUP(Tabela227[[#This Row],[NOME]],'MANHÃ (N) (5)'!$F$2:$G$127,2,FALSE),"")</f>
        <v/>
      </c>
      <c r="DF79" s="32" t="str">
        <f>IFERROR(VLOOKUP(Tabela227[[#This Row],[NOME]],'MANHÃ (N) (3)'!$F$2:$G$127,2,FALSE),"")</f>
        <v/>
      </c>
      <c r="DG79" s="32" t="str">
        <f>IFERROR(VLOOKUP(Tabela227[[#This Row],[NOME]],'MANHÃ (N) (2)'!$F$2:$G$127,2,FALSE),"")</f>
        <v/>
      </c>
      <c r="DH79" s="32" t="str">
        <f>IFERROR(VLOOKUP(Tabela227[[#This Row],[NOME]],'MANHÃ (N) (1)'!$F$2:$G$127,2,FALSE),"")</f>
        <v/>
      </c>
      <c r="DI79" s="32" t="str">
        <f>IFERROR(VLOOKUP(Tabela227[[#This Row],[NOME]],'MANHÃ (N) (7)'!$H$2:$I$127,2,FALSE),"")</f>
        <v/>
      </c>
      <c r="DJ79" s="32" t="str">
        <f>IFERROR(VLOOKUP(Tabela227[[#This Row],[NOME]],'MANHÃ (N) (6)'!$H$2:$I$127,2,FALSE),"")</f>
        <v/>
      </c>
      <c r="DK79" s="32" t="str">
        <f>IFERROR(VLOOKUP(Tabela227[[#This Row],[NOME]],'MANHÃ (N) (5)'!$H$2:$I$127,2,FALSE),"")</f>
        <v/>
      </c>
      <c r="DL79" s="32" t="str">
        <f>IFERROR(VLOOKUP(Tabela227[[#This Row],[NOME]],'MANHÃ (N) (4)'!$H$2:$I$127,2,FALSE),"")</f>
        <v/>
      </c>
      <c r="DM79" s="32" t="str">
        <f>IFERROR(VLOOKUP(Tabela227[[#This Row],[NOME]],'MANHÃ (N) (3)'!$H$2:$I$127,2,FALSE),"")</f>
        <v/>
      </c>
      <c r="DN79" s="32" t="str">
        <f>IFERROR(VLOOKUP(Tabela227[[#This Row],[NOME]],'MANHÃ (N) (2)'!$H$2:$I$127,2,FALSE),"")</f>
        <v/>
      </c>
      <c r="DO79" s="32" t="str">
        <f>IFERROR(VLOOKUP(Tabela227[[#This Row],[NOME]],'MANHÃ (N) (1)'!$H$2:$I$127,2,FALSE),"")</f>
        <v/>
      </c>
      <c r="DP79" s="32" t="str">
        <f>IFERROR(VLOOKUP(Tabela227[[#This Row],[NOME]],'MANHÃ (N) (7)'!$J$2:$K$127,2,FALSE),"")</f>
        <v/>
      </c>
      <c r="DQ79" s="32" t="str">
        <f>IFERROR(VLOOKUP(Tabela227[[#This Row],[NOME]],'MANHÃ (N) (6)'!$J$2:$K$127,2,FALSE),"")</f>
        <v/>
      </c>
      <c r="DR79" s="32" t="str">
        <f>IFERROR(VLOOKUP(Tabela227[[#This Row],[NOME]],'MANHÃ (N) (5)'!$J$2:$K$127,2,FALSE),"")</f>
        <v/>
      </c>
      <c r="DS79" s="32" t="str">
        <f>IFERROR(VLOOKUP(Tabela227[[#This Row],[NOME]],'MANHÃ (N) (4)'!$J$2:$K$127,2,FALSE),"")</f>
        <v/>
      </c>
      <c r="DT79" s="32" t="str">
        <f>IFERROR(VLOOKUP(Tabela227[[#This Row],[NOME]],'MANHÃ (N) (3)'!$J$2:$K$127,2,FALSE),"")</f>
        <v/>
      </c>
      <c r="DU79" s="32" t="str">
        <f>IFERROR(VLOOKUP(Tabela227[[#This Row],[NOME]],'MANHÃ (N) (2)'!$J$2:$K$127,2,FALSE),"")</f>
        <v/>
      </c>
      <c r="DV79" s="32" t="str">
        <f>IFERROR(VLOOKUP(Tabela227[[#This Row],[NOME]],'MANHÃ (N) (1)'!$J$2:$K$127,2,FALSE),"")</f>
        <v/>
      </c>
      <c r="DW79" s="32" t="str">
        <f>IFERROR(VLOOKUP(Tabela227[[#This Row],[NOME]],'MANHÃ (N) (7)'!$L$2:$M$127,2,FALSE),"")</f>
        <v/>
      </c>
      <c r="DX79" s="32" t="str">
        <f>IFERROR(VLOOKUP(Tabela227[[#This Row],[NOME]],'MANHÃ (N) (6)'!$L$2:$M$127,2,FALSE),"")</f>
        <v/>
      </c>
      <c r="DY79" s="32" t="str">
        <f>IFERROR(VLOOKUP(Tabela227[[#This Row],[NOME]],'MANHÃ (N) (5)'!$L$2:$M$127,2,FALSE),"")</f>
        <v/>
      </c>
      <c r="DZ79" s="32" t="str">
        <f>IFERROR(VLOOKUP(Tabela227[[#This Row],[NOME]],'MANHÃ (N) (4)'!$L$2:$M$127,2,FALSE),"")</f>
        <v/>
      </c>
      <c r="EA79" s="32" t="str">
        <f>IFERROR(VLOOKUP(Tabela227[[#This Row],[NOME]],'MANHÃ (N) (3)'!$L$2:$M$127,2,FALSE),"")</f>
        <v/>
      </c>
      <c r="EB79" s="32" t="str">
        <f>IFERROR(VLOOKUP(Tabela227[[#This Row],[NOME]],'MANHÃ (N) (2)'!$L$2:$M$127,2,FALSE),"")</f>
        <v/>
      </c>
      <c r="EC79" s="32" t="str">
        <f>IFERROR(VLOOKUP(Tabela227[[#This Row],[NOME]],'MANHÃ (N) (1)'!$L$2:$M$127,2,FALSE),"")</f>
        <v/>
      </c>
      <c r="ED79" s="33">
        <v>45323</v>
      </c>
      <c r="EE79" s="31">
        <f>PROFESSORES!$D$3</f>
        <v>2024</v>
      </c>
      <c r="EF79" s="31" t="str">
        <f>PROFESSORES!$C$3</f>
        <v>MAIO</v>
      </c>
      <c r="EG79" s="35">
        <f>'MÊS (WORD)'!$C$4</f>
        <v>5</v>
      </c>
      <c r="EH79" s="42">
        <f>'MÊS (WORD)'!$I$5</f>
        <v>45413</v>
      </c>
      <c r="EI79" s="31" t="str">
        <f>'MÊS (WORD)'!$J$5</f>
        <v>*
***************************DIA DO TRABALHO**************************</v>
      </c>
      <c r="EJ79" s="42">
        <f>'MÊS (WORD)'!$I$6</f>
        <v>45414</v>
      </c>
      <c r="EK79" s="37" t="str">
        <f>'MÊS (WORD)'!$J$6</f>
        <v/>
      </c>
      <c r="EL79" s="42">
        <f>'MÊS (WORD)'!$I$7</f>
        <v>45415</v>
      </c>
      <c r="EM79" s="37" t="str">
        <f>'MÊS (WORD)'!$J$7</f>
        <v/>
      </c>
      <c r="EN79" s="42">
        <f>'MÊS (WORD)'!$I$8</f>
        <v>45416</v>
      </c>
      <c r="EO79" s="37" t="str">
        <f>'MÊS (WORD)'!$J$8</f>
        <v/>
      </c>
      <c r="EP79" s="42">
        <f>'MÊS (WORD)'!$I$9</f>
        <v>45417</v>
      </c>
      <c r="EQ79" s="37" t="str">
        <f>'MÊS (WORD)'!$J$9</f>
        <v>********************************************************************</v>
      </c>
      <c r="ER79" s="42">
        <f>'MÊS (WORD)'!$I$10</f>
        <v>45418</v>
      </c>
      <c r="ES79" s="37" t="str">
        <f>'MÊS (WORD)'!$J$10</f>
        <v/>
      </c>
      <c r="ET79" s="42">
        <f>'MÊS (WORD)'!$I$11</f>
        <v>45419</v>
      </c>
      <c r="EU79" s="37" t="str">
        <f>'MÊS (WORD)'!$J$11</f>
        <v/>
      </c>
      <c r="EV79" s="42">
        <f>'MÊS (WORD)'!$I$12</f>
        <v>45420</v>
      </c>
      <c r="EW79" s="37" t="str">
        <f>'MÊS (WORD)'!$J$12</f>
        <v/>
      </c>
      <c r="EX79" s="42">
        <f>'MÊS (WORD)'!$I$13</f>
        <v>45421</v>
      </c>
      <c r="EY79" s="37" t="str">
        <f>'MÊS (WORD)'!$J$13</f>
        <v/>
      </c>
      <c r="EZ79" s="37">
        <f>'MÊS (WORD)'!$I$14</f>
        <v>45422</v>
      </c>
      <c r="FA79" s="37" t="str">
        <f>'MÊS (WORD)'!$J$14</f>
        <v/>
      </c>
      <c r="FB79" s="37">
        <f>'MÊS (WORD)'!$I$15</f>
        <v>45423</v>
      </c>
      <c r="FC79" s="37" t="str">
        <f>'MÊS (WORD)'!$J$15</f>
        <v/>
      </c>
      <c r="FD79" s="37">
        <f>'MÊS (WORD)'!$I$16</f>
        <v>45424</v>
      </c>
      <c r="FE79" s="37" t="str">
        <f>'MÊS (WORD)'!$J$16</f>
        <v>********************************************************************</v>
      </c>
      <c r="FF79" s="37">
        <f>'MÊS (WORD)'!$I$17</f>
        <v>45425</v>
      </c>
      <c r="FG79" s="37" t="str">
        <f>'MÊS (WORD)'!$J$17</f>
        <v/>
      </c>
      <c r="FH79" s="37">
        <f>'MÊS (WORD)'!$I$18</f>
        <v>45426</v>
      </c>
      <c r="FI79" s="37" t="str">
        <f>'MÊS (WORD)'!$J$18</f>
        <v/>
      </c>
      <c r="FJ79" s="37">
        <f>'MÊS (WORD)'!$I$19</f>
        <v>45427</v>
      </c>
      <c r="FK79" s="37" t="str">
        <f>'MÊS (WORD)'!$J$19</f>
        <v/>
      </c>
      <c r="FL79" s="37">
        <f>'MÊS (WORD)'!$I$20</f>
        <v>45428</v>
      </c>
      <c r="FM79" s="37" t="str">
        <f>'MÊS (WORD)'!$J$20</f>
        <v/>
      </c>
      <c r="FN79" s="37">
        <f>'MÊS (WORD)'!$I$21</f>
        <v>45429</v>
      </c>
      <c r="FO79" s="37" t="str">
        <f>'MÊS (WORD)'!$J$21</f>
        <v/>
      </c>
      <c r="FP79" s="37">
        <f>'MÊS (WORD)'!$I$22</f>
        <v>45430</v>
      </c>
      <c r="FQ79" s="37" t="str">
        <f>'MÊS (WORD)'!$J$22</f>
        <v/>
      </c>
      <c r="FR79" s="37">
        <f>'MÊS (WORD)'!$I$23</f>
        <v>45431</v>
      </c>
      <c r="FS79" s="37" t="str">
        <f>'MÊS (WORD)'!$J$23</f>
        <v>********************************************************************</v>
      </c>
      <c r="FT79" s="37">
        <f>'MÊS (WORD)'!$I$24</f>
        <v>45432</v>
      </c>
      <c r="FU79" s="37" t="str">
        <f>'MÊS (WORD)'!$J$24</f>
        <v/>
      </c>
      <c r="FV79" s="37">
        <f>'MÊS (WORD)'!$I$25</f>
        <v>45433</v>
      </c>
      <c r="FW79" s="37" t="str">
        <f>'MÊS (WORD)'!$J$25</f>
        <v/>
      </c>
      <c r="FX79" s="37">
        <f>'MÊS (WORD)'!$I$26</f>
        <v>45434</v>
      </c>
      <c r="FY79" s="37" t="str">
        <f>'MÊS (WORD)'!$J$26</f>
        <v/>
      </c>
      <c r="FZ79" s="37">
        <f>'MÊS (WORD)'!$I$27</f>
        <v>45435</v>
      </c>
      <c r="GA79" s="37" t="str">
        <f>'MÊS (WORD)'!$J$27</f>
        <v/>
      </c>
      <c r="GB79" s="37">
        <f>'MÊS (WORD)'!$I$28</f>
        <v>45436</v>
      </c>
      <c r="GC79" s="37" t="str">
        <f>'MÊS (WORD)'!$J$28</f>
        <v/>
      </c>
      <c r="GD79" s="37">
        <f>'MÊS (WORD)'!$I$29</f>
        <v>45437</v>
      </c>
      <c r="GE79" s="37" t="str">
        <f>'MÊS (WORD)'!$J$29</f>
        <v/>
      </c>
      <c r="GF79" s="37">
        <f>'MÊS (WORD)'!$I$30</f>
        <v>45438</v>
      </c>
      <c r="GG79" s="37" t="str">
        <f>'MÊS (WORD)'!$J$30</f>
        <v>********************************************************************</v>
      </c>
      <c r="GH79" s="37">
        <f>'MÊS (WORD)'!$I$31</f>
        <v>45439</v>
      </c>
      <c r="GI79" s="37" t="str">
        <f>'MÊS (WORD)'!$J$31</f>
        <v/>
      </c>
      <c r="GJ79" s="37">
        <f>'MÊS (WORD)'!$I$32</f>
        <v>45440</v>
      </c>
      <c r="GK79" s="37" t="str">
        <f>'MÊS (WORD)'!$J$32</f>
        <v/>
      </c>
      <c r="GL79" s="37">
        <f>'MÊS (WORD)'!$I$33</f>
        <v>45441</v>
      </c>
      <c r="GM79" s="37" t="str">
        <f>'MÊS (WORD)'!$J$33</f>
        <v/>
      </c>
      <c r="GN79" s="37">
        <f>'MÊS (WORD)'!$I$34</f>
        <v>45442</v>
      </c>
      <c r="GO79" s="37" t="str">
        <f>'MÊS (WORD)'!$J$34</f>
        <v/>
      </c>
      <c r="GP79" s="37">
        <f>'MÊS (WORD)'!$I$35</f>
        <v>45443</v>
      </c>
      <c r="GQ79" s="31" t="str">
        <f>'MÊS (WORD)'!$J$35</f>
        <v/>
      </c>
    </row>
    <row r="80" spans="1:199" ht="17.100000000000001" customHeight="1" x14ac:dyDescent="0.25">
      <c r="A80" s="31">
        <v>72198</v>
      </c>
      <c r="B80" s="33">
        <v>44601</v>
      </c>
      <c r="C80" s="31">
        <v>284</v>
      </c>
      <c r="D80" s="39" t="s">
        <v>450</v>
      </c>
      <c r="E80" s="34" t="s">
        <v>173</v>
      </c>
      <c r="F80" s="39" t="s">
        <v>396</v>
      </c>
      <c r="G80" s="39" t="s">
        <v>407</v>
      </c>
      <c r="H80" s="31">
        <v>4</v>
      </c>
      <c r="I80" s="31">
        <f>IF(Tabela227[[#This Row],[HORA AULA]]&lt;&gt;0,Tabela227[[#This Row],[HORA AULA]]/2,"-")</f>
        <v>2</v>
      </c>
      <c r="J80" s="31">
        <v>32</v>
      </c>
      <c r="K80" s="31" t="s">
        <v>100</v>
      </c>
      <c r="L80" s="31" t="s">
        <v>100</v>
      </c>
      <c r="M80" s="31" t="s">
        <v>100</v>
      </c>
      <c r="N80" s="32" t="str">
        <f>IFERROR(VLOOKUP(Tabela227[[#This Row],[NOME]],'NOITE (N) (7)'!$B$3:$C$176,2,FALSE),"")</f>
        <v/>
      </c>
      <c r="O80" s="32" t="str">
        <f>IFERROR(VLOOKUP(Tabela227[[#This Row],[NOME]],'NOITE (N) (6)'!$B$3:$C$176,2,FALSE),"")</f>
        <v/>
      </c>
      <c r="P80" s="32" t="str">
        <f>IFERROR(VLOOKUP(Tabela227[[#This Row],[NOME]],'NOITE (N) (5)'!$B$3:$C$176,2,FALSE),"")</f>
        <v/>
      </c>
      <c r="Q80" s="32" t="str">
        <f>IFERROR(VLOOKUP(Tabela227[[#This Row],[NOME]],'NOITE (N) (4)'!$B$3:$C$176,2,FALSE),"")</f>
        <v/>
      </c>
      <c r="R80" s="32" t="str">
        <f>IFERROR(VLOOKUP(Tabela227[[#This Row],[NOME]],'NOITE (N) (3)'!$B$3:$C$176,2,FALSE),"")</f>
        <v/>
      </c>
      <c r="S80" s="32" t="str">
        <f>IFERROR(VLOOKUP(Tabela227[[#This Row],[NOME]],'NOITE (N) (2)'!$B$3:$C$176,2,FALSE),"")</f>
        <v/>
      </c>
      <c r="T80" s="32" t="str">
        <f>IFERROR(VLOOKUP(Tabela227[[#This Row],[NOME]],'NOITE (N) (1)'!$B$3:$C$176,2,FALSE),"")</f>
        <v/>
      </c>
      <c r="U80" s="32" t="str">
        <f>IFERROR(VLOOKUP(Tabela227[[#This Row],[NOME]],'NOITE (N) (7)'!$D$3:$E$176,2,FALSE),"")</f>
        <v/>
      </c>
      <c r="V80" s="32" t="str">
        <f>IFERROR(VLOOKUP(Tabela227[[#This Row],[NOME]],'NOITE (N) (6)'!$D$3:$E$176,2,FALSE),"")</f>
        <v/>
      </c>
      <c r="W80" s="32" t="str">
        <f>IFERROR(VLOOKUP(Tabela227[[#This Row],[NOME]],'NOITE (N) (5)'!$D$3:$E$176,2,FALSE),"")</f>
        <v/>
      </c>
      <c r="X80" s="32" t="str">
        <f>IFERROR(VLOOKUP(Tabela227[[#This Row],[NOME]],'NOITE (N) (4)'!$D$3:$E$176,2,FALSE),"")</f>
        <v/>
      </c>
      <c r="Y80" s="32" t="str">
        <f>IFERROR(VLOOKUP(Tabela227[[#This Row],[NOME]],'NOITE (N) (3)'!$D$3:$E$176,2,FALSE),"")</f>
        <v/>
      </c>
      <c r="Z80" s="32" t="str">
        <f>IFERROR(VLOOKUP(Tabela227[[#This Row],[NOME]],'NOITE (N) (2)'!$D$3:$E$176,2,FALSE),"")</f>
        <v/>
      </c>
      <c r="AA80" s="32" t="str">
        <f>IFERROR(VLOOKUP(Tabela227[[#This Row],[NOME]],'NOITE (N) (1)'!$D$3:$E$176,2,FALSE),"")</f>
        <v/>
      </c>
      <c r="AB80" s="32" t="str">
        <f>IFERROR(VLOOKUP(Tabela227[[#This Row],[NOME]],'NOITE (N) (7)'!$F$3:$G$176,2,FALSE),"")</f>
        <v/>
      </c>
      <c r="AC80" s="32" t="str">
        <f>IFERROR(VLOOKUP(Tabela227[[#This Row],[NOME]],'NOITE (N) (6)'!$F$3:$G$176,2,FALSE),"")</f>
        <v/>
      </c>
      <c r="AD80" s="32" t="str">
        <f>IFERROR(VLOOKUP(Tabela227[[#This Row],[NOME]],'NOITE (N) (5)'!$F$3:$G$176,2,FALSE),"")</f>
        <v/>
      </c>
      <c r="AE80" s="32" t="str">
        <f>IFERROR(VLOOKUP(Tabela227[[#This Row],[NOME]],'NOITE (N) (4)'!$F$3:$G$176,2,FALSE),"")</f>
        <v/>
      </c>
      <c r="AF80" s="32" t="str">
        <f>IFERROR(VLOOKUP(Tabela227[[#This Row],[NOME]],'NOITE (N) (3)'!$F$3:$G$176,2,FALSE),"")</f>
        <v/>
      </c>
      <c r="AG80" s="32" t="str">
        <f>IFERROR(VLOOKUP(Tabela227[[#This Row],[NOME]],'NOITE (N) (2)'!$F$3:$G$176,2,FALSE),"")</f>
        <v/>
      </c>
      <c r="AH80" s="32" t="str">
        <f>IFERROR(VLOOKUP(Tabela227[[#This Row],[NOME]],'NOITE (N) (1)'!$F$3:$G$176,2,FALSE),"")</f>
        <v/>
      </c>
      <c r="AI80" s="32" t="str">
        <f>IFERROR(VLOOKUP(Tabela227[[#This Row],[NOME]],'NOITE (N) (7)'!$H$3:$I$176,2,FALSE),"")</f>
        <v/>
      </c>
      <c r="AJ80" s="32" t="str">
        <f>IFERROR(VLOOKUP(Tabela227[[#This Row],[NOME]],'NOITE (N) (6)'!$H$3:$I$176,2,FALSE),"")</f>
        <v/>
      </c>
      <c r="AK80" s="32" t="str">
        <f>IFERROR(VLOOKUP(Tabela227[[#This Row],[NOME]],'NOITE (N) (5)'!$H$3:$I$176,2,FALSE),"")</f>
        <v/>
      </c>
      <c r="AL80" s="32" t="str">
        <f>IFERROR(VLOOKUP(Tabela227[[#This Row],[NOME]],'NOITE (N) (4)'!$H$3:$I$176,2,FALSE),"")</f>
        <v/>
      </c>
      <c r="AM80" s="32" t="str">
        <f>IFERROR(VLOOKUP(Tabela227[[#This Row],[NOME]],'NOITE (N) (3)'!$H$3:$I$176,2,FALSE),"")</f>
        <v/>
      </c>
      <c r="AN80" s="32" t="str">
        <f>IFERROR(VLOOKUP(Tabela227[[#This Row],[NOME]],'NOITE (N) (2)'!$H$3:$I$176,2,FALSE),"")</f>
        <v/>
      </c>
      <c r="AO80" s="32" t="str">
        <f>IFERROR(VLOOKUP(Tabela227[[#This Row],[NOME]],'NOITE (N) (1)'!$H$3:$I$176,2,FALSE),"")</f>
        <v/>
      </c>
      <c r="AP80" s="32" t="str">
        <f>IFERROR(VLOOKUP(Tabela227[[#This Row],[NOME]],'NOITE (N) (7)'!$J$3:$K$176,2,FALSE),"")</f>
        <v/>
      </c>
      <c r="AQ80" s="32" t="str">
        <f>IFERROR(VLOOKUP(Tabela227[[#This Row],[NOME]],'NOITE (N) (6)'!$J$3:$K$176,2,FALSE),"")</f>
        <v/>
      </c>
      <c r="AR80" s="32" t="str">
        <f>IFERROR(VLOOKUP(Tabela227[[#This Row],[NOME]],'NOITE (N) (5)'!$J$3:$K$176,2,FALSE),"")</f>
        <v/>
      </c>
      <c r="AS80" s="32" t="str">
        <f>IFERROR(VLOOKUP(Tabela227[[#This Row],[NOME]],'NOITE (N) (4)'!$J$3:$K$176,2,FALSE),"")</f>
        <v/>
      </c>
      <c r="AT80" s="32" t="str">
        <f>IFERROR(VLOOKUP(Tabela227[[#This Row],[NOME]],'NOITE (N) (3)'!$J$3:$K$176,2,FALSE),"")</f>
        <v/>
      </c>
      <c r="AU80" s="32" t="str">
        <f>IFERROR(VLOOKUP(Tabela227[[#This Row],[NOME]],'NOITE (N) (2)'!$J$3:$K$176,2,FALSE),"")</f>
        <v/>
      </c>
      <c r="AV80" s="32" t="str">
        <f>IFERROR(VLOOKUP(Tabela227[[#This Row],[NOME]],'NOITE (N) (1)'!$J$3:$K$176,2,FALSE),"")</f>
        <v/>
      </c>
      <c r="AW80" s="32" t="str">
        <f>IFERROR(VLOOKUP(Tabela227[[#This Row],[NOME]],'NOITE (N) (7)'!$L$3:$M$176,2,FALSE),"")</f>
        <v/>
      </c>
      <c r="AX80" s="32" t="str">
        <f>IFERROR(VLOOKUP(Tabela227[[#This Row],[NOME]],'NOITE (N) (6)'!$L$3:$M$176,2,FALSE),"")</f>
        <v/>
      </c>
      <c r="AY80" s="32" t="str">
        <f>IFERROR(VLOOKUP(Tabela227[[#This Row],[NOME]],'NOITE (N) (5)'!$L$3:$M$176,2,FALSE),"")</f>
        <v/>
      </c>
      <c r="AZ80" s="32" t="str">
        <f>IFERROR(VLOOKUP(Tabela227[[#This Row],[NOME]],'NOITE (N) (4)'!$L$3:$M$176,2,FALSE),"")</f>
        <v/>
      </c>
      <c r="BA80" s="32" t="str">
        <f>IFERROR(VLOOKUP(Tabela227[[#This Row],[NOME]],'NOITE (N) (3)'!$L$3:$M$176,2,FALSE),"")</f>
        <v/>
      </c>
      <c r="BB80" s="32" t="str">
        <f>IFERROR(VLOOKUP(Tabela227[[#This Row],[NOME]],'NOITE (N) (2)'!$L$3:$M$176,2,FALSE),"")</f>
        <v/>
      </c>
      <c r="BC80" s="32" t="str">
        <f>IFERROR(VLOOKUP(Tabela227[[#This Row],[NOME]],'NOITE (N) (1)'!$L$3:$M$176,2,FALSE),"")</f>
        <v/>
      </c>
      <c r="BD80" s="32" t="str">
        <f>IFERROR(VLOOKUP(Tabela227[[#This Row],[NOME]],'TARDE (N) (6)'!$B$2:$C$73,2,FALSE),"")</f>
        <v/>
      </c>
      <c r="BE80" s="32" t="str">
        <f>IFERROR(VLOOKUP(Tabela227[[#This Row],[NOME]],'TARDE (N) (5)'!$B$2:$C$73,2,FALSE),"")</f>
        <v/>
      </c>
      <c r="BF80" s="32" t="str">
        <f>IFERROR(VLOOKUP(Tabela227[[#This Row],[NOME]],'TARDE (N) (4)'!$B$2:$C$73,2,FALSE),"")</f>
        <v/>
      </c>
      <c r="BG80" s="32" t="str">
        <f>IFERROR(VLOOKUP(Tabela227[[#This Row],[NOME]],'TARDE (N) (3)'!$B$2:$C$73,2,FALSE),"")</f>
        <v/>
      </c>
      <c r="BH80" s="32" t="str">
        <f>IFERROR(VLOOKUP(Tabela227[[#This Row],[NOME]],'TARDE (N) (2)'!$B$2:$C$73,2,FALSE),"")</f>
        <v/>
      </c>
      <c r="BI80" s="32" t="str">
        <f>IFERROR(VLOOKUP(Tabela227[[#This Row],[NOME]],'TARDE (N) (1)'!$B$2:$C$73,2,FALSE),"")</f>
        <v/>
      </c>
      <c r="BJ80" s="32" t="str">
        <f>IFERROR(VLOOKUP(Tabela227[[#This Row],[NOME]],'TARDE (N) (6)'!$D$2:$E$73,2,FALSE),"")</f>
        <v/>
      </c>
      <c r="BK80" s="32" t="str">
        <f>IFERROR(VLOOKUP(Tabela227[[#This Row],[NOME]],'TARDE (N) (5)'!$D$2:$E$73,2,FALSE),"")</f>
        <v/>
      </c>
      <c r="BL80" s="32" t="str">
        <f>IFERROR(VLOOKUP(Tabela227[[#This Row],[NOME]],'TARDE (N) (4)'!$D$2:$E$73,2,FALSE),"")</f>
        <v/>
      </c>
      <c r="BM80" s="32" t="str">
        <f>IFERROR(VLOOKUP(Tabela227[[#This Row],[NOME]],'TARDE (N) (3)'!$D$2:$E$73,2,FALSE),"")</f>
        <v/>
      </c>
      <c r="BN80" s="32" t="str">
        <f>IFERROR(VLOOKUP(Tabela227[[#This Row],[NOME]],'TARDE (N) (2)'!$D$2:$E$73,2,FALSE),"")</f>
        <v/>
      </c>
      <c r="BO80" s="32" t="str">
        <f>IFERROR(VLOOKUP(Tabela227[[#This Row],[NOME]],'TARDE (N) (1)'!$D$2:$E$73,2,FALSE),"")</f>
        <v/>
      </c>
      <c r="BP80" s="32" t="str">
        <f>IFERROR(VLOOKUP(Tabela227[[#This Row],[NOME]],'TARDE (N) (6)'!$F$2:$G$73,2,FALSE),"")</f>
        <v/>
      </c>
      <c r="BQ80" s="32" t="str">
        <f>IFERROR(VLOOKUP(Tabela227[[#This Row],[NOME]],'TARDE (N) (5)'!$F$2:$G$73,2,FALSE),"")</f>
        <v/>
      </c>
      <c r="BR80" s="32" t="str">
        <f>IFERROR(VLOOKUP(Tabela227[[#This Row],[NOME]],'TARDE (N) (4)'!$F$2:$G$73,2,FALSE),"")</f>
        <v/>
      </c>
      <c r="BS80" s="32" t="str">
        <f>IFERROR(VLOOKUP(Tabela227[[#This Row],[NOME]],'TARDE (N) (3)'!$F$2:$G$73,2,FALSE),"")</f>
        <v/>
      </c>
      <c r="BT80" s="32" t="str">
        <f>IFERROR(VLOOKUP(Tabela227[[#This Row],[NOME]],'TARDE (N) (2)'!$F$2:$G$73,2,FALSE),"")</f>
        <v/>
      </c>
      <c r="BU80" s="32" t="str">
        <f>IFERROR(VLOOKUP(Tabela227[[#This Row],[NOME]],'TARDE (N) (1)'!$F$2:$G$73,2,FALSE),"")</f>
        <v/>
      </c>
      <c r="BV80" s="32" t="str">
        <f>IFERROR(VLOOKUP(Tabela227[[#This Row],[NOME]],'TARDE (N) (6)'!$H$2:$I$73,2,FALSE),"")</f>
        <v/>
      </c>
      <c r="BW80" s="32" t="str">
        <f>IFERROR(VLOOKUP(Tabela227[[#This Row],[NOME]],'TARDE (N) (5)'!$H$2:$I$73,2,FALSE),"")</f>
        <v/>
      </c>
      <c r="BX80" s="32" t="str">
        <f>IFERROR(VLOOKUP(Tabela227[[#This Row],[NOME]],'TARDE (N) (4)'!$H$2:$I$73,2,FALSE),"")</f>
        <v/>
      </c>
      <c r="BY80" s="32" t="str">
        <f>IFERROR(VLOOKUP(Tabela227[[#This Row],[NOME]],'TARDE (N) (3)'!$H$2:$I$73,2,FALSE),"")</f>
        <v/>
      </c>
      <c r="BZ80" s="32" t="str">
        <f>IFERROR(VLOOKUP(Tabela227[[#This Row],[NOME]],'TARDE (N) (2)'!$H$2:$I$73,2,FALSE),"")</f>
        <v/>
      </c>
      <c r="CA80" s="32" t="str">
        <f>IFERROR(VLOOKUP(Tabela227[[#This Row],[NOME]],'TARDE (N) (1)'!$H$2:$I$73,2,FALSE),"")</f>
        <v/>
      </c>
      <c r="CB80" s="32" t="str">
        <f>IFERROR(VLOOKUP(Tabela227[[#This Row],[NOME]],'TARDE (N) (6)'!$J$2:$K$73,2,FALSE),"")</f>
        <v/>
      </c>
      <c r="CC80" s="32" t="str">
        <f>IFERROR(VLOOKUP(Tabela227[[#This Row],[NOME]],'TARDE (N) (5)'!$J$2:$K$73,2,FALSE),"")</f>
        <v/>
      </c>
      <c r="CD80" s="32" t="str">
        <f>IFERROR(VLOOKUP(Tabela227[[#This Row],[NOME]],'TARDE (N) (4)'!$J$2:$K$73,2,FALSE),"")</f>
        <v/>
      </c>
      <c r="CE80" s="32" t="str">
        <f>IFERROR(VLOOKUP(Tabela227[[#This Row],[NOME]],'TARDE (N) (3)'!$J$2:$K$73,2,FALSE),"")</f>
        <v/>
      </c>
      <c r="CF80" s="32" t="str">
        <f>IFERROR(VLOOKUP(Tabela227[[#This Row],[NOME]],'TARDE (N) (2)'!$J$2:$K$73,2,FALSE),"")</f>
        <v/>
      </c>
      <c r="CG80" s="32" t="str">
        <f>IFERROR(VLOOKUP(Tabela227[[#This Row],[NOME]],'TARDE (N) (1)'!$J$2:$K$73,2,FALSE),"")</f>
        <v/>
      </c>
      <c r="CH80" s="32" t="str">
        <f>IFERROR(VLOOKUP(Tabela227[[#This Row],[NOME]],'TARDE (N) (6)'!$L$2:$M$73,2,FALSE),"")</f>
        <v/>
      </c>
      <c r="CI80" s="32" t="str">
        <f>IFERROR(VLOOKUP(Tabela227[[#This Row],[NOME]],'TARDE (N) (5)'!$L$2:$M$73,2,FALSE),"")</f>
        <v/>
      </c>
      <c r="CJ80" s="32" t="str">
        <f>IFERROR(VLOOKUP(Tabela227[[#This Row],[NOME]],'TARDE (N) (4)'!$L$2:$M$73,2,FALSE),"")</f>
        <v/>
      </c>
      <c r="CK80" s="32" t="str">
        <f>IFERROR(VLOOKUP(Tabela227[[#This Row],[NOME]],'TARDE (N) (3)'!$L$2:$M$73,2,FALSE),"")</f>
        <v/>
      </c>
      <c r="CL80" s="32" t="str">
        <f>IFERROR(VLOOKUP(Tabela227[[#This Row],[NOME]],'TARDE (N) (2)'!$L$2:$M$73,2,FALSE),"")</f>
        <v/>
      </c>
      <c r="CM80" s="32" t="str">
        <f>IFERROR(VLOOKUP(Tabela227[[#This Row],[NOME]],'TARDE (N) (1)'!$L$2:$M$73,2,FALSE),"")</f>
        <v/>
      </c>
      <c r="CN80" s="32" t="str">
        <f>IFERROR(VLOOKUP(Tabela227[[#This Row],[NOME]],'MANHÃ (N) (7)'!$B$2:$C$127,2,FALSE),"")</f>
        <v/>
      </c>
      <c r="CO80" s="32" t="str">
        <f>IFERROR(VLOOKUP(Tabela227[[#This Row],[NOME]],'MANHÃ (N) (6)'!$B$2:$C$127,2,FALSE),"")</f>
        <v/>
      </c>
      <c r="CP80" s="32" t="str">
        <f>IFERROR(VLOOKUP(Tabela227[[#This Row],[NOME]],'MANHÃ (N) (5)'!$B$2:$C$127,2,FALSE),"")</f>
        <v/>
      </c>
      <c r="CQ80" s="32" t="str">
        <f>IFERROR(VLOOKUP(Tabela227[[#This Row],[NOME]],'MANHÃ (N) (4)'!$B$2:$C$127,2,FALSE),"")</f>
        <v/>
      </c>
      <c r="CR80" s="32" t="str">
        <f>IFERROR(VLOOKUP(Tabela227[[#This Row],[NOME]],'MANHÃ (N) (3)'!$B$2:$C$127,2,FALSE),"")</f>
        <v/>
      </c>
      <c r="CS80" s="32" t="str">
        <f>IFERROR(VLOOKUP(Tabela227[[#This Row],[NOME]],'MANHÃ (N) (2)'!$B$2:$C$127,2,FALSE),"")</f>
        <v/>
      </c>
      <c r="CT80" s="32" t="str">
        <f>IFERROR(VLOOKUP(Tabela227[[#This Row],[NOME]],'MANHÃ (N) (1)'!$B$2:$C$127,2,FALSE),"")</f>
        <v/>
      </c>
      <c r="CU80" s="32" t="str">
        <f>IFERROR(VLOOKUP(Tabela227[[#This Row],[NOME]],'MANHÃ (N) (7)'!$D$2:$E$127,2,FALSE),"")</f>
        <v/>
      </c>
      <c r="CV80" s="32" t="str">
        <f>IFERROR(VLOOKUP(Tabela227[[#This Row],[NOME]],'MANHÃ (N) (6)'!$D$2:$E$127,2,FALSE),"")</f>
        <v/>
      </c>
      <c r="CW80" s="32" t="str">
        <f>IFERROR(VLOOKUP(Tabela227[[#This Row],[NOME]],'MANHÃ (N) (5)'!$D$2:$E$127,2,FALSE),"")</f>
        <v/>
      </c>
      <c r="CX80" s="32" t="str">
        <f>IFERROR(VLOOKUP(Tabela227[[#This Row],[NOME]],'MANHÃ (N) (4)'!$D$2:$E$127,2,FALSE),"")</f>
        <v/>
      </c>
      <c r="CY80" s="32" t="str">
        <f>IFERROR(VLOOKUP(Tabela227[[#This Row],[NOME]],'MANHÃ (N) (3)'!$D$2:$E$127,2,FALSE),"")</f>
        <v/>
      </c>
      <c r="CZ80" s="32" t="str">
        <f>IFERROR(VLOOKUP(Tabela227[[#This Row],[NOME]],'MANHÃ (N) (2)'!$D$2:$E$127,2,FALSE),"")</f>
        <v/>
      </c>
      <c r="DA80" s="32" t="str">
        <f>IFERROR(VLOOKUP(Tabela227[[#This Row],[NOME]],'MANHÃ (N) (1)'!$D$2:$E$127,2,FALSE),"")</f>
        <v/>
      </c>
      <c r="DB80" s="32" t="str">
        <f>IFERROR(VLOOKUP(Tabela227[[#This Row],[NOME]],'MANHÃ (N) (7)'!$F$2:$G$127,2,FALSE),"")</f>
        <v/>
      </c>
      <c r="DC80" s="32" t="str">
        <f>IFERROR(VLOOKUP(Tabela227[[#This Row],[NOME]],'MANHÃ (N) (7)'!$F$2:$G$127,2,FALSE),"")</f>
        <v/>
      </c>
      <c r="DD80" s="32" t="str">
        <f>IFERROR(VLOOKUP(Tabela227[[#This Row],[NOME]],'MANHÃ (N) (6)'!$F$2:$G$127,2,FALSE),"")</f>
        <v/>
      </c>
      <c r="DE80" s="32" t="str">
        <f>IFERROR(VLOOKUP(Tabela227[[#This Row],[NOME]],'MANHÃ (N) (5)'!$F$2:$G$127,2,FALSE),"")</f>
        <v/>
      </c>
      <c r="DF80" s="32" t="str">
        <f>IFERROR(VLOOKUP(Tabela227[[#This Row],[NOME]],'MANHÃ (N) (3)'!$F$2:$G$127,2,FALSE),"")</f>
        <v/>
      </c>
      <c r="DG80" s="32" t="str">
        <f>IFERROR(VLOOKUP(Tabela227[[#This Row],[NOME]],'MANHÃ (N) (2)'!$F$2:$G$127,2,FALSE),"")</f>
        <v/>
      </c>
      <c r="DH80" s="32" t="str">
        <f>IFERROR(VLOOKUP(Tabela227[[#This Row],[NOME]],'MANHÃ (N) (1)'!$F$2:$G$127,2,FALSE),"")</f>
        <v/>
      </c>
      <c r="DI80" s="32" t="str">
        <f>IFERROR(VLOOKUP(Tabela227[[#This Row],[NOME]],'MANHÃ (N) (7)'!$H$2:$I$127,2,FALSE),"")</f>
        <v/>
      </c>
      <c r="DJ80" s="32" t="str">
        <f>IFERROR(VLOOKUP(Tabela227[[#This Row],[NOME]],'MANHÃ (N) (6)'!$H$2:$I$127,2,FALSE),"")</f>
        <v/>
      </c>
      <c r="DK80" s="32" t="str">
        <f>IFERROR(VLOOKUP(Tabela227[[#This Row],[NOME]],'MANHÃ (N) (5)'!$H$2:$I$127,2,FALSE),"")</f>
        <v/>
      </c>
      <c r="DL80" s="32" t="str">
        <f>IFERROR(VLOOKUP(Tabela227[[#This Row],[NOME]],'MANHÃ (N) (4)'!$H$2:$I$127,2,FALSE),"")</f>
        <v/>
      </c>
      <c r="DM80" s="32" t="str">
        <f>IFERROR(VLOOKUP(Tabela227[[#This Row],[NOME]],'MANHÃ (N) (3)'!$H$2:$I$127,2,FALSE),"")</f>
        <v/>
      </c>
      <c r="DN80" s="32" t="str">
        <f>IFERROR(VLOOKUP(Tabela227[[#This Row],[NOME]],'MANHÃ (N) (2)'!$H$2:$I$127,2,FALSE),"")</f>
        <v/>
      </c>
      <c r="DO80" s="32" t="str">
        <f>IFERROR(VLOOKUP(Tabela227[[#This Row],[NOME]],'MANHÃ (N) (1)'!$H$2:$I$127,2,FALSE),"")</f>
        <v/>
      </c>
      <c r="DP80" s="32" t="str">
        <f>IFERROR(VLOOKUP(Tabela227[[#This Row],[NOME]],'MANHÃ (N) (7)'!$J$2:$K$127,2,FALSE),"")</f>
        <v/>
      </c>
      <c r="DQ80" s="32" t="str">
        <f>IFERROR(VLOOKUP(Tabela227[[#This Row],[NOME]],'MANHÃ (N) (6)'!$J$2:$K$127,2,FALSE),"")</f>
        <v/>
      </c>
      <c r="DR80" s="32" t="str">
        <f>IFERROR(VLOOKUP(Tabela227[[#This Row],[NOME]],'MANHÃ (N) (5)'!$J$2:$K$127,2,FALSE),"")</f>
        <v/>
      </c>
      <c r="DS80" s="32" t="str">
        <f>IFERROR(VLOOKUP(Tabela227[[#This Row],[NOME]],'MANHÃ (N) (4)'!$J$2:$K$127,2,FALSE),"")</f>
        <v/>
      </c>
      <c r="DT80" s="32" t="str">
        <f>IFERROR(VLOOKUP(Tabela227[[#This Row],[NOME]],'MANHÃ (N) (3)'!$J$2:$K$127,2,FALSE),"")</f>
        <v/>
      </c>
      <c r="DU80" s="32" t="str">
        <f>IFERROR(VLOOKUP(Tabela227[[#This Row],[NOME]],'MANHÃ (N) (2)'!$J$2:$K$127,2,FALSE),"")</f>
        <v/>
      </c>
      <c r="DV80" s="32" t="str">
        <f>IFERROR(VLOOKUP(Tabela227[[#This Row],[NOME]],'MANHÃ (N) (1)'!$J$2:$K$127,2,FALSE),"")</f>
        <v/>
      </c>
      <c r="DW80" s="32" t="str">
        <f>IFERROR(VLOOKUP(Tabela227[[#This Row],[NOME]],'MANHÃ (N) (7)'!$L$2:$M$127,2,FALSE),"")</f>
        <v/>
      </c>
      <c r="DX80" s="32" t="str">
        <f>IFERROR(VLOOKUP(Tabela227[[#This Row],[NOME]],'MANHÃ (N) (6)'!$L$2:$M$127,2,FALSE),"")</f>
        <v/>
      </c>
      <c r="DY80" s="32" t="str">
        <f>IFERROR(VLOOKUP(Tabela227[[#This Row],[NOME]],'MANHÃ (N) (5)'!$L$2:$M$127,2,FALSE),"")</f>
        <v/>
      </c>
      <c r="DZ80" s="32" t="str">
        <f>IFERROR(VLOOKUP(Tabela227[[#This Row],[NOME]],'MANHÃ (N) (4)'!$L$2:$M$127,2,FALSE),"")</f>
        <v/>
      </c>
      <c r="EA80" s="32" t="str">
        <f>IFERROR(VLOOKUP(Tabela227[[#This Row],[NOME]],'MANHÃ (N) (3)'!$L$2:$M$127,2,FALSE),"")</f>
        <v/>
      </c>
      <c r="EB80" s="32" t="str">
        <f>IFERROR(VLOOKUP(Tabela227[[#This Row],[NOME]],'MANHÃ (N) (2)'!$L$2:$M$127,2,FALSE),"")</f>
        <v/>
      </c>
      <c r="EC80" s="32" t="str">
        <f>IFERROR(VLOOKUP(Tabela227[[#This Row],[NOME]],'MANHÃ (N) (1)'!$L$2:$M$127,2,FALSE),"")</f>
        <v/>
      </c>
      <c r="ED80" s="33">
        <v>45323</v>
      </c>
      <c r="EE80" s="31">
        <f>PROFESSORES!$D$3</f>
        <v>2024</v>
      </c>
      <c r="EF80" s="31" t="str">
        <f>PROFESSORES!$C$3</f>
        <v>MAIO</v>
      </c>
      <c r="EG80" s="35">
        <f>'MÊS (WORD)'!$C$4</f>
        <v>5</v>
      </c>
      <c r="EH80" s="42">
        <f>'MÊS (WORD)'!$I$5</f>
        <v>45413</v>
      </c>
      <c r="EI80" s="31" t="str">
        <f>'MÊS (WORD)'!$J$5</f>
        <v>*
***************************DIA DO TRABALHO**************************</v>
      </c>
      <c r="EJ80" s="42">
        <f>'MÊS (WORD)'!$I$6</f>
        <v>45414</v>
      </c>
      <c r="EK80" s="37" t="str">
        <f>'MÊS (WORD)'!$J$6</f>
        <v/>
      </c>
      <c r="EL80" s="42">
        <f>'MÊS (WORD)'!$I$7</f>
        <v>45415</v>
      </c>
      <c r="EM80" s="37" t="str">
        <f>'MÊS (WORD)'!$J$7</f>
        <v/>
      </c>
      <c r="EN80" s="42">
        <f>'MÊS (WORD)'!$I$8</f>
        <v>45416</v>
      </c>
      <c r="EO80" s="37" t="str">
        <f>'MÊS (WORD)'!$J$8</f>
        <v/>
      </c>
      <c r="EP80" s="42">
        <f>'MÊS (WORD)'!$I$9</f>
        <v>45417</v>
      </c>
      <c r="EQ80" s="37" t="str">
        <f>'MÊS (WORD)'!$J$9</f>
        <v>********************************************************************</v>
      </c>
      <c r="ER80" s="42">
        <f>'MÊS (WORD)'!$I$10</f>
        <v>45418</v>
      </c>
      <c r="ES80" s="37" t="str">
        <f>'MÊS (WORD)'!$J$10</f>
        <v/>
      </c>
      <c r="ET80" s="42">
        <f>'MÊS (WORD)'!$I$11</f>
        <v>45419</v>
      </c>
      <c r="EU80" s="37" t="str">
        <f>'MÊS (WORD)'!$J$11</f>
        <v/>
      </c>
      <c r="EV80" s="42">
        <f>'MÊS (WORD)'!$I$12</f>
        <v>45420</v>
      </c>
      <c r="EW80" s="37" t="str">
        <f>'MÊS (WORD)'!$J$12</f>
        <v/>
      </c>
      <c r="EX80" s="42">
        <f>'MÊS (WORD)'!$I$13</f>
        <v>45421</v>
      </c>
      <c r="EY80" s="37" t="str">
        <f>'MÊS (WORD)'!$J$13</f>
        <v/>
      </c>
      <c r="EZ80" s="37">
        <f>'MÊS (WORD)'!$I$14</f>
        <v>45422</v>
      </c>
      <c r="FA80" s="37" t="str">
        <f>'MÊS (WORD)'!$J$14</f>
        <v/>
      </c>
      <c r="FB80" s="37">
        <f>'MÊS (WORD)'!$I$15</f>
        <v>45423</v>
      </c>
      <c r="FC80" s="37" t="str">
        <f>'MÊS (WORD)'!$J$15</f>
        <v/>
      </c>
      <c r="FD80" s="37">
        <f>'MÊS (WORD)'!$I$16</f>
        <v>45424</v>
      </c>
      <c r="FE80" s="37" t="str">
        <f>'MÊS (WORD)'!$J$16</f>
        <v>********************************************************************</v>
      </c>
      <c r="FF80" s="37">
        <f>'MÊS (WORD)'!$I$17</f>
        <v>45425</v>
      </c>
      <c r="FG80" s="37" t="str">
        <f>'MÊS (WORD)'!$J$17</f>
        <v/>
      </c>
      <c r="FH80" s="37">
        <f>'MÊS (WORD)'!$I$18</f>
        <v>45426</v>
      </c>
      <c r="FI80" s="37" t="str">
        <f>'MÊS (WORD)'!$J$18</f>
        <v/>
      </c>
      <c r="FJ80" s="37">
        <f>'MÊS (WORD)'!$I$19</f>
        <v>45427</v>
      </c>
      <c r="FK80" s="37" t="str">
        <f>'MÊS (WORD)'!$J$19</f>
        <v/>
      </c>
      <c r="FL80" s="37">
        <f>'MÊS (WORD)'!$I$20</f>
        <v>45428</v>
      </c>
      <c r="FM80" s="37" t="str">
        <f>'MÊS (WORD)'!$J$20</f>
        <v/>
      </c>
      <c r="FN80" s="37">
        <f>'MÊS (WORD)'!$I$21</f>
        <v>45429</v>
      </c>
      <c r="FO80" s="37" t="str">
        <f>'MÊS (WORD)'!$J$21</f>
        <v/>
      </c>
      <c r="FP80" s="37">
        <f>'MÊS (WORD)'!$I$22</f>
        <v>45430</v>
      </c>
      <c r="FQ80" s="37" t="str">
        <f>'MÊS (WORD)'!$J$22</f>
        <v/>
      </c>
      <c r="FR80" s="37">
        <f>'MÊS (WORD)'!$I$23</f>
        <v>45431</v>
      </c>
      <c r="FS80" s="37" t="str">
        <f>'MÊS (WORD)'!$J$23</f>
        <v>********************************************************************</v>
      </c>
      <c r="FT80" s="37">
        <f>'MÊS (WORD)'!$I$24</f>
        <v>45432</v>
      </c>
      <c r="FU80" s="37" t="str">
        <f>'MÊS (WORD)'!$J$24</f>
        <v/>
      </c>
      <c r="FV80" s="37">
        <f>'MÊS (WORD)'!$I$25</f>
        <v>45433</v>
      </c>
      <c r="FW80" s="37" t="str">
        <f>'MÊS (WORD)'!$J$25</f>
        <v/>
      </c>
      <c r="FX80" s="37">
        <f>'MÊS (WORD)'!$I$26</f>
        <v>45434</v>
      </c>
      <c r="FY80" s="37" t="str">
        <f>'MÊS (WORD)'!$J$26</f>
        <v/>
      </c>
      <c r="FZ80" s="37">
        <f>'MÊS (WORD)'!$I$27</f>
        <v>45435</v>
      </c>
      <c r="GA80" s="37" t="str">
        <f>'MÊS (WORD)'!$J$27</f>
        <v/>
      </c>
      <c r="GB80" s="37">
        <f>'MÊS (WORD)'!$I$28</f>
        <v>45436</v>
      </c>
      <c r="GC80" s="37" t="str">
        <f>'MÊS (WORD)'!$J$28</f>
        <v/>
      </c>
      <c r="GD80" s="37">
        <f>'MÊS (WORD)'!$I$29</f>
        <v>45437</v>
      </c>
      <c r="GE80" s="37" t="str">
        <f>'MÊS (WORD)'!$J$29</f>
        <v/>
      </c>
      <c r="GF80" s="37">
        <f>'MÊS (WORD)'!$I$30</f>
        <v>45438</v>
      </c>
      <c r="GG80" s="37" t="str">
        <f>'MÊS (WORD)'!$J$30</f>
        <v>********************************************************************</v>
      </c>
      <c r="GH80" s="37">
        <f>'MÊS (WORD)'!$I$31</f>
        <v>45439</v>
      </c>
      <c r="GI80" s="37" t="str">
        <f>'MÊS (WORD)'!$J$31</f>
        <v/>
      </c>
      <c r="GJ80" s="37">
        <f>'MÊS (WORD)'!$I$32</f>
        <v>45440</v>
      </c>
      <c r="GK80" s="37" t="str">
        <f>'MÊS (WORD)'!$J$32</f>
        <v/>
      </c>
      <c r="GL80" s="37">
        <f>'MÊS (WORD)'!$I$33</f>
        <v>45441</v>
      </c>
      <c r="GM80" s="37" t="str">
        <f>'MÊS (WORD)'!$J$33</f>
        <v/>
      </c>
      <c r="GN80" s="37">
        <f>'MÊS (WORD)'!$I$34</f>
        <v>45442</v>
      </c>
      <c r="GO80" s="37" t="str">
        <f>'MÊS (WORD)'!$J$34</f>
        <v/>
      </c>
      <c r="GP80" s="37">
        <f>'MÊS (WORD)'!$I$35</f>
        <v>45443</v>
      </c>
      <c r="GQ80" s="31" t="str">
        <f>'MÊS (WORD)'!$J$35</f>
        <v/>
      </c>
    </row>
    <row r="81" spans="1:199" ht="17.100000000000001" customHeight="1" x14ac:dyDescent="0.25">
      <c r="A81" s="31">
        <v>45914</v>
      </c>
      <c r="B81" s="33">
        <v>40941</v>
      </c>
      <c r="C81" s="31">
        <v>216</v>
      </c>
      <c r="D81" s="39" t="s">
        <v>397</v>
      </c>
      <c r="E81" s="34" t="s">
        <v>229</v>
      </c>
      <c r="F81" s="39" t="s">
        <v>396</v>
      </c>
      <c r="G81" s="39" t="s">
        <v>398</v>
      </c>
      <c r="H81" s="31">
        <v>6</v>
      </c>
      <c r="I81" s="31">
        <f>IF(Tabela227[[#This Row],[HORA AULA]]&lt;&gt;0,Tabela227[[#This Row],[HORA AULA]]/2,"-")</f>
        <v>3</v>
      </c>
      <c r="J81" s="31">
        <v>11</v>
      </c>
      <c r="K81" s="31">
        <v>6</v>
      </c>
      <c r="L81" s="31" t="s">
        <v>100</v>
      </c>
      <c r="M81" s="31" t="s">
        <v>100</v>
      </c>
      <c r="N81" s="32" t="str">
        <f>IFERROR(VLOOKUP(Tabela227[[#This Row],[NOME]],'NOITE (N) (7)'!$B$3:$C$176,2,FALSE),"")</f>
        <v/>
      </c>
      <c r="O81" s="32" t="str">
        <f>IFERROR(VLOOKUP(Tabela227[[#This Row],[NOME]],'NOITE (N) (6)'!$B$3:$C$176,2,FALSE),"")</f>
        <v/>
      </c>
      <c r="P81" s="32" t="str">
        <f>IFERROR(VLOOKUP(Tabela227[[#This Row],[NOME]],'NOITE (N) (5)'!$B$3:$C$176,2,FALSE),"")</f>
        <v/>
      </c>
      <c r="Q81" s="32" t="str">
        <f>IFERROR(VLOOKUP(Tabela227[[#This Row],[NOME]],'NOITE (N) (4)'!$B$3:$C$176,2,FALSE),"")</f>
        <v/>
      </c>
      <c r="R81" s="32" t="str">
        <f>IFERROR(VLOOKUP(Tabela227[[#This Row],[NOME]],'NOITE (N) (3)'!$B$3:$C$176,2,FALSE),"")</f>
        <v/>
      </c>
      <c r="S81" s="32" t="str">
        <f>IFERROR(VLOOKUP(Tabela227[[#This Row],[NOME]],'NOITE (N) (2)'!$B$3:$C$176,2,FALSE),"")</f>
        <v/>
      </c>
      <c r="T81" s="32" t="str">
        <f>IFERROR(VLOOKUP(Tabela227[[#This Row],[NOME]],'NOITE (N) (1)'!$B$3:$C$176,2,FALSE),"")</f>
        <v/>
      </c>
      <c r="U81" s="32" t="str">
        <f>IFERROR(VLOOKUP(Tabela227[[#This Row],[NOME]],'NOITE (N) (7)'!$D$3:$E$176,2,FALSE),"")</f>
        <v/>
      </c>
      <c r="V81" s="32" t="str">
        <f>IFERROR(VLOOKUP(Tabela227[[#This Row],[NOME]],'NOITE (N) (6)'!$D$3:$E$176,2,FALSE),"")</f>
        <v/>
      </c>
      <c r="W81" s="32" t="str">
        <f>IFERROR(VLOOKUP(Tabela227[[#This Row],[NOME]],'NOITE (N) (5)'!$D$3:$E$176,2,FALSE),"")</f>
        <v/>
      </c>
      <c r="X81" s="32" t="str">
        <f>IFERROR(VLOOKUP(Tabela227[[#This Row],[NOME]],'NOITE (N) (4)'!$D$3:$E$176,2,FALSE),"")</f>
        <v/>
      </c>
      <c r="Y81" s="32" t="str">
        <f>IFERROR(VLOOKUP(Tabela227[[#This Row],[NOME]],'NOITE (N) (3)'!$D$3:$E$176,2,FALSE),"")</f>
        <v/>
      </c>
      <c r="Z81" s="32" t="str">
        <f>IFERROR(VLOOKUP(Tabela227[[#This Row],[NOME]],'NOITE (N) (2)'!$D$3:$E$176,2,FALSE),"")</f>
        <v/>
      </c>
      <c r="AA81" s="32" t="str">
        <f>IFERROR(VLOOKUP(Tabela227[[#This Row],[NOME]],'NOITE (N) (1)'!$D$3:$E$176,2,FALSE),"")</f>
        <v/>
      </c>
      <c r="AB81" s="32" t="str">
        <f>IFERROR(VLOOKUP(Tabela227[[#This Row],[NOME]],'NOITE (N) (7)'!$F$3:$G$176,2,FALSE),"")</f>
        <v/>
      </c>
      <c r="AC81" s="32" t="str">
        <f>IFERROR(VLOOKUP(Tabela227[[#This Row],[NOME]],'NOITE (N) (6)'!$F$3:$G$176,2,FALSE),"")</f>
        <v/>
      </c>
      <c r="AD81" s="32" t="str">
        <f>IFERROR(VLOOKUP(Tabela227[[#This Row],[NOME]],'NOITE (N) (5)'!$F$3:$G$176,2,FALSE),"")</f>
        <v/>
      </c>
      <c r="AE81" s="32" t="str">
        <f>IFERROR(VLOOKUP(Tabela227[[#This Row],[NOME]],'NOITE (N) (4)'!$F$3:$G$176,2,FALSE),"")</f>
        <v/>
      </c>
      <c r="AF81" s="32" t="str">
        <f>IFERROR(VLOOKUP(Tabela227[[#This Row],[NOME]],'NOITE (N) (3)'!$F$3:$G$176,2,FALSE),"")</f>
        <v/>
      </c>
      <c r="AG81" s="32" t="str">
        <f>IFERROR(VLOOKUP(Tabela227[[#This Row],[NOME]],'NOITE (N) (2)'!$F$3:$G$176,2,FALSE),"")</f>
        <v/>
      </c>
      <c r="AH81" s="32" t="str">
        <f>IFERROR(VLOOKUP(Tabela227[[#This Row],[NOME]],'NOITE (N) (1)'!$F$3:$G$176,2,FALSE),"")</f>
        <v/>
      </c>
      <c r="AI81" s="32" t="str">
        <f>IFERROR(VLOOKUP(Tabela227[[#This Row],[NOME]],'NOITE (N) (7)'!$H$3:$I$176,2,FALSE),"")</f>
        <v/>
      </c>
      <c r="AJ81" s="32" t="str">
        <f>IFERROR(VLOOKUP(Tabela227[[#This Row],[NOME]],'NOITE (N) (6)'!$H$3:$I$176,2,FALSE),"")</f>
        <v/>
      </c>
      <c r="AK81" s="32" t="str">
        <f>IFERROR(VLOOKUP(Tabela227[[#This Row],[NOME]],'NOITE (N) (5)'!$H$3:$I$176,2,FALSE),"")</f>
        <v/>
      </c>
      <c r="AL81" s="32" t="str">
        <f>IFERROR(VLOOKUP(Tabela227[[#This Row],[NOME]],'NOITE (N) (4)'!$H$3:$I$176,2,FALSE),"")</f>
        <v/>
      </c>
      <c r="AM81" s="32" t="str">
        <f>IFERROR(VLOOKUP(Tabela227[[#This Row],[NOME]],'NOITE (N) (3)'!$H$3:$I$176,2,FALSE),"")</f>
        <v/>
      </c>
      <c r="AN81" s="32" t="str">
        <f>IFERROR(VLOOKUP(Tabela227[[#This Row],[NOME]],'NOITE (N) (2)'!$H$3:$I$176,2,FALSE),"")</f>
        <v/>
      </c>
      <c r="AO81" s="32" t="str">
        <f>IFERROR(VLOOKUP(Tabela227[[#This Row],[NOME]],'NOITE (N) (1)'!$H$3:$I$176,2,FALSE),"")</f>
        <v/>
      </c>
      <c r="AP81" s="32" t="str">
        <f>IFERROR(VLOOKUP(Tabela227[[#This Row],[NOME]],'NOITE (N) (7)'!$J$3:$K$176,2,FALSE),"")</f>
        <v/>
      </c>
      <c r="AQ81" s="32" t="str">
        <f>IFERROR(VLOOKUP(Tabela227[[#This Row],[NOME]],'NOITE (N) (6)'!$J$3:$K$176,2,FALSE),"")</f>
        <v/>
      </c>
      <c r="AR81" s="32" t="str">
        <f>IFERROR(VLOOKUP(Tabela227[[#This Row],[NOME]],'NOITE (N) (5)'!$J$3:$K$176,2,FALSE),"")</f>
        <v/>
      </c>
      <c r="AS81" s="32" t="str">
        <f>IFERROR(VLOOKUP(Tabela227[[#This Row],[NOME]],'NOITE (N) (4)'!$J$3:$K$176,2,FALSE),"")</f>
        <v/>
      </c>
      <c r="AT81" s="32" t="str">
        <f>IFERROR(VLOOKUP(Tabela227[[#This Row],[NOME]],'NOITE (N) (3)'!$J$3:$K$176,2,FALSE),"")</f>
        <v/>
      </c>
      <c r="AU81" s="32" t="str">
        <f>IFERROR(VLOOKUP(Tabela227[[#This Row],[NOME]],'NOITE (N) (2)'!$J$3:$K$176,2,FALSE),"")</f>
        <v/>
      </c>
      <c r="AV81" s="32" t="str">
        <f>IFERROR(VLOOKUP(Tabela227[[#This Row],[NOME]],'NOITE (N) (1)'!$J$3:$K$176,2,FALSE),"")</f>
        <v/>
      </c>
      <c r="AW81" s="32" t="str">
        <f>IFERROR(VLOOKUP(Tabela227[[#This Row],[NOME]],'NOITE (N) (7)'!$L$3:$M$176,2,FALSE),"")</f>
        <v/>
      </c>
      <c r="AX81" s="32" t="str">
        <f>IFERROR(VLOOKUP(Tabela227[[#This Row],[NOME]],'NOITE (N) (6)'!$L$3:$M$176,2,FALSE),"")</f>
        <v/>
      </c>
      <c r="AY81" s="32" t="str">
        <f>IFERROR(VLOOKUP(Tabela227[[#This Row],[NOME]],'NOITE (N) (5)'!$L$3:$M$176,2,FALSE),"")</f>
        <v/>
      </c>
      <c r="AZ81" s="32" t="str">
        <f>IFERROR(VLOOKUP(Tabela227[[#This Row],[NOME]],'NOITE (N) (4)'!$L$3:$M$176,2,FALSE),"")</f>
        <v/>
      </c>
      <c r="BA81" s="32" t="str">
        <f>IFERROR(VLOOKUP(Tabela227[[#This Row],[NOME]],'NOITE (N) (3)'!$L$3:$M$176,2,FALSE),"")</f>
        <v/>
      </c>
      <c r="BB81" s="32" t="str">
        <f>IFERROR(VLOOKUP(Tabela227[[#This Row],[NOME]],'NOITE (N) (2)'!$L$3:$M$176,2,FALSE),"")</f>
        <v/>
      </c>
      <c r="BC81" s="32" t="str">
        <f>IFERROR(VLOOKUP(Tabela227[[#This Row],[NOME]],'NOITE (N) (1)'!$L$3:$M$176,2,FALSE),"")</f>
        <v/>
      </c>
      <c r="BD81" s="32" t="str">
        <f>IFERROR(VLOOKUP(Tabela227[[#This Row],[NOME]],'TARDE (N) (6)'!$B$2:$C$73,2,FALSE),"")</f>
        <v/>
      </c>
      <c r="BE81" s="32" t="str">
        <f>IFERROR(VLOOKUP(Tabela227[[#This Row],[NOME]],'TARDE (N) (5)'!$B$2:$C$73,2,FALSE),"")</f>
        <v/>
      </c>
      <c r="BF81" s="32" t="str">
        <f>IFERROR(VLOOKUP(Tabela227[[#This Row],[NOME]],'TARDE (N) (4)'!$B$2:$C$73,2,FALSE),"")</f>
        <v/>
      </c>
      <c r="BG81" s="32" t="str">
        <f>IFERROR(VLOOKUP(Tabela227[[#This Row],[NOME]],'TARDE (N) (3)'!$B$2:$C$73,2,FALSE),"")</f>
        <v/>
      </c>
      <c r="BH81" s="32" t="str">
        <f>IFERROR(VLOOKUP(Tabela227[[#This Row],[NOME]],'TARDE (N) (2)'!$B$2:$C$73,2,FALSE),"")</f>
        <v/>
      </c>
      <c r="BI81" s="32" t="str">
        <f>IFERROR(VLOOKUP(Tabela227[[#This Row],[NOME]],'TARDE (N) (1)'!$B$2:$C$73,2,FALSE),"")</f>
        <v/>
      </c>
      <c r="BJ81" s="32" t="str">
        <f>IFERROR(VLOOKUP(Tabela227[[#This Row],[NOME]],'TARDE (N) (6)'!$D$2:$E$73,2,FALSE),"")</f>
        <v/>
      </c>
      <c r="BK81" s="32" t="str">
        <f>IFERROR(VLOOKUP(Tabela227[[#This Row],[NOME]],'TARDE (N) (5)'!$D$2:$E$73,2,FALSE),"")</f>
        <v/>
      </c>
      <c r="BL81" s="32" t="str">
        <f>IFERROR(VLOOKUP(Tabela227[[#This Row],[NOME]],'TARDE (N) (4)'!$D$2:$E$73,2,FALSE),"")</f>
        <v/>
      </c>
      <c r="BM81" s="32" t="str">
        <f>IFERROR(VLOOKUP(Tabela227[[#This Row],[NOME]],'TARDE (N) (3)'!$D$2:$E$73,2,FALSE),"")</f>
        <v/>
      </c>
      <c r="BN81" s="32" t="str">
        <f>IFERROR(VLOOKUP(Tabela227[[#This Row],[NOME]],'TARDE (N) (2)'!$D$2:$E$73,2,FALSE),"")</f>
        <v/>
      </c>
      <c r="BO81" s="32" t="str">
        <f>IFERROR(VLOOKUP(Tabela227[[#This Row],[NOME]],'TARDE (N) (1)'!$D$2:$E$73,2,FALSE),"")</f>
        <v/>
      </c>
      <c r="BP81" s="32" t="str">
        <f>IFERROR(VLOOKUP(Tabela227[[#This Row],[NOME]],'TARDE (N) (6)'!$F$2:$G$73,2,FALSE),"")</f>
        <v/>
      </c>
      <c r="BQ81" s="32" t="str">
        <f>IFERROR(VLOOKUP(Tabela227[[#This Row],[NOME]],'TARDE (N) (5)'!$F$2:$G$73,2,FALSE),"")</f>
        <v/>
      </c>
      <c r="BR81" s="32" t="str">
        <f>IFERROR(VLOOKUP(Tabela227[[#This Row],[NOME]],'TARDE (N) (4)'!$F$2:$G$73,2,FALSE),"")</f>
        <v/>
      </c>
      <c r="BS81" s="32" t="str">
        <f>IFERROR(VLOOKUP(Tabela227[[#This Row],[NOME]],'TARDE (N) (3)'!$F$2:$G$73,2,FALSE),"")</f>
        <v/>
      </c>
      <c r="BT81" s="32" t="str">
        <f>IFERROR(VLOOKUP(Tabela227[[#This Row],[NOME]],'TARDE (N) (2)'!$F$2:$G$73,2,FALSE),"")</f>
        <v/>
      </c>
      <c r="BU81" s="32" t="str">
        <f>IFERROR(VLOOKUP(Tabela227[[#This Row],[NOME]],'TARDE (N) (1)'!$F$2:$G$73,2,FALSE),"")</f>
        <v/>
      </c>
      <c r="BV81" s="32" t="str">
        <f>IFERROR(VLOOKUP(Tabela227[[#This Row],[NOME]],'TARDE (N) (6)'!$H$2:$I$73,2,FALSE),"")</f>
        <v/>
      </c>
      <c r="BW81" s="32" t="str">
        <f>IFERROR(VLOOKUP(Tabela227[[#This Row],[NOME]],'TARDE (N) (5)'!$H$2:$I$73,2,FALSE),"")</f>
        <v/>
      </c>
      <c r="BX81" s="32" t="str">
        <f>IFERROR(VLOOKUP(Tabela227[[#This Row],[NOME]],'TARDE (N) (4)'!$H$2:$I$73,2,FALSE),"")</f>
        <v/>
      </c>
      <c r="BY81" s="32" t="str">
        <f>IFERROR(VLOOKUP(Tabela227[[#This Row],[NOME]],'TARDE (N) (3)'!$H$2:$I$73,2,FALSE),"")</f>
        <v/>
      </c>
      <c r="BZ81" s="32" t="str">
        <f>IFERROR(VLOOKUP(Tabela227[[#This Row],[NOME]],'TARDE (N) (2)'!$H$2:$I$73,2,FALSE),"")</f>
        <v/>
      </c>
      <c r="CA81" s="32" t="str">
        <f>IFERROR(VLOOKUP(Tabela227[[#This Row],[NOME]],'TARDE (N) (1)'!$H$2:$I$73,2,FALSE),"")</f>
        <v/>
      </c>
      <c r="CB81" s="32" t="str">
        <f>IFERROR(VLOOKUP(Tabela227[[#This Row],[NOME]],'TARDE (N) (6)'!$J$2:$K$73,2,FALSE),"")</f>
        <v/>
      </c>
      <c r="CC81" s="32" t="str">
        <f>IFERROR(VLOOKUP(Tabela227[[#This Row],[NOME]],'TARDE (N) (5)'!$J$2:$K$73,2,FALSE),"")</f>
        <v/>
      </c>
      <c r="CD81" s="32" t="str">
        <f>IFERROR(VLOOKUP(Tabela227[[#This Row],[NOME]],'TARDE (N) (4)'!$J$2:$K$73,2,FALSE),"")</f>
        <v/>
      </c>
      <c r="CE81" s="32" t="str">
        <f>IFERROR(VLOOKUP(Tabela227[[#This Row],[NOME]],'TARDE (N) (3)'!$J$2:$K$73,2,FALSE),"")</f>
        <v/>
      </c>
      <c r="CF81" s="32" t="str">
        <f>IFERROR(VLOOKUP(Tabela227[[#This Row],[NOME]],'TARDE (N) (2)'!$J$2:$K$73,2,FALSE),"")</f>
        <v/>
      </c>
      <c r="CG81" s="32" t="str">
        <f>IFERROR(VLOOKUP(Tabela227[[#This Row],[NOME]],'TARDE (N) (1)'!$J$2:$K$73,2,FALSE),"")</f>
        <v/>
      </c>
      <c r="CH81" s="32" t="str">
        <f>IFERROR(VLOOKUP(Tabela227[[#This Row],[NOME]],'TARDE (N) (6)'!$L$2:$M$73,2,FALSE),"")</f>
        <v/>
      </c>
      <c r="CI81" s="32" t="str">
        <f>IFERROR(VLOOKUP(Tabela227[[#This Row],[NOME]],'TARDE (N) (5)'!$L$2:$M$73,2,FALSE),"")</f>
        <v/>
      </c>
      <c r="CJ81" s="32" t="str">
        <f>IFERROR(VLOOKUP(Tabela227[[#This Row],[NOME]],'TARDE (N) (4)'!$L$2:$M$73,2,FALSE),"")</f>
        <v/>
      </c>
      <c r="CK81" s="32" t="str">
        <f>IFERROR(VLOOKUP(Tabela227[[#This Row],[NOME]],'TARDE (N) (3)'!$L$2:$M$73,2,FALSE),"")</f>
        <v/>
      </c>
      <c r="CL81" s="32" t="str">
        <f>IFERROR(VLOOKUP(Tabela227[[#This Row],[NOME]],'TARDE (N) (2)'!$L$2:$M$73,2,FALSE),"")</f>
        <v/>
      </c>
      <c r="CM81" s="32" t="str">
        <f>IFERROR(VLOOKUP(Tabela227[[#This Row],[NOME]],'TARDE (N) (1)'!$L$2:$M$73,2,FALSE),"")</f>
        <v/>
      </c>
      <c r="CN81" s="32" t="str">
        <f>IFERROR(VLOOKUP(Tabela227[[#This Row],[NOME]],'MANHÃ (N) (7)'!$B$2:$C$127,2,FALSE),"")</f>
        <v/>
      </c>
      <c r="CO81" s="32" t="str">
        <f>IFERROR(VLOOKUP(Tabela227[[#This Row],[NOME]],'MANHÃ (N) (6)'!$B$2:$C$127,2,FALSE),"")</f>
        <v/>
      </c>
      <c r="CP81" s="32" t="str">
        <f>IFERROR(VLOOKUP(Tabela227[[#This Row],[NOME]],'MANHÃ (N) (5)'!$B$2:$C$127,2,FALSE),"")</f>
        <v/>
      </c>
      <c r="CQ81" s="32" t="str">
        <f>IFERROR(VLOOKUP(Tabela227[[#This Row],[NOME]],'MANHÃ (N) (4)'!$B$2:$C$127,2,FALSE),"")</f>
        <v/>
      </c>
      <c r="CR81" s="32" t="str">
        <f>IFERROR(VLOOKUP(Tabela227[[#This Row],[NOME]],'MANHÃ (N) (3)'!$B$2:$C$127,2,FALSE),"")</f>
        <v/>
      </c>
      <c r="CS81" s="32" t="str">
        <f>IFERROR(VLOOKUP(Tabela227[[#This Row],[NOME]],'MANHÃ (N) (2)'!$B$2:$C$127,2,FALSE),"")</f>
        <v/>
      </c>
      <c r="CT81" s="32" t="str">
        <f>IFERROR(VLOOKUP(Tabela227[[#This Row],[NOME]],'MANHÃ (N) (1)'!$B$2:$C$127,2,FALSE),"")</f>
        <v/>
      </c>
      <c r="CU81" s="32" t="str">
        <f>IFERROR(VLOOKUP(Tabela227[[#This Row],[NOME]],'MANHÃ (N) (7)'!$D$2:$E$127,2,FALSE),"")</f>
        <v/>
      </c>
      <c r="CV81" s="32" t="str">
        <f>IFERROR(VLOOKUP(Tabela227[[#This Row],[NOME]],'MANHÃ (N) (6)'!$D$2:$E$127,2,FALSE),"")</f>
        <v/>
      </c>
      <c r="CW81" s="32" t="str">
        <f>IFERROR(VLOOKUP(Tabela227[[#This Row],[NOME]],'MANHÃ (N) (5)'!$D$2:$E$127,2,FALSE),"")</f>
        <v/>
      </c>
      <c r="CX81" s="32" t="str">
        <f>IFERROR(VLOOKUP(Tabela227[[#This Row],[NOME]],'MANHÃ (N) (4)'!$D$2:$E$127,2,FALSE),"")</f>
        <v/>
      </c>
      <c r="CY81" s="32" t="str">
        <f>IFERROR(VLOOKUP(Tabela227[[#This Row],[NOME]],'MANHÃ (N) (3)'!$D$2:$E$127,2,FALSE),"")</f>
        <v/>
      </c>
      <c r="CZ81" s="32" t="str">
        <f>IFERROR(VLOOKUP(Tabela227[[#This Row],[NOME]],'MANHÃ (N) (2)'!$D$2:$E$127,2,FALSE),"")</f>
        <v/>
      </c>
      <c r="DA81" s="32" t="str">
        <f>IFERROR(VLOOKUP(Tabela227[[#This Row],[NOME]],'MANHÃ (N) (1)'!$D$2:$E$127,2,FALSE),"")</f>
        <v/>
      </c>
      <c r="DB81" s="32" t="str">
        <f>IFERROR(VLOOKUP(Tabela227[[#This Row],[NOME]],'MANHÃ (N) (7)'!$F$2:$G$127,2,FALSE),"")</f>
        <v/>
      </c>
      <c r="DC81" s="32" t="str">
        <f>IFERROR(VLOOKUP(Tabela227[[#This Row],[NOME]],'MANHÃ (N) (7)'!$F$2:$G$127,2,FALSE),"")</f>
        <v/>
      </c>
      <c r="DD81" s="32" t="str">
        <f>IFERROR(VLOOKUP(Tabela227[[#This Row],[NOME]],'MANHÃ (N) (6)'!$F$2:$G$127,2,FALSE),"")</f>
        <v/>
      </c>
      <c r="DE81" s="32" t="str">
        <f>IFERROR(VLOOKUP(Tabela227[[#This Row],[NOME]],'MANHÃ (N) (5)'!$F$2:$G$127,2,FALSE),"")</f>
        <v/>
      </c>
      <c r="DF81" s="32" t="str">
        <f>IFERROR(VLOOKUP(Tabela227[[#This Row],[NOME]],'MANHÃ (N) (3)'!$F$2:$G$127,2,FALSE),"")</f>
        <v/>
      </c>
      <c r="DG81" s="32" t="str">
        <f>IFERROR(VLOOKUP(Tabela227[[#This Row],[NOME]],'MANHÃ (N) (2)'!$F$2:$G$127,2,FALSE),"")</f>
        <v/>
      </c>
      <c r="DH81" s="32" t="str">
        <f>IFERROR(VLOOKUP(Tabela227[[#This Row],[NOME]],'MANHÃ (N) (1)'!$F$2:$G$127,2,FALSE),"")</f>
        <v/>
      </c>
      <c r="DI81" s="32" t="str">
        <f>IFERROR(VLOOKUP(Tabela227[[#This Row],[NOME]],'MANHÃ (N) (7)'!$H$2:$I$127,2,FALSE),"")</f>
        <v/>
      </c>
      <c r="DJ81" s="32" t="str">
        <f>IFERROR(VLOOKUP(Tabela227[[#This Row],[NOME]],'MANHÃ (N) (6)'!$H$2:$I$127,2,FALSE),"")</f>
        <v/>
      </c>
      <c r="DK81" s="32" t="str">
        <f>IFERROR(VLOOKUP(Tabela227[[#This Row],[NOME]],'MANHÃ (N) (5)'!$H$2:$I$127,2,FALSE),"")</f>
        <v/>
      </c>
      <c r="DL81" s="32" t="str">
        <f>IFERROR(VLOOKUP(Tabela227[[#This Row],[NOME]],'MANHÃ (N) (4)'!$H$2:$I$127,2,FALSE),"")</f>
        <v/>
      </c>
      <c r="DM81" s="32" t="str">
        <f>IFERROR(VLOOKUP(Tabela227[[#This Row],[NOME]],'MANHÃ (N) (3)'!$H$2:$I$127,2,FALSE),"")</f>
        <v/>
      </c>
      <c r="DN81" s="32" t="str">
        <f>IFERROR(VLOOKUP(Tabela227[[#This Row],[NOME]],'MANHÃ (N) (2)'!$H$2:$I$127,2,FALSE),"")</f>
        <v/>
      </c>
      <c r="DO81" s="32" t="str">
        <f>IFERROR(VLOOKUP(Tabela227[[#This Row],[NOME]],'MANHÃ (N) (1)'!$H$2:$I$127,2,FALSE),"")</f>
        <v/>
      </c>
      <c r="DP81" s="32" t="str">
        <f>IFERROR(VLOOKUP(Tabela227[[#This Row],[NOME]],'MANHÃ (N) (7)'!$J$2:$K$127,2,FALSE),"")</f>
        <v/>
      </c>
      <c r="DQ81" s="32" t="str">
        <f>IFERROR(VLOOKUP(Tabela227[[#This Row],[NOME]],'MANHÃ (N) (6)'!$J$2:$K$127,2,FALSE),"")</f>
        <v/>
      </c>
      <c r="DR81" s="32" t="str">
        <f>IFERROR(VLOOKUP(Tabela227[[#This Row],[NOME]],'MANHÃ (N) (5)'!$J$2:$K$127,2,FALSE),"")</f>
        <v/>
      </c>
      <c r="DS81" s="32" t="str">
        <f>IFERROR(VLOOKUP(Tabela227[[#This Row],[NOME]],'MANHÃ (N) (4)'!$J$2:$K$127,2,FALSE),"")</f>
        <v/>
      </c>
      <c r="DT81" s="32" t="str">
        <f>IFERROR(VLOOKUP(Tabela227[[#This Row],[NOME]],'MANHÃ (N) (3)'!$J$2:$K$127,2,FALSE),"")</f>
        <v/>
      </c>
      <c r="DU81" s="32" t="str">
        <f>IFERROR(VLOOKUP(Tabela227[[#This Row],[NOME]],'MANHÃ (N) (2)'!$J$2:$K$127,2,FALSE),"")</f>
        <v/>
      </c>
      <c r="DV81" s="32" t="str">
        <f>IFERROR(VLOOKUP(Tabela227[[#This Row],[NOME]],'MANHÃ (N) (1)'!$J$2:$K$127,2,FALSE),"")</f>
        <v/>
      </c>
      <c r="DW81" s="32" t="str">
        <f>IFERROR(VLOOKUP(Tabela227[[#This Row],[NOME]],'MANHÃ (N) (7)'!$L$2:$M$127,2,FALSE),"")</f>
        <v/>
      </c>
      <c r="DX81" s="32" t="str">
        <f>IFERROR(VLOOKUP(Tabela227[[#This Row],[NOME]],'MANHÃ (N) (6)'!$L$2:$M$127,2,FALSE),"")</f>
        <v/>
      </c>
      <c r="DY81" s="32" t="str">
        <f>IFERROR(VLOOKUP(Tabela227[[#This Row],[NOME]],'MANHÃ (N) (5)'!$L$2:$M$127,2,FALSE),"")</f>
        <v/>
      </c>
      <c r="DZ81" s="32" t="str">
        <f>IFERROR(VLOOKUP(Tabela227[[#This Row],[NOME]],'MANHÃ (N) (4)'!$L$2:$M$127,2,FALSE),"")</f>
        <v/>
      </c>
      <c r="EA81" s="32" t="str">
        <f>IFERROR(VLOOKUP(Tabela227[[#This Row],[NOME]],'MANHÃ (N) (3)'!$L$2:$M$127,2,FALSE),"")</f>
        <v/>
      </c>
      <c r="EB81" s="32" t="str">
        <f>IFERROR(VLOOKUP(Tabela227[[#This Row],[NOME]],'MANHÃ (N) (2)'!$L$2:$M$127,2,FALSE),"")</f>
        <v/>
      </c>
      <c r="EC81" s="32" t="str">
        <f>IFERROR(VLOOKUP(Tabela227[[#This Row],[NOME]],'MANHÃ (N) (1)'!$L$2:$M$127,2,FALSE),"")</f>
        <v/>
      </c>
      <c r="ED81" s="33">
        <v>45323</v>
      </c>
      <c r="EE81" s="31">
        <f>PROFESSORES!$D$3</f>
        <v>2024</v>
      </c>
      <c r="EF81" s="31" t="str">
        <f>PROFESSORES!$C$3</f>
        <v>MAIO</v>
      </c>
      <c r="EG81" s="35">
        <f>'MÊS (WORD)'!$C$4</f>
        <v>5</v>
      </c>
      <c r="EH81" s="42">
        <f>'MÊS (WORD)'!$I$5</f>
        <v>45413</v>
      </c>
      <c r="EI81" s="31" t="str">
        <f>'MÊS (WORD)'!$J$5</f>
        <v>*
***************************DIA DO TRABALHO**************************</v>
      </c>
      <c r="EJ81" s="42">
        <f>'MÊS (WORD)'!$I$6</f>
        <v>45414</v>
      </c>
      <c r="EK81" s="37" t="str">
        <f>'MÊS (WORD)'!$J$6</f>
        <v/>
      </c>
      <c r="EL81" s="42">
        <f>'MÊS (WORD)'!$I$7</f>
        <v>45415</v>
      </c>
      <c r="EM81" s="37" t="str">
        <f>'MÊS (WORD)'!$J$7</f>
        <v/>
      </c>
      <c r="EN81" s="42">
        <f>'MÊS (WORD)'!$I$8</f>
        <v>45416</v>
      </c>
      <c r="EO81" s="37" t="str">
        <f>'MÊS (WORD)'!$J$8</f>
        <v/>
      </c>
      <c r="EP81" s="42">
        <f>'MÊS (WORD)'!$I$9</f>
        <v>45417</v>
      </c>
      <c r="EQ81" s="37" t="str">
        <f>'MÊS (WORD)'!$J$9</f>
        <v>********************************************************************</v>
      </c>
      <c r="ER81" s="42">
        <f>'MÊS (WORD)'!$I$10</f>
        <v>45418</v>
      </c>
      <c r="ES81" s="37" t="str">
        <f>'MÊS (WORD)'!$J$10</f>
        <v/>
      </c>
      <c r="ET81" s="42">
        <f>'MÊS (WORD)'!$I$11</f>
        <v>45419</v>
      </c>
      <c r="EU81" s="37" t="str">
        <f>'MÊS (WORD)'!$J$11</f>
        <v/>
      </c>
      <c r="EV81" s="42">
        <f>'MÊS (WORD)'!$I$12</f>
        <v>45420</v>
      </c>
      <c r="EW81" s="37" t="str">
        <f>'MÊS (WORD)'!$J$12</f>
        <v/>
      </c>
      <c r="EX81" s="42">
        <f>'MÊS (WORD)'!$I$13</f>
        <v>45421</v>
      </c>
      <c r="EY81" s="37" t="str">
        <f>'MÊS (WORD)'!$J$13</f>
        <v/>
      </c>
      <c r="EZ81" s="37">
        <f>'MÊS (WORD)'!$I$14</f>
        <v>45422</v>
      </c>
      <c r="FA81" s="37" t="str">
        <f>'MÊS (WORD)'!$J$14</f>
        <v/>
      </c>
      <c r="FB81" s="37">
        <f>'MÊS (WORD)'!$I$15</f>
        <v>45423</v>
      </c>
      <c r="FC81" s="37" t="str">
        <f>'MÊS (WORD)'!$J$15</f>
        <v/>
      </c>
      <c r="FD81" s="37">
        <f>'MÊS (WORD)'!$I$16</f>
        <v>45424</v>
      </c>
      <c r="FE81" s="37" t="str">
        <f>'MÊS (WORD)'!$J$16</f>
        <v>********************************************************************</v>
      </c>
      <c r="FF81" s="37">
        <f>'MÊS (WORD)'!$I$17</f>
        <v>45425</v>
      </c>
      <c r="FG81" s="37" t="str">
        <f>'MÊS (WORD)'!$J$17</f>
        <v/>
      </c>
      <c r="FH81" s="37">
        <f>'MÊS (WORD)'!$I$18</f>
        <v>45426</v>
      </c>
      <c r="FI81" s="37" t="str">
        <f>'MÊS (WORD)'!$J$18</f>
        <v/>
      </c>
      <c r="FJ81" s="37">
        <f>'MÊS (WORD)'!$I$19</f>
        <v>45427</v>
      </c>
      <c r="FK81" s="37" t="str">
        <f>'MÊS (WORD)'!$J$19</f>
        <v/>
      </c>
      <c r="FL81" s="37">
        <f>'MÊS (WORD)'!$I$20</f>
        <v>45428</v>
      </c>
      <c r="FM81" s="37" t="str">
        <f>'MÊS (WORD)'!$J$20</f>
        <v/>
      </c>
      <c r="FN81" s="37">
        <f>'MÊS (WORD)'!$I$21</f>
        <v>45429</v>
      </c>
      <c r="FO81" s="37" t="str">
        <f>'MÊS (WORD)'!$J$21</f>
        <v/>
      </c>
      <c r="FP81" s="37">
        <f>'MÊS (WORD)'!$I$22</f>
        <v>45430</v>
      </c>
      <c r="FQ81" s="37" t="str">
        <f>'MÊS (WORD)'!$J$22</f>
        <v/>
      </c>
      <c r="FR81" s="37">
        <f>'MÊS (WORD)'!$I$23</f>
        <v>45431</v>
      </c>
      <c r="FS81" s="37" t="str">
        <f>'MÊS (WORD)'!$J$23</f>
        <v>********************************************************************</v>
      </c>
      <c r="FT81" s="37">
        <f>'MÊS (WORD)'!$I$24</f>
        <v>45432</v>
      </c>
      <c r="FU81" s="37" t="str">
        <f>'MÊS (WORD)'!$J$24</f>
        <v/>
      </c>
      <c r="FV81" s="37">
        <f>'MÊS (WORD)'!$I$25</f>
        <v>45433</v>
      </c>
      <c r="FW81" s="37" t="str">
        <f>'MÊS (WORD)'!$J$25</f>
        <v/>
      </c>
      <c r="FX81" s="37">
        <f>'MÊS (WORD)'!$I$26</f>
        <v>45434</v>
      </c>
      <c r="FY81" s="37" t="str">
        <f>'MÊS (WORD)'!$J$26</f>
        <v/>
      </c>
      <c r="FZ81" s="37">
        <f>'MÊS (WORD)'!$I$27</f>
        <v>45435</v>
      </c>
      <c r="GA81" s="37" t="str">
        <f>'MÊS (WORD)'!$J$27</f>
        <v/>
      </c>
      <c r="GB81" s="37">
        <f>'MÊS (WORD)'!$I$28</f>
        <v>45436</v>
      </c>
      <c r="GC81" s="37" t="str">
        <f>'MÊS (WORD)'!$J$28</f>
        <v/>
      </c>
      <c r="GD81" s="37">
        <f>'MÊS (WORD)'!$I$29</f>
        <v>45437</v>
      </c>
      <c r="GE81" s="37" t="str">
        <f>'MÊS (WORD)'!$J$29</f>
        <v/>
      </c>
      <c r="GF81" s="37">
        <f>'MÊS (WORD)'!$I$30</f>
        <v>45438</v>
      </c>
      <c r="GG81" s="37" t="str">
        <f>'MÊS (WORD)'!$J$30</f>
        <v>********************************************************************</v>
      </c>
      <c r="GH81" s="37">
        <f>'MÊS (WORD)'!$I$31</f>
        <v>45439</v>
      </c>
      <c r="GI81" s="37" t="str">
        <f>'MÊS (WORD)'!$J$31</f>
        <v/>
      </c>
      <c r="GJ81" s="37">
        <f>'MÊS (WORD)'!$I$32</f>
        <v>45440</v>
      </c>
      <c r="GK81" s="37" t="str">
        <f>'MÊS (WORD)'!$J$32</f>
        <v/>
      </c>
      <c r="GL81" s="37">
        <f>'MÊS (WORD)'!$I$33</f>
        <v>45441</v>
      </c>
      <c r="GM81" s="37" t="str">
        <f>'MÊS (WORD)'!$J$33</f>
        <v/>
      </c>
      <c r="GN81" s="37">
        <f>'MÊS (WORD)'!$I$34</f>
        <v>45442</v>
      </c>
      <c r="GO81" s="37" t="str">
        <f>'MÊS (WORD)'!$J$34</f>
        <v/>
      </c>
      <c r="GP81" s="37">
        <f>'MÊS (WORD)'!$I$35</f>
        <v>45443</v>
      </c>
      <c r="GQ81" s="31" t="str">
        <f>'MÊS (WORD)'!$J$35</f>
        <v/>
      </c>
    </row>
    <row r="82" spans="1:199" ht="17.100000000000001" customHeight="1" x14ac:dyDescent="0.25">
      <c r="A82" s="31">
        <v>58545</v>
      </c>
      <c r="B82" s="33">
        <v>42472</v>
      </c>
      <c r="C82" s="31">
        <v>216</v>
      </c>
      <c r="D82" s="39" t="s">
        <v>397</v>
      </c>
      <c r="E82" s="34" t="s">
        <v>57</v>
      </c>
      <c r="F82" s="39" t="s">
        <v>396</v>
      </c>
      <c r="G82" s="39" t="s">
        <v>398</v>
      </c>
      <c r="H82" s="31">
        <v>22</v>
      </c>
      <c r="I82" s="31">
        <f>IF(Tabela227[[#This Row],[HORA AULA]]&lt;&gt;0,Tabela227[[#This Row],[HORA AULA]]/2,"-")</f>
        <v>11</v>
      </c>
      <c r="J82" s="31">
        <v>6</v>
      </c>
      <c r="K82" s="31" t="s">
        <v>100</v>
      </c>
      <c r="L82" s="31" t="s">
        <v>100</v>
      </c>
      <c r="M82" s="31" t="s">
        <v>100</v>
      </c>
      <c r="N82" s="32" t="str">
        <f>IFERROR(VLOOKUP(Tabela227[[#This Row],[NOME]],'NOITE (N) (7)'!$B$3:$C$176,2,FALSE),"")</f>
        <v/>
      </c>
      <c r="O82" s="32" t="str">
        <f>IFERROR(VLOOKUP(Tabela227[[#This Row],[NOME]],'NOITE (N) (6)'!$B$3:$C$176,2,FALSE),"")</f>
        <v/>
      </c>
      <c r="P82" s="32" t="str">
        <f>IFERROR(VLOOKUP(Tabela227[[#This Row],[NOME]],'NOITE (N) (5)'!$B$3:$C$176,2,FALSE),"")</f>
        <v/>
      </c>
      <c r="Q82" s="32" t="str">
        <f>IFERROR(VLOOKUP(Tabela227[[#This Row],[NOME]],'NOITE (N) (4)'!$B$3:$C$176,2,FALSE),"")</f>
        <v/>
      </c>
      <c r="R82" s="32" t="str">
        <f>IFERROR(VLOOKUP(Tabela227[[#This Row],[NOME]],'NOITE (N) (3)'!$B$3:$C$176,2,FALSE),"")</f>
        <v/>
      </c>
      <c r="S82" s="32" t="str">
        <f>IFERROR(VLOOKUP(Tabela227[[#This Row],[NOME]],'NOITE (N) (2)'!$B$3:$C$176,2,FALSE),"")</f>
        <v/>
      </c>
      <c r="T82" s="32" t="str">
        <f>IFERROR(VLOOKUP(Tabela227[[#This Row],[NOME]],'NOITE (N) (1)'!$B$3:$C$176,2,FALSE),"")</f>
        <v/>
      </c>
      <c r="U82" s="32" t="str">
        <f>IFERROR(VLOOKUP(Tabela227[[#This Row],[NOME]],'NOITE (N) (7)'!$D$3:$E$176,2,FALSE),"")</f>
        <v/>
      </c>
      <c r="V82" s="32" t="str">
        <f>IFERROR(VLOOKUP(Tabela227[[#This Row],[NOME]],'NOITE (N) (6)'!$D$3:$E$176,2,FALSE),"")</f>
        <v/>
      </c>
      <c r="W82" s="32" t="str">
        <f>IFERROR(VLOOKUP(Tabela227[[#This Row],[NOME]],'NOITE (N) (5)'!$D$3:$E$176,2,FALSE),"")</f>
        <v/>
      </c>
      <c r="X82" s="32" t="str">
        <f>IFERROR(VLOOKUP(Tabela227[[#This Row],[NOME]],'NOITE (N) (4)'!$D$3:$E$176,2,FALSE),"")</f>
        <v/>
      </c>
      <c r="Y82" s="32" t="str">
        <f>IFERROR(VLOOKUP(Tabela227[[#This Row],[NOME]],'NOITE (N) (3)'!$D$3:$E$176,2,FALSE),"")</f>
        <v/>
      </c>
      <c r="Z82" s="32" t="str">
        <f>IFERROR(VLOOKUP(Tabela227[[#This Row],[NOME]],'NOITE (N) (2)'!$D$3:$E$176,2,FALSE),"")</f>
        <v/>
      </c>
      <c r="AA82" s="32" t="str">
        <f>IFERROR(VLOOKUP(Tabela227[[#This Row],[NOME]],'NOITE (N) (1)'!$D$3:$E$176,2,FALSE),"")</f>
        <v/>
      </c>
      <c r="AB82" s="32" t="str">
        <f>IFERROR(VLOOKUP(Tabela227[[#This Row],[NOME]],'NOITE (N) (7)'!$F$3:$G$176,2,FALSE),"")</f>
        <v/>
      </c>
      <c r="AC82" s="32" t="str">
        <f>IFERROR(VLOOKUP(Tabela227[[#This Row],[NOME]],'NOITE (N) (6)'!$F$3:$G$176,2,FALSE),"")</f>
        <v/>
      </c>
      <c r="AD82" s="32" t="str">
        <f>IFERROR(VLOOKUP(Tabela227[[#This Row],[NOME]],'NOITE (N) (5)'!$F$3:$G$176,2,FALSE),"")</f>
        <v/>
      </c>
      <c r="AE82" s="32" t="str">
        <f>IFERROR(VLOOKUP(Tabela227[[#This Row],[NOME]],'NOITE (N) (4)'!$F$3:$G$176,2,FALSE),"")</f>
        <v/>
      </c>
      <c r="AF82" s="32" t="str">
        <f>IFERROR(VLOOKUP(Tabela227[[#This Row],[NOME]],'NOITE (N) (3)'!$F$3:$G$176,2,FALSE),"")</f>
        <v/>
      </c>
      <c r="AG82" s="32" t="str">
        <f>IFERROR(VLOOKUP(Tabela227[[#This Row],[NOME]],'NOITE (N) (2)'!$F$3:$G$176,2,FALSE),"")</f>
        <v/>
      </c>
      <c r="AH82" s="32" t="str">
        <f>IFERROR(VLOOKUP(Tabela227[[#This Row],[NOME]],'NOITE (N) (1)'!$F$3:$G$176,2,FALSE),"")</f>
        <v/>
      </c>
      <c r="AI82" s="32" t="str">
        <f>IFERROR(VLOOKUP(Tabela227[[#This Row],[NOME]],'NOITE (N) (7)'!$H$3:$I$176,2,FALSE),"")</f>
        <v/>
      </c>
      <c r="AJ82" s="32" t="str">
        <f>IFERROR(VLOOKUP(Tabela227[[#This Row],[NOME]],'NOITE (N) (6)'!$H$3:$I$176,2,FALSE),"")</f>
        <v/>
      </c>
      <c r="AK82" s="32" t="str">
        <f>IFERROR(VLOOKUP(Tabela227[[#This Row],[NOME]],'NOITE (N) (5)'!$H$3:$I$176,2,FALSE),"")</f>
        <v/>
      </c>
      <c r="AL82" s="32" t="str">
        <f>IFERROR(VLOOKUP(Tabela227[[#This Row],[NOME]],'NOITE (N) (4)'!$H$3:$I$176,2,FALSE),"")</f>
        <v/>
      </c>
      <c r="AM82" s="32" t="str">
        <f>IFERROR(VLOOKUP(Tabela227[[#This Row],[NOME]],'NOITE (N) (3)'!$H$3:$I$176,2,FALSE),"")</f>
        <v/>
      </c>
      <c r="AN82" s="32" t="str">
        <f>IFERROR(VLOOKUP(Tabela227[[#This Row],[NOME]],'NOITE (N) (2)'!$H$3:$I$176,2,FALSE),"")</f>
        <v/>
      </c>
      <c r="AO82" s="32" t="str">
        <f>IFERROR(VLOOKUP(Tabela227[[#This Row],[NOME]],'NOITE (N) (1)'!$H$3:$I$176,2,FALSE),"")</f>
        <v/>
      </c>
      <c r="AP82" s="32" t="str">
        <f>IFERROR(VLOOKUP(Tabela227[[#This Row],[NOME]],'NOITE (N) (7)'!$J$3:$K$176,2,FALSE),"")</f>
        <v/>
      </c>
      <c r="AQ82" s="32" t="str">
        <f>IFERROR(VLOOKUP(Tabela227[[#This Row],[NOME]],'NOITE (N) (6)'!$J$3:$K$176,2,FALSE),"")</f>
        <v/>
      </c>
      <c r="AR82" s="32" t="str">
        <f>IFERROR(VLOOKUP(Tabela227[[#This Row],[NOME]],'NOITE (N) (5)'!$J$3:$K$176,2,FALSE),"")</f>
        <v/>
      </c>
      <c r="AS82" s="32" t="str">
        <f>IFERROR(VLOOKUP(Tabela227[[#This Row],[NOME]],'NOITE (N) (4)'!$J$3:$K$176,2,FALSE),"")</f>
        <v/>
      </c>
      <c r="AT82" s="32" t="str">
        <f>IFERROR(VLOOKUP(Tabela227[[#This Row],[NOME]],'NOITE (N) (3)'!$J$3:$K$176,2,FALSE),"")</f>
        <v/>
      </c>
      <c r="AU82" s="32" t="str">
        <f>IFERROR(VLOOKUP(Tabela227[[#This Row],[NOME]],'NOITE (N) (2)'!$J$3:$K$176,2,FALSE),"")</f>
        <v/>
      </c>
      <c r="AV82" s="32" t="str">
        <f>IFERROR(VLOOKUP(Tabela227[[#This Row],[NOME]],'NOITE (N) (1)'!$J$3:$K$176,2,FALSE),"")</f>
        <v/>
      </c>
      <c r="AW82" s="32" t="str">
        <f>IFERROR(VLOOKUP(Tabela227[[#This Row],[NOME]],'NOITE (N) (7)'!$L$3:$M$176,2,FALSE),"")</f>
        <v/>
      </c>
      <c r="AX82" s="32" t="str">
        <f>IFERROR(VLOOKUP(Tabela227[[#This Row],[NOME]],'NOITE (N) (6)'!$L$3:$M$176,2,FALSE),"")</f>
        <v/>
      </c>
      <c r="AY82" s="32" t="str">
        <f>IFERROR(VLOOKUP(Tabela227[[#This Row],[NOME]],'NOITE (N) (5)'!$L$3:$M$176,2,FALSE),"")</f>
        <v/>
      </c>
      <c r="AZ82" s="32" t="str">
        <f>IFERROR(VLOOKUP(Tabela227[[#This Row],[NOME]],'NOITE (N) (4)'!$L$3:$M$176,2,FALSE),"")</f>
        <v/>
      </c>
      <c r="BA82" s="32" t="str">
        <f>IFERROR(VLOOKUP(Tabela227[[#This Row],[NOME]],'NOITE (N) (3)'!$L$3:$M$176,2,FALSE),"")</f>
        <v/>
      </c>
      <c r="BB82" s="32" t="str">
        <f>IFERROR(VLOOKUP(Tabela227[[#This Row],[NOME]],'NOITE (N) (2)'!$L$3:$M$176,2,FALSE),"")</f>
        <v/>
      </c>
      <c r="BC82" s="32" t="str">
        <f>IFERROR(VLOOKUP(Tabela227[[#This Row],[NOME]],'NOITE (N) (1)'!$L$3:$M$176,2,FALSE),"")</f>
        <v/>
      </c>
      <c r="BD82" s="32" t="str">
        <f>IFERROR(VLOOKUP(Tabela227[[#This Row],[NOME]],'TARDE (N) (6)'!$B$2:$C$73,2,FALSE),"")</f>
        <v/>
      </c>
      <c r="BE82" s="32" t="str">
        <f>IFERROR(VLOOKUP(Tabela227[[#This Row],[NOME]],'TARDE (N) (5)'!$B$2:$C$73,2,FALSE),"")</f>
        <v/>
      </c>
      <c r="BF82" s="32" t="str">
        <f>IFERROR(VLOOKUP(Tabela227[[#This Row],[NOME]],'TARDE (N) (4)'!$B$2:$C$73,2,FALSE),"")</f>
        <v/>
      </c>
      <c r="BG82" s="32" t="str">
        <f>IFERROR(VLOOKUP(Tabela227[[#This Row],[NOME]],'TARDE (N) (3)'!$B$2:$C$73,2,FALSE),"")</f>
        <v/>
      </c>
      <c r="BH82" s="32" t="str">
        <f>IFERROR(VLOOKUP(Tabela227[[#This Row],[NOME]],'TARDE (N) (2)'!$B$2:$C$73,2,FALSE),"")</f>
        <v/>
      </c>
      <c r="BI82" s="32" t="str">
        <f>IFERROR(VLOOKUP(Tabela227[[#This Row],[NOME]],'TARDE (N) (1)'!$B$2:$C$73,2,FALSE),"")</f>
        <v/>
      </c>
      <c r="BJ82" s="32" t="str">
        <f>IFERROR(VLOOKUP(Tabela227[[#This Row],[NOME]],'TARDE (N) (6)'!$D$2:$E$73,2,FALSE),"")</f>
        <v/>
      </c>
      <c r="BK82" s="32" t="str">
        <f>IFERROR(VLOOKUP(Tabela227[[#This Row],[NOME]],'TARDE (N) (5)'!$D$2:$E$73,2,FALSE),"")</f>
        <v/>
      </c>
      <c r="BL82" s="32" t="str">
        <f>IFERROR(VLOOKUP(Tabela227[[#This Row],[NOME]],'TARDE (N) (4)'!$D$2:$E$73,2,FALSE),"")</f>
        <v/>
      </c>
      <c r="BM82" s="32" t="str">
        <f>IFERROR(VLOOKUP(Tabela227[[#This Row],[NOME]],'TARDE (N) (3)'!$D$2:$E$73,2,FALSE),"")</f>
        <v/>
      </c>
      <c r="BN82" s="32" t="str">
        <f>IFERROR(VLOOKUP(Tabela227[[#This Row],[NOME]],'TARDE (N) (2)'!$D$2:$E$73,2,FALSE),"")</f>
        <v/>
      </c>
      <c r="BO82" s="32" t="str">
        <f>IFERROR(VLOOKUP(Tabela227[[#This Row],[NOME]],'TARDE (N) (1)'!$D$2:$E$73,2,FALSE),"")</f>
        <v/>
      </c>
      <c r="BP82" s="32" t="str">
        <f>IFERROR(VLOOKUP(Tabela227[[#This Row],[NOME]],'TARDE (N) (6)'!$F$2:$G$73,2,FALSE),"")</f>
        <v/>
      </c>
      <c r="BQ82" s="32" t="str">
        <f>IFERROR(VLOOKUP(Tabela227[[#This Row],[NOME]],'TARDE (N) (5)'!$F$2:$G$73,2,FALSE),"")</f>
        <v/>
      </c>
      <c r="BR82" s="32" t="str">
        <f>IFERROR(VLOOKUP(Tabela227[[#This Row],[NOME]],'TARDE (N) (4)'!$F$2:$G$73,2,FALSE),"")</f>
        <v/>
      </c>
      <c r="BS82" s="32" t="str">
        <f>IFERROR(VLOOKUP(Tabela227[[#This Row],[NOME]],'TARDE (N) (3)'!$F$2:$G$73,2,FALSE),"")</f>
        <v/>
      </c>
      <c r="BT82" s="32" t="str">
        <f>IFERROR(VLOOKUP(Tabela227[[#This Row],[NOME]],'TARDE (N) (2)'!$F$2:$G$73,2,FALSE),"")</f>
        <v/>
      </c>
      <c r="BU82" s="32" t="str">
        <f>IFERROR(VLOOKUP(Tabela227[[#This Row],[NOME]],'TARDE (N) (1)'!$F$2:$G$73,2,FALSE),"")</f>
        <v/>
      </c>
      <c r="BV82" s="32" t="str">
        <f>IFERROR(VLOOKUP(Tabela227[[#This Row],[NOME]],'TARDE (N) (6)'!$H$2:$I$73,2,FALSE),"")</f>
        <v/>
      </c>
      <c r="BW82" s="32" t="str">
        <f>IFERROR(VLOOKUP(Tabela227[[#This Row],[NOME]],'TARDE (N) (5)'!$H$2:$I$73,2,FALSE),"")</f>
        <v/>
      </c>
      <c r="BX82" s="32" t="str">
        <f>IFERROR(VLOOKUP(Tabela227[[#This Row],[NOME]],'TARDE (N) (4)'!$H$2:$I$73,2,FALSE),"")</f>
        <v/>
      </c>
      <c r="BY82" s="32" t="str">
        <f>IFERROR(VLOOKUP(Tabela227[[#This Row],[NOME]],'TARDE (N) (3)'!$H$2:$I$73,2,FALSE),"")</f>
        <v/>
      </c>
      <c r="BZ82" s="32" t="str">
        <f>IFERROR(VLOOKUP(Tabela227[[#This Row],[NOME]],'TARDE (N) (2)'!$H$2:$I$73,2,FALSE),"")</f>
        <v/>
      </c>
      <c r="CA82" s="32" t="str">
        <f>IFERROR(VLOOKUP(Tabela227[[#This Row],[NOME]],'TARDE (N) (1)'!$H$2:$I$73,2,FALSE),"")</f>
        <v/>
      </c>
      <c r="CB82" s="32" t="str">
        <f>IFERROR(VLOOKUP(Tabela227[[#This Row],[NOME]],'TARDE (N) (6)'!$J$2:$K$73,2,FALSE),"")</f>
        <v/>
      </c>
      <c r="CC82" s="32" t="str">
        <f>IFERROR(VLOOKUP(Tabela227[[#This Row],[NOME]],'TARDE (N) (5)'!$J$2:$K$73,2,FALSE),"")</f>
        <v/>
      </c>
      <c r="CD82" s="32" t="str">
        <f>IFERROR(VLOOKUP(Tabela227[[#This Row],[NOME]],'TARDE (N) (4)'!$J$2:$K$73,2,FALSE),"")</f>
        <v/>
      </c>
      <c r="CE82" s="32" t="str">
        <f>IFERROR(VLOOKUP(Tabela227[[#This Row],[NOME]],'TARDE (N) (3)'!$J$2:$K$73,2,FALSE),"")</f>
        <v/>
      </c>
      <c r="CF82" s="32" t="str">
        <f>IFERROR(VLOOKUP(Tabela227[[#This Row],[NOME]],'TARDE (N) (2)'!$J$2:$K$73,2,FALSE),"")</f>
        <v/>
      </c>
      <c r="CG82" s="32" t="str">
        <f>IFERROR(VLOOKUP(Tabela227[[#This Row],[NOME]],'TARDE (N) (1)'!$J$2:$K$73,2,FALSE),"")</f>
        <v/>
      </c>
      <c r="CH82" s="32" t="str">
        <f>IFERROR(VLOOKUP(Tabela227[[#This Row],[NOME]],'TARDE (N) (6)'!$L$2:$M$73,2,FALSE),"")</f>
        <v/>
      </c>
      <c r="CI82" s="32" t="str">
        <f>IFERROR(VLOOKUP(Tabela227[[#This Row],[NOME]],'TARDE (N) (5)'!$L$2:$M$73,2,FALSE),"")</f>
        <v/>
      </c>
      <c r="CJ82" s="32" t="str">
        <f>IFERROR(VLOOKUP(Tabela227[[#This Row],[NOME]],'TARDE (N) (4)'!$L$2:$M$73,2,FALSE),"")</f>
        <v/>
      </c>
      <c r="CK82" s="32" t="str">
        <f>IFERROR(VLOOKUP(Tabela227[[#This Row],[NOME]],'TARDE (N) (3)'!$L$2:$M$73,2,FALSE),"")</f>
        <v/>
      </c>
      <c r="CL82" s="32" t="str">
        <f>IFERROR(VLOOKUP(Tabela227[[#This Row],[NOME]],'TARDE (N) (2)'!$L$2:$M$73,2,FALSE),"")</f>
        <v/>
      </c>
      <c r="CM82" s="32" t="str">
        <f>IFERROR(VLOOKUP(Tabela227[[#This Row],[NOME]],'TARDE (N) (1)'!$L$2:$M$73,2,FALSE),"")</f>
        <v/>
      </c>
      <c r="CN82" s="32" t="str">
        <f>IFERROR(VLOOKUP(Tabela227[[#This Row],[NOME]],'MANHÃ (N) (7)'!$B$2:$C$127,2,FALSE),"")</f>
        <v/>
      </c>
      <c r="CO82" s="32" t="str">
        <f>IFERROR(VLOOKUP(Tabela227[[#This Row],[NOME]],'MANHÃ (N) (6)'!$B$2:$C$127,2,FALSE),"")</f>
        <v/>
      </c>
      <c r="CP82" s="32" t="str">
        <f>IFERROR(VLOOKUP(Tabela227[[#This Row],[NOME]],'MANHÃ (N) (5)'!$B$2:$C$127,2,FALSE),"")</f>
        <v/>
      </c>
      <c r="CQ82" s="32" t="str">
        <f>IFERROR(VLOOKUP(Tabela227[[#This Row],[NOME]],'MANHÃ (N) (4)'!$B$2:$C$127,2,FALSE),"")</f>
        <v/>
      </c>
      <c r="CR82" s="32" t="str">
        <f>IFERROR(VLOOKUP(Tabela227[[#This Row],[NOME]],'MANHÃ (N) (3)'!$B$2:$C$127,2,FALSE),"")</f>
        <v/>
      </c>
      <c r="CS82" s="32" t="str">
        <f>IFERROR(VLOOKUP(Tabela227[[#This Row],[NOME]],'MANHÃ (N) (2)'!$B$2:$C$127,2,FALSE),"")</f>
        <v/>
      </c>
      <c r="CT82" s="32" t="str">
        <f>IFERROR(VLOOKUP(Tabela227[[#This Row],[NOME]],'MANHÃ (N) (1)'!$B$2:$C$127,2,FALSE),"")</f>
        <v/>
      </c>
      <c r="CU82" s="32" t="str">
        <f>IFERROR(VLOOKUP(Tabela227[[#This Row],[NOME]],'MANHÃ (N) (7)'!$D$2:$E$127,2,FALSE),"")</f>
        <v/>
      </c>
      <c r="CV82" s="32" t="str">
        <f>IFERROR(VLOOKUP(Tabela227[[#This Row],[NOME]],'MANHÃ (N) (6)'!$D$2:$E$127,2,FALSE),"")</f>
        <v/>
      </c>
      <c r="CW82" s="32" t="str">
        <f>IFERROR(VLOOKUP(Tabela227[[#This Row],[NOME]],'MANHÃ (N) (5)'!$D$2:$E$127,2,FALSE),"")</f>
        <v/>
      </c>
      <c r="CX82" s="32" t="str">
        <f>IFERROR(VLOOKUP(Tabela227[[#This Row],[NOME]],'MANHÃ (N) (4)'!$D$2:$E$127,2,FALSE),"")</f>
        <v/>
      </c>
      <c r="CY82" s="32" t="str">
        <f>IFERROR(VLOOKUP(Tabela227[[#This Row],[NOME]],'MANHÃ (N) (3)'!$D$2:$E$127,2,FALSE),"")</f>
        <v/>
      </c>
      <c r="CZ82" s="32" t="str">
        <f>IFERROR(VLOOKUP(Tabela227[[#This Row],[NOME]],'MANHÃ (N) (2)'!$D$2:$E$127,2,FALSE),"")</f>
        <v/>
      </c>
      <c r="DA82" s="32" t="str">
        <f>IFERROR(VLOOKUP(Tabela227[[#This Row],[NOME]],'MANHÃ (N) (1)'!$D$2:$E$127,2,FALSE),"")</f>
        <v/>
      </c>
      <c r="DB82" s="32" t="str">
        <f>IFERROR(VLOOKUP(Tabela227[[#This Row],[NOME]],'MANHÃ (N) (7)'!$F$2:$G$127,2,FALSE),"")</f>
        <v/>
      </c>
      <c r="DC82" s="32" t="str">
        <f>IFERROR(VLOOKUP(Tabela227[[#This Row],[NOME]],'MANHÃ (N) (7)'!$F$2:$G$127,2,FALSE),"")</f>
        <v/>
      </c>
      <c r="DD82" s="32" t="str">
        <f>IFERROR(VLOOKUP(Tabela227[[#This Row],[NOME]],'MANHÃ (N) (6)'!$F$2:$G$127,2,FALSE),"")</f>
        <v/>
      </c>
      <c r="DE82" s="32" t="str">
        <f>IFERROR(VLOOKUP(Tabela227[[#This Row],[NOME]],'MANHÃ (N) (5)'!$F$2:$G$127,2,FALSE),"")</f>
        <v/>
      </c>
      <c r="DF82" s="32" t="str">
        <f>IFERROR(VLOOKUP(Tabela227[[#This Row],[NOME]],'MANHÃ (N) (3)'!$F$2:$G$127,2,FALSE),"")</f>
        <v/>
      </c>
      <c r="DG82" s="32" t="str">
        <f>IFERROR(VLOOKUP(Tabela227[[#This Row],[NOME]],'MANHÃ (N) (2)'!$F$2:$G$127,2,FALSE),"")</f>
        <v/>
      </c>
      <c r="DH82" s="32" t="str">
        <f>IFERROR(VLOOKUP(Tabela227[[#This Row],[NOME]],'MANHÃ (N) (1)'!$F$2:$G$127,2,FALSE),"")</f>
        <v/>
      </c>
      <c r="DI82" s="32" t="str">
        <f>IFERROR(VLOOKUP(Tabela227[[#This Row],[NOME]],'MANHÃ (N) (7)'!$H$2:$I$127,2,FALSE),"")</f>
        <v/>
      </c>
      <c r="DJ82" s="32" t="str">
        <f>IFERROR(VLOOKUP(Tabela227[[#This Row],[NOME]],'MANHÃ (N) (6)'!$H$2:$I$127,2,FALSE),"")</f>
        <v/>
      </c>
      <c r="DK82" s="32" t="str">
        <f>IFERROR(VLOOKUP(Tabela227[[#This Row],[NOME]],'MANHÃ (N) (5)'!$H$2:$I$127,2,FALSE),"")</f>
        <v/>
      </c>
      <c r="DL82" s="32" t="str">
        <f>IFERROR(VLOOKUP(Tabela227[[#This Row],[NOME]],'MANHÃ (N) (4)'!$H$2:$I$127,2,FALSE),"")</f>
        <v/>
      </c>
      <c r="DM82" s="32" t="str">
        <f>IFERROR(VLOOKUP(Tabela227[[#This Row],[NOME]],'MANHÃ (N) (3)'!$H$2:$I$127,2,FALSE),"")</f>
        <v/>
      </c>
      <c r="DN82" s="32" t="str">
        <f>IFERROR(VLOOKUP(Tabela227[[#This Row],[NOME]],'MANHÃ (N) (2)'!$H$2:$I$127,2,FALSE),"")</f>
        <v/>
      </c>
      <c r="DO82" s="32" t="str">
        <f>IFERROR(VLOOKUP(Tabela227[[#This Row],[NOME]],'MANHÃ (N) (1)'!$H$2:$I$127,2,FALSE),"")</f>
        <v/>
      </c>
      <c r="DP82" s="32" t="str">
        <f>IFERROR(VLOOKUP(Tabela227[[#This Row],[NOME]],'MANHÃ (N) (7)'!$J$2:$K$127,2,FALSE),"")</f>
        <v/>
      </c>
      <c r="DQ82" s="32" t="str">
        <f>IFERROR(VLOOKUP(Tabela227[[#This Row],[NOME]],'MANHÃ (N) (6)'!$J$2:$K$127,2,FALSE),"")</f>
        <v/>
      </c>
      <c r="DR82" s="32" t="str">
        <f>IFERROR(VLOOKUP(Tabela227[[#This Row],[NOME]],'MANHÃ (N) (5)'!$J$2:$K$127,2,FALSE),"")</f>
        <v/>
      </c>
      <c r="DS82" s="32" t="str">
        <f>IFERROR(VLOOKUP(Tabela227[[#This Row],[NOME]],'MANHÃ (N) (4)'!$J$2:$K$127,2,FALSE),"")</f>
        <v/>
      </c>
      <c r="DT82" s="32" t="str">
        <f>IFERROR(VLOOKUP(Tabela227[[#This Row],[NOME]],'MANHÃ (N) (3)'!$J$2:$K$127,2,FALSE),"")</f>
        <v/>
      </c>
      <c r="DU82" s="32" t="str">
        <f>IFERROR(VLOOKUP(Tabela227[[#This Row],[NOME]],'MANHÃ (N) (2)'!$J$2:$K$127,2,FALSE),"")</f>
        <v/>
      </c>
      <c r="DV82" s="32" t="str">
        <f>IFERROR(VLOOKUP(Tabela227[[#This Row],[NOME]],'MANHÃ (N) (1)'!$J$2:$K$127,2,FALSE),"")</f>
        <v/>
      </c>
      <c r="DW82" s="32" t="str">
        <f>IFERROR(VLOOKUP(Tabela227[[#This Row],[NOME]],'MANHÃ (N) (7)'!$L$2:$M$127,2,FALSE),"")</f>
        <v/>
      </c>
      <c r="DX82" s="32" t="str">
        <f>IFERROR(VLOOKUP(Tabela227[[#This Row],[NOME]],'MANHÃ (N) (6)'!$L$2:$M$127,2,FALSE),"")</f>
        <v/>
      </c>
      <c r="DY82" s="32" t="str">
        <f>IFERROR(VLOOKUP(Tabela227[[#This Row],[NOME]],'MANHÃ (N) (5)'!$L$2:$M$127,2,FALSE),"")</f>
        <v/>
      </c>
      <c r="DZ82" s="32" t="str">
        <f>IFERROR(VLOOKUP(Tabela227[[#This Row],[NOME]],'MANHÃ (N) (4)'!$L$2:$M$127,2,FALSE),"")</f>
        <v/>
      </c>
      <c r="EA82" s="32" t="str">
        <f>IFERROR(VLOOKUP(Tabela227[[#This Row],[NOME]],'MANHÃ (N) (3)'!$L$2:$M$127,2,FALSE),"")</f>
        <v/>
      </c>
      <c r="EB82" s="32" t="str">
        <f>IFERROR(VLOOKUP(Tabela227[[#This Row],[NOME]],'MANHÃ (N) (2)'!$L$2:$M$127,2,FALSE),"")</f>
        <v/>
      </c>
      <c r="EC82" s="32" t="str">
        <f>IFERROR(VLOOKUP(Tabela227[[#This Row],[NOME]],'MANHÃ (N) (1)'!$L$2:$M$127,2,FALSE),"")</f>
        <v/>
      </c>
      <c r="ED82" s="33">
        <v>45323</v>
      </c>
      <c r="EE82" s="31">
        <f>PROFESSORES!$D$3</f>
        <v>2024</v>
      </c>
      <c r="EF82" s="31" t="str">
        <f>PROFESSORES!$C$3</f>
        <v>MAIO</v>
      </c>
      <c r="EG82" s="35">
        <f>'MÊS (WORD)'!$C$4</f>
        <v>5</v>
      </c>
      <c r="EH82" s="42">
        <f>'MÊS (WORD)'!$I$5</f>
        <v>45413</v>
      </c>
      <c r="EI82" s="31" t="str">
        <f>'MÊS (WORD)'!$J$5</f>
        <v>*
***************************DIA DO TRABALHO**************************</v>
      </c>
      <c r="EJ82" s="42">
        <f>'MÊS (WORD)'!$I$6</f>
        <v>45414</v>
      </c>
      <c r="EK82" s="37" t="str">
        <f>'MÊS (WORD)'!$J$6</f>
        <v/>
      </c>
      <c r="EL82" s="42">
        <f>'MÊS (WORD)'!$I$7</f>
        <v>45415</v>
      </c>
      <c r="EM82" s="37" t="str">
        <f>'MÊS (WORD)'!$J$7</f>
        <v/>
      </c>
      <c r="EN82" s="42">
        <f>'MÊS (WORD)'!$I$8</f>
        <v>45416</v>
      </c>
      <c r="EO82" s="37" t="str">
        <f>'MÊS (WORD)'!$J$8</f>
        <v/>
      </c>
      <c r="EP82" s="42">
        <f>'MÊS (WORD)'!$I$9</f>
        <v>45417</v>
      </c>
      <c r="EQ82" s="37" t="str">
        <f>'MÊS (WORD)'!$J$9</f>
        <v>********************************************************************</v>
      </c>
      <c r="ER82" s="42">
        <f>'MÊS (WORD)'!$I$10</f>
        <v>45418</v>
      </c>
      <c r="ES82" s="37" t="str">
        <f>'MÊS (WORD)'!$J$10</f>
        <v/>
      </c>
      <c r="ET82" s="42">
        <f>'MÊS (WORD)'!$I$11</f>
        <v>45419</v>
      </c>
      <c r="EU82" s="37" t="str">
        <f>'MÊS (WORD)'!$J$11</f>
        <v/>
      </c>
      <c r="EV82" s="42">
        <f>'MÊS (WORD)'!$I$12</f>
        <v>45420</v>
      </c>
      <c r="EW82" s="37" t="str">
        <f>'MÊS (WORD)'!$J$12</f>
        <v/>
      </c>
      <c r="EX82" s="42">
        <f>'MÊS (WORD)'!$I$13</f>
        <v>45421</v>
      </c>
      <c r="EY82" s="37" t="str">
        <f>'MÊS (WORD)'!$J$13</f>
        <v/>
      </c>
      <c r="EZ82" s="37">
        <f>'MÊS (WORD)'!$I$14</f>
        <v>45422</v>
      </c>
      <c r="FA82" s="37" t="str">
        <f>'MÊS (WORD)'!$J$14</f>
        <v/>
      </c>
      <c r="FB82" s="37">
        <f>'MÊS (WORD)'!$I$15</f>
        <v>45423</v>
      </c>
      <c r="FC82" s="37" t="str">
        <f>'MÊS (WORD)'!$J$15</f>
        <v/>
      </c>
      <c r="FD82" s="37">
        <f>'MÊS (WORD)'!$I$16</f>
        <v>45424</v>
      </c>
      <c r="FE82" s="37" t="str">
        <f>'MÊS (WORD)'!$J$16</f>
        <v>********************************************************************</v>
      </c>
      <c r="FF82" s="37">
        <f>'MÊS (WORD)'!$I$17</f>
        <v>45425</v>
      </c>
      <c r="FG82" s="37" t="str">
        <f>'MÊS (WORD)'!$J$17</f>
        <v/>
      </c>
      <c r="FH82" s="37">
        <f>'MÊS (WORD)'!$I$18</f>
        <v>45426</v>
      </c>
      <c r="FI82" s="37" t="str">
        <f>'MÊS (WORD)'!$J$18</f>
        <v/>
      </c>
      <c r="FJ82" s="37">
        <f>'MÊS (WORD)'!$I$19</f>
        <v>45427</v>
      </c>
      <c r="FK82" s="37" t="str">
        <f>'MÊS (WORD)'!$J$19</f>
        <v/>
      </c>
      <c r="FL82" s="37">
        <f>'MÊS (WORD)'!$I$20</f>
        <v>45428</v>
      </c>
      <c r="FM82" s="37" t="str">
        <f>'MÊS (WORD)'!$J$20</f>
        <v/>
      </c>
      <c r="FN82" s="37">
        <f>'MÊS (WORD)'!$I$21</f>
        <v>45429</v>
      </c>
      <c r="FO82" s="37" t="str">
        <f>'MÊS (WORD)'!$J$21</f>
        <v/>
      </c>
      <c r="FP82" s="37">
        <f>'MÊS (WORD)'!$I$22</f>
        <v>45430</v>
      </c>
      <c r="FQ82" s="37" t="str">
        <f>'MÊS (WORD)'!$J$22</f>
        <v/>
      </c>
      <c r="FR82" s="37">
        <f>'MÊS (WORD)'!$I$23</f>
        <v>45431</v>
      </c>
      <c r="FS82" s="37" t="str">
        <f>'MÊS (WORD)'!$J$23</f>
        <v>********************************************************************</v>
      </c>
      <c r="FT82" s="37">
        <f>'MÊS (WORD)'!$I$24</f>
        <v>45432</v>
      </c>
      <c r="FU82" s="37" t="str">
        <f>'MÊS (WORD)'!$J$24</f>
        <v/>
      </c>
      <c r="FV82" s="37">
        <f>'MÊS (WORD)'!$I$25</f>
        <v>45433</v>
      </c>
      <c r="FW82" s="37" t="str">
        <f>'MÊS (WORD)'!$J$25</f>
        <v/>
      </c>
      <c r="FX82" s="37">
        <f>'MÊS (WORD)'!$I$26</f>
        <v>45434</v>
      </c>
      <c r="FY82" s="37" t="str">
        <f>'MÊS (WORD)'!$J$26</f>
        <v/>
      </c>
      <c r="FZ82" s="37">
        <f>'MÊS (WORD)'!$I$27</f>
        <v>45435</v>
      </c>
      <c r="GA82" s="37" t="str">
        <f>'MÊS (WORD)'!$J$27</f>
        <v/>
      </c>
      <c r="GB82" s="37">
        <f>'MÊS (WORD)'!$I$28</f>
        <v>45436</v>
      </c>
      <c r="GC82" s="37" t="str">
        <f>'MÊS (WORD)'!$J$28</f>
        <v/>
      </c>
      <c r="GD82" s="37">
        <f>'MÊS (WORD)'!$I$29</f>
        <v>45437</v>
      </c>
      <c r="GE82" s="37" t="str">
        <f>'MÊS (WORD)'!$J$29</f>
        <v/>
      </c>
      <c r="GF82" s="37">
        <f>'MÊS (WORD)'!$I$30</f>
        <v>45438</v>
      </c>
      <c r="GG82" s="37" t="str">
        <f>'MÊS (WORD)'!$J$30</f>
        <v>********************************************************************</v>
      </c>
      <c r="GH82" s="37">
        <f>'MÊS (WORD)'!$I$31</f>
        <v>45439</v>
      </c>
      <c r="GI82" s="37" t="str">
        <f>'MÊS (WORD)'!$J$31</f>
        <v/>
      </c>
      <c r="GJ82" s="37">
        <f>'MÊS (WORD)'!$I$32</f>
        <v>45440</v>
      </c>
      <c r="GK82" s="37" t="str">
        <f>'MÊS (WORD)'!$J$32</f>
        <v/>
      </c>
      <c r="GL82" s="37">
        <f>'MÊS (WORD)'!$I$33</f>
        <v>45441</v>
      </c>
      <c r="GM82" s="37" t="str">
        <f>'MÊS (WORD)'!$J$33</f>
        <v/>
      </c>
      <c r="GN82" s="37">
        <f>'MÊS (WORD)'!$I$34</f>
        <v>45442</v>
      </c>
      <c r="GO82" s="37" t="str">
        <f>'MÊS (WORD)'!$J$34</f>
        <v/>
      </c>
      <c r="GP82" s="37">
        <f>'MÊS (WORD)'!$I$35</f>
        <v>45443</v>
      </c>
      <c r="GQ82" s="31" t="str">
        <f>'MÊS (WORD)'!$J$35</f>
        <v/>
      </c>
    </row>
    <row r="83" spans="1:199" ht="17.100000000000001" customHeight="1" x14ac:dyDescent="0.25">
      <c r="A83" s="31">
        <v>48224</v>
      </c>
      <c r="B83" s="33">
        <v>40997</v>
      </c>
      <c r="C83" s="31">
        <v>216</v>
      </c>
      <c r="D83" s="39" t="s">
        <v>397</v>
      </c>
      <c r="E83" s="34" t="s">
        <v>27</v>
      </c>
      <c r="F83" s="39" t="s">
        <v>396</v>
      </c>
      <c r="G83" s="39" t="s">
        <v>398</v>
      </c>
      <c r="H83" s="31">
        <v>8</v>
      </c>
      <c r="I83" s="31">
        <f>IF(Tabela227[[#This Row],[HORA AULA]]&lt;&gt;0,Tabela227[[#This Row],[HORA AULA]]/2,"-")</f>
        <v>4</v>
      </c>
      <c r="J83" s="31">
        <v>32</v>
      </c>
      <c r="K83" s="31">
        <v>20</v>
      </c>
      <c r="L83" s="31" t="s">
        <v>100</v>
      </c>
      <c r="M83" s="31" t="s">
        <v>100</v>
      </c>
      <c r="N83" s="32" t="str">
        <f>IFERROR(VLOOKUP(Tabela227[[#This Row],[NOME]],'NOITE (N) (7)'!$B$3:$C$176,2,FALSE),"")</f>
        <v/>
      </c>
      <c r="O83" s="32" t="str">
        <f>IFERROR(VLOOKUP(Tabela227[[#This Row],[NOME]],'NOITE (N) (6)'!$B$3:$C$176,2,FALSE),"")</f>
        <v/>
      </c>
      <c r="P83" s="32" t="str">
        <f>IFERROR(VLOOKUP(Tabela227[[#This Row],[NOME]],'NOITE (N) (5)'!$B$3:$C$176,2,FALSE),"")</f>
        <v/>
      </c>
      <c r="Q83" s="32" t="str">
        <f>IFERROR(VLOOKUP(Tabela227[[#This Row],[NOME]],'NOITE (N) (4)'!$B$3:$C$176,2,FALSE),"")</f>
        <v/>
      </c>
      <c r="R83" s="32" t="str">
        <f>IFERROR(VLOOKUP(Tabela227[[#This Row],[NOME]],'NOITE (N) (3)'!$B$3:$C$176,2,FALSE),"")</f>
        <v/>
      </c>
      <c r="S83" s="32" t="str">
        <f>IFERROR(VLOOKUP(Tabela227[[#This Row],[NOME]],'NOITE (N) (2)'!$B$3:$C$176,2,FALSE),"")</f>
        <v/>
      </c>
      <c r="T83" s="32" t="str">
        <f>IFERROR(VLOOKUP(Tabela227[[#This Row],[NOME]],'NOITE (N) (1)'!$B$3:$C$176,2,FALSE),"")</f>
        <v/>
      </c>
      <c r="U83" s="32" t="str">
        <f>IFERROR(VLOOKUP(Tabela227[[#This Row],[NOME]],'NOITE (N) (7)'!$D$3:$E$176,2,FALSE),"")</f>
        <v/>
      </c>
      <c r="V83" s="32" t="str">
        <f>IFERROR(VLOOKUP(Tabela227[[#This Row],[NOME]],'NOITE (N) (6)'!$D$3:$E$176,2,FALSE),"")</f>
        <v/>
      </c>
      <c r="W83" s="32" t="str">
        <f>IFERROR(VLOOKUP(Tabela227[[#This Row],[NOME]],'NOITE (N) (5)'!$D$3:$E$176,2,FALSE),"")</f>
        <v/>
      </c>
      <c r="X83" s="32" t="str">
        <f>IFERROR(VLOOKUP(Tabela227[[#This Row],[NOME]],'NOITE (N) (4)'!$D$3:$E$176,2,FALSE),"")</f>
        <v/>
      </c>
      <c r="Y83" s="32" t="str">
        <f>IFERROR(VLOOKUP(Tabela227[[#This Row],[NOME]],'NOITE (N) (3)'!$D$3:$E$176,2,FALSE),"")</f>
        <v/>
      </c>
      <c r="Z83" s="32" t="str">
        <f>IFERROR(VLOOKUP(Tabela227[[#This Row],[NOME]],'NOITE (N) (2)'!$D$3:$E$176,2,FALSE),"")</f>
        <v/>
      </c>
      <c r="AA83" s="32" t="str">
        <f>IFERROR(VLOOKUP(Tabela227[[#This Row],[NOME]],'NOITE (N) (1)'!$D$3:$E$176,2,FALSE),"")</f>
        <v/>
      </c>
      <c r="AB83" s="32" t="str">
        <f>IFERROR(VLOOKUP(Tabela227[[#This Row],[NOME]],'NOITE (N) (7)'!$F$3:$G$176,2,FALSE),"")</f>
        <v/>
      </c>
      <c r="AC83" s="32" t="str">
        <f>IFERROR(VLOOKUP(Tabela227[[#This Row],[NOME]],'NOITE (N) (6)'!$F$3:$G$176,2,FALSE),"")</f>
        <v/>
      </c>
      <c r="AD83" s="32" t="str">
        <f>IFERROR(VLOOKUP(Tabela227[[#This Row],[NOME]],'NOITE (N) (5)'!$F$3:$G$176,2,FALSE),"")</f>
        <v/>
      </c>
      <c r="AE83" s="32" t="str">
        <f>IFERROR(VLOOKUP(Tabela227[[#This Row],[NOME]],'NOITE (N) (4)'!$F$3:$G$176,2,FALSE),"")</f>
        <v/>
      </c>
      <c r="AF83" s="32" t="str">
        <f>IFERROR(VLOOKUP(Tabela227[[#This Row],[NOME]],'NOITE (N) (3)'!$F$3:$G$176,2,FALSE),"")</f>
        <v/>
      </c>
      <c r="AG83" s="32" t="str">
        <f>IFERROR(VLOOKUP(Tabela227[[#This Row],[NOME]],'NOITE (N) (2)'!$F$3:$G$176,2,FALSE),"")</f>
        <v/>
      </c>
      <c r="AH83" s="32" t="str">
        <f>IFERROR(VLOOKUP(Tabela227[[#This Row],[NOME]],'NOITE (N) (1)'!$F$3:$G$176,2,FALSE),"")</f>
        <v/>
      </c>
      <c r="AI83" s="32" t="str">
        <f>IFERROR(VLOOKUP(Tabela227[[#This Row],[NOME]],'NOITE (N) (7)'!$H$3:$I$176,2,FALSE),"")</f>
        <v/>
      </c>
      <c r="AJ83" s="32" t="str">
        <f>IFERROR(VLOOKUP(Tabela227[[#This Row],[NOME]],'NOITE (N) (6)'!$H$3:$I$176,2,FALSE),"")</f>
        <v/>
      </c>
      <c r="AK83" s="32" t="str">
        <f>IFERROR(VLOOKUP(Tabela227[[#This Row],[NOME]],'NOITE (N) (5)'!$H$3:$I$176,2,FALSE),"")</f>
        <v/>
      </c>
      <c r="AL83" s="32" t="str">
        <f>IFERROR(VLOOKUP(Tabela227[[#This Row],[NOME]],'NOITE (N) (4)'!$H$3:$I$176,2,FALSE),"")</f>
        <v/>
      </c>
      <c r="AM83" s="32" t="str">
        <f>IFERROR(VLOOKUP(Tabela227[[#This Row],[NOME]],'NOITE (N) (3)'!$H$3:$I$176,2,FALSE),"")</f>
        <v/>
      </c>
      <c r="AN83" s="32" t="str">
        <f>IFERROR(VLOOKUP(Tabela227[[#This Row],[NOME]],'NOITE (N) (2)'!$H$3:$I$176,2,FALSE),"")</f>
        <v/>
      </c>
      <c r="AO83" s="32" t="str">
        <f>IFERROR(VLOOKUP(Tabela227[[#This Row],[NOME]],'NOITE (N) (1)'!$H$3:$I$176,2,FALSE),"")</f>
        <v/>
      </c>
      <c r="AP83" s="32" t="str">
        <f>IFERROR(VLOOKUP(Tabela227[[#This Row],[NOME]],'NOITE (N) (7)'!$J$3:$K$176,2,FALSE),"")</f>
        <v/>
      </c>
      <c r="AQ83" s="32" t="str">
        <f>IFERROR(VLOOKUP(Tabela227[[#This Row],[NOME]],'NOITE (N) (6)'!$J$3:$K$176,2,FALSE),"")</f>
        <v/>
      </c>
      <c r="AR83" s="32" t="str">
        <f>IFERROR(VLOOKUP(Tabela227[[#This Row],[NOME]],'NOITE (N) (5)'!$J$3:$K$176,2,FALSE),"")</f>
        <v/>
      </c>
      <c r="AS83" s="32" t="str">
        <f>IFERROR(VLOOKUP(Tabela227[[#This Row],[NOME]],'NOITE (N) (4)'!$J$3:$K$176,2,FALSE),"")</f>
        <v/>
      </c>
      <c r="AT83" s="32" t="str">
        <f>IFERROR(VLOOKUP(Tabela227[[#This Row],[NOME]],'NOITE (N) (3)'!$J$3:$K$176,2,FALSE),"")</f>
        <v/>
      </c>
      <c r="AU83" s="32" t="str">
        <f>IFERROR(VLOOKUP(Tabela227[[#This Row],[NOME]],'NOITE (N) (2)'!$J$3:$K$176,2,FALSE),"")</f>
        <v/>
      </c>
      <c r="AV83" s="32" t="str">
        <f>IFERROR(VLOOKUP(Tabela227[[#This Row],[NOME]],'NOITE (N) (1)'!$J$3:$K$176,2,FALSE),"")</f>
        <v/>
      </c>
      <c r="AW83" s="32" t="str">
        <f>IFERROR(VLOOKUP(Tabela227[[#This Row],[NOME]],'NOITE (N) (7)'!$L$3:$M$176,2,FALSE),"")</f>
        <v/>
      </c>
      <c r="AX83" s="32" t="str">
        <f>IFERROR(VLOOKUP(Tabela227[[#This Row],[NOME]],'NOITE (N) (6)'!$L$3:$M$176,2,FALSE),"")</f>
        <v/>
      </c>
      <c r="AY83" s="32" t="str">
        <f>IFERROR(VLOOKUP(Tabela227[[#This Row],[NOME]],'NOITE (N) (5)'!$L$3:$M$176,2,FALSE),"")</f>
        <v/>
      </c>
      <c r="AZ83" s="32" t="str">
        <f>IFERROR(VLOOKUP(Tabela227[[#This Row],[NOME]],'NOITE (N) (4)'!$L$3:$M$176,2,FALSE),"")</f>
        <v/>
      </c>
      <c r="BA83" s="32" t="str">
        <f>IFERROR(VLOOKUP(Tabela227[[#This Row],[NOME]],'NOITE (N) (3)'!$L$3:$M$176,2,FALSE),"")</f>
        <v/>
      </c>
      <c r="BB83" s="32" t="str">
        <f>IFERROR(VLOOKUP(Tabela227[[#This Row],[NOME]],'NOITE (N) (2)'!$L$3:$M$176,2,FALSE),"")</f>
        <v/>
      </c>
      <c r="BC83" s="32" t="str">
        <f>IFERROR(VLOOKUP(Tabela227[[#This Row],[NOME]],'NOITE (N) (1)'!$L$3:$M$176,2,FALSE),"")</f>
        <v/>
      </c>
      <c r="BD83" s="32" t="str">
        <f>IFERROR(VLOOKUP(Tabela227[[#This Row],[NOME]],'TARDE (N) (6)'!$B$2:$C$73,2,FALSE),"")</f>
        <v/>
      </c>
      <c r="BE83" s="32" t="str">
        <f>IFERROR(VLOOKUP(Tabela227[[#This Row],[NOME]],'TARDE (N) (5)'!$B$2:$C$73,2,FALSE),"")</f>
        <v/>
      </c>
      <c r="BF83" s="32" t="str">
        <f>IFERROR(VLOOKUP(Tabela227[[#This Row],[NOME]],'TARDE (N) (4)'!$B$2:$C$73,2,FALSE),"")</f>
        <v/>
      </c>
      <c r="BG83" s="32" t="str">
        <f>IFERROR(VLOOKUP(Tabela227[[#This Row],[NOME]],'TARDE (N) (3)'!$B$2:$C$73,2,FALSE),"")</f>
        <v/>
      </c>
      <c r="BH83" s="32" t="str">
        <f>IFERROR(VLOOKUP(Tabela227[[#This Row],[NOME]],'TARDE (N) (2)'!$B$2:$C$73,2,FALSE),"")</f>
        <v/>
      </c>
      <c r="BI83" s="32" t="str">
        <f>IFERROR(VLOOKUP(Tabela227[[#This Row],[NOME]],'TARDE (N) (1)'!$B$2:$C$73,2,FALSE),"")</f>
        <v/>
      </c>
      <c r="BJ83" s="32" t="str">
        <f>IFERROR(VLOOKUP(Tabela227[[#This Row],[NOME]],'TARDE (N) (6)'!$D$2:$E$73,2,FALSE),"")</f>
        <v/>
      </c>
      <c r="BK83" s="32" t="str">
        <f>IFERROR(VLOOKUP(Tabela227[[#This Row],[NOME]],'TARDE (N) (5)'!$D$2:$E$73,2,FALSE),"")</f>
        <v/>
      </c>
      <c r="BL83" s="32" t="str">
        <f>IFERROR(VLOOKUP(Tabela227[[#This Row],[NOME]],'TARDE (N) (4)'!$D$2:$E$73,2,FALSE),"")</f>
        <v/>
      </c>
      <c r="BM83" s="32" t="str">
        <f>IFERROR(VLOOKUP(Tabela227[[#This Row],[NOME]],'TARDE (N) (3)'!$D$2:$E$73,2,FALSE),"")</f>
        <v/>
      </c>
      <c r="BN83" s="32" t="str">
        <f>IFERROR(VLOOKUP(Tabela227[[#This Row],[NOME]],'TARDE (N) (2)'!$D$2:$E$73,2,FALSE),"")</f>
        <v/>
      </c>
      <c r="BO83" s="32" t="str">
        <f>IFERROR(VLOOKUP(Tabela227[[#This Row],[NOME]],'TARDE (N) (1)'!$D$2:$E$73,2,FALSE),"")</f>
        <v/>
      </c>
      <c r="BP83" s="32" t="str">
        <f>IFERROR(VLOOKUP(Tabela227[[#This Row],[NOME]],'TARDE (N) (6)'!$F$2:$G$73,2,FALSE),"")</f>
        <v/>
      </c>
      <c r="BQ83" s="32" t="str">
        <f>IFERROR(VLOOKUP(Tabela227[[#This Row],[NOME]],'TARDE (N) (5)'!$F$2:$G$73,2,FALSE),"")</f>
        <v/>
      </c>
      <c r="BR83" s="32" t="str">
        <f>IFERROR(VLOOKUP(Tabela227[[#This Row],[NOME]],'TARDE (N) (4)'!$F$2:$G$73,2,FALSE),"")</f>
        <v/>
      </c>
      <c r="BS83" s="32" t="str">
        <f>IFERROR(VLOOKUP(Tabela227[[#This Row],[NOME]],'TARDE (N) (3)'!$F$2:$G$73,2,FALSE),"")</f>
        <v/>
      </c>
      <c r="BT83" s="32" t="str">
        <f>IFERROR(VLOOKUP(Tabela227[[#This Row],[NOME]],'TARDE (N) (2)'!$F$2:$G$73,2,FALSE),"")</f>
        <v/>
      </c>
      <c r="BU83" s="32" t="str">
        <f>IFERROR(VLOOKUP(Tabela227[[#This Row],[NOME]],'TARDE (N) (1)'!$F$2:$G$73,2,FALSE),"")</f>
        <v/>
      </c>
      <c r="BV83" s="32" t="str">
        <f>IFERROR(VLOOKUP(Tabela227[[#This Row],[NOME]],'TARDE (N) (6)'!$H$2:$I$73,2,FALSE),"")</f>
        <v/>
      </c>
      <c r="BW83" s="32" t="str">
        <f>IFERROR(VLOOKUP(Tabela227[[#This Row],[NOME]],'TARDE (N) (5)'!$H$2:$I$73,2,FALSE),"")</f>
        <v/>
      </c>
      <c r="BX83" s="32" t="str">
        <f>IFERROR(VLOOKUP(Tabela227[[#This Row],[NOME]],'TARDE (N) (4)'!$H$2:$I$73,2,FALSE),"")</f>
        <v/>
      </c>
      <c r="BY83" s="32" t="str">
        <f>IFERROR(VLOOKUP(Tabela227[[#This Row],[NOME]],'TARDE (N) (3)'!$H$2:$I$73,2,FALSE),"")</f>
        <v/>
      </c>
      <c r="BZ83" s="32" t="str">
        <f>IFERROR(VLOOKUP(Tabela227[[#This Row],[NOME]],'TARDE (N) (2)'!$H$2:$I$73,2,FALSE),"")</f>
        <v/>
      </c>
      <c r="CA83" s="32" t="str">
        <f>IFERROR(VLOOKUP(Tabela227[[#This Row],[NOME]],'TARDE (N) (1)'!$H$2:$I$73,2,FALSE),"")</f>
        <v/>
      </c>
      <c r="CB83" s="32" t="str">
        <f>IFERROR(VLOOKUP(Tabela227[[#This Row],[NOME]],'TARDE (N) (6)'!$J$2:$K$73,2,FALSE),"")</f>
        <v/>
      </c>
      <c r="CC83" s="32" t="str">
        <f>IFERROR(VLOOKUP(Tabela227[[#This Row],[NOME]],'TARDE (N) (5)'!$J$2:$K$73,2,FALSE),"")</f>
        <v/>
      </c>
      <c r="CD83" s="32" t="str">
        <f>IFERROR(VLOOKUP(Tabela227[[#This Row],[NOME]],'TARDE (N) (4)'!$J$2:$K$73,2,FALSE),"")</f>
        <v/>
      </c>
      <c r="CE83" s="32" t="str">
        <f>IFERROR(VLOOKUP(Tabela227[[#This Row],[NOME]],'TARDE (N) (3)'!$J$2:$K$73,2,FALSE),"")</f>
        <v/>
      </c>
      <c r="CF83" s="32" t="str">
        <f>IFERROR(VLOOKUP(Tabela227[[#This Row],[NOME]],'TARDE (N) (2)'!$J$2:$K$73,2,FALSE),"")</f>
        <v/>
      </c>
      <c r="CG83" s="32" t="str">
        <f>IFERROR(VLOOKUP(Tabela227[[#This Row],[NOME]],'TARDE (N) (1)'!$J$2:$K$73,2,FALSE),"")</f>
        <v/>
      </c>
      <c r="CH83" s="32" t="str">
        <f>IFERROR(VLOOKUP(Tabela227[[#This Row],[NOME]],'TARDE (N) (6)'!$L$2:$M$73,2,FALSE),"")</f>
        <v/>
      </c>
      <c r="CI83" s="32" t="str">
        <f>IFERROR(VLOOKUP(Tabela227[[#This Row],[NOME]],'TARDE (N) (5)'!$L$2:$M$73,2,FALSE),"")</f>
        <v/>
      </c>
      <c r="CJ83" s="32" t="str">
        <f>IFERROR(VLOOKUP(Tabela227[[#This Row],[NOME]],'TARDE (N) (4)'!$L$2:$M$73,2,FALSE),"")</f>
        <v/>
      </c>
      <c r="CK83" s="32" t="str">
        <f>IFERROR(VLOOKUP(Tabela227[[#This Row],[NOME]],'TARDE (N) (3)'!$L$2:$M$73,2,FALSE),"")</f>
        <v/>
      </c>
      <c r="CL83" s="32" t="str">
        <f>IFERROR(VLOOKUP(Tabela227[[#This Row],[NOME]],'TARDE (N) (2)'!$L$2:$M$73,2,FALSE),"")</f>
        <v/>
      </c>
      <c r="CM83" s="32" t="str">
        <f>IFERROR(VLOOKUP(Tabela227[[#This Row],[NOME]],'TARDE (N) (1)'!$L$2:$M$73,2,FALSE),"")</f>
        <v/>
      </c>
      <c r="CN83" s="32" t="str">
        <f>IFERROR(VLOOKUP(Tabela227[[#This Row],[NOME]],'MANHÃ (N) (7)'!$B$2:$C$127,2,FALSE),"")</f>
        <v/>
      </c>
      <c r="CO83" s="32" t="str">
        <f>IFERROR(VLOOKUP(Tabela227[[#This Row],[NOME]],'MANHÃ (N) (6)'!$B$2:$C$127,2,FALSE),"")</f>
        <v/>
      </c>
      <c r="CP83" s="32" t="str">
        <f>IFERROR(VLOOKUP(Tabela227[[#This Row],[NOME]],'MANHÃ (N) (5)'!$B$2:$C$127,2,FALSE),"")</f>
        <v/>
      </c>
      <c r="CQ83" s="32" t="str">
        <f>IFERROR(VLOOKUP(Tabela227[[#This Row],[NOME]],'MANHÃ (N) (4)'!$B$2:$C$127,2,FALSE),"")</f>
        <v/>
      </c>
      <c r="CR83" s="32" t="str">
        <f>IFERROR(VLOOKUP(Tabela227[[#This Row],[NOME]],'MANHÃ (N) (3)'!$B$2:$C$127,2,FALSE),"")</f>
        <v/>
      </c>
      <c r="CS83" s="32" t="str">
        <f>IFERROR(VLOOKUP(Tabela227[[#This Row],[NOME]],'MANHÃ (N) (2)'!$B$2:$C$127,2,FALSE),"")</f>
        <v/>
      </c>
      <c r="CT83" s="32" t="str">
        <f>IFERROR(VLOOKUP(Tabela227[[#This Row],[NOME]],'MANHÃ (N) (1)'!$B$2:$C$127,2,FALSE),"")</f>
        <v/>
      </c>
      <c r="CU83" s="32" t="str">
        <f>IFERROR(VLOOKUP(Tabela227[[#This Row],[NOME]],'MANHÃ (N) (7)'!$D$2:$E$127,2,FALSE),"")</f>
        <v/>
      </c>
      <c r="CV83" s="32" t="str">
        <f>IFERROR(VLOOKUP(Tabela227[[#This Row],[NOME]],'MANHÃ (N) (6)'!$D$2:$E$127,2,FALSE),"")</f>
        <v/>
      </c>
      <c r="CW83" s="32" t="str">
        <f>IFERROR(VLOOKUP(Tabela227[[#This Row],[NOME]],'MANHÃ (N) (5)'!$D$2:$E$127,2,FALSE),"")</f>
        <v/>
      </c>
      <c r="CX83" s="32" t="str">
        <f>IFERROR(VLOOKUP(Tabela227[[#This Row],[NOME]],'MANHÃ (N) (4)'!$D$2:$E$127,2,FALSE),"")</f>
        <v/>
      </c>
      <c r="CY83" s="32" t="str">
        <f>IFERROR(VLOOKUP(Tabela227[[#This Row],[NOME]],'MANHÃ (N) (3)'!$D$2:$E$127,2,FALSE),"")</f>
        <v/>
      </c>
      <c r="CZ83" s="32" t="str">
        <f>IFERROR(VLOOKUP(Tabela227[[#This Row],[NOME]],'MANHÃ (N) (2)'!$D$2:$E$127,2,FALSE),"")</f>
        <v/>
      </c>
      <c r="DA83" s="32" t="str">
        <f>IFERROR(VLOOKUP(Tabela227[[#This Row],[NOME]],'MANHÃ (N) (1)'!$D$2:$E$127,2,FALSE),"")</f>
        <v/>
      </c>
      <c r="DB83" s="32" t="str">
        <f>IFERROR(VLOOKUP(Tabela227[[#This Row],[NOME]],'MANHÃ (N) (7)'!$F$2:$G$127,2,FALSE),"")</f>
        <v/>
      </c>
      <c r="DC83" s="32" t="str">
        <f>IFERROR(VLOOKUP(Tabela227[[#This Row],[NOME]],'MANHÃ (N) (7)'!$F$2:$G$127,2,FALSE),"")</f>
        <v/>
      </c>
      <c r="DD83" s="32" t="str">
        <f>IFERROR(VLOOKUP(Tabela227[[#This Row],[NOME]],'MANHÃ (N) (6)'!$F$2:$G$127,2,FALSE),"")</f>
        <v/>
      </c>
      <c r="DE83" s="32" t="str">
        <f>IFERROR(VLOOKUP(Tabela227[[#This Row],[NOME]],'MANHÃ (N) (5)'!$F$2:$G$127,2,FALSE),"")</f>
        <v/>
      </c>
      <c r="DF83" s="32" t="str">
        <f>IFERROR(VLOOKUP(Tabela227[[#This Row],[NOME]],'MANHÃ (N) (3)'!$F$2:$G$127,2,FALSE),"")</f>
        <v/>
      </c>
      <c r="DG83" s="32" t="str">
        <f>IFERROR(VLOOKUP(Tabela227[[#This Row],[NOME]],'MANHÃ (N) (2)'!$F$2:$G$127,2,FALSE),"")</f>
        <v/>
      </c>
      <c r="DH83" s="32" t="str">
        <f>IFERROR(VLOOKUP(Tabela227[[#This Row],[NOME]],'MANHÃ (N) (1)'!$F$2:$G$127,2,FALSE),"")</f>
        <v/>
      </c>
      <c r="DI83" s="32" t="str">
        <f>IFERROR(VLOOKUP(Tabela227[[#This Row],[NOME]],'MANHÃ (N) (7)'!$H$2:$I$127,2,FALSE),"")</f>
        <v/>
      </c>
      <c r="DJ83" s="32" t="str">
        <f>IFERROR(VLOOKUP(Tabela227[[#This Row],[NOME]],'MANHÃ (N) (6)'!$H$2:$I$127,2,FALSE),"")</f>
        <v/>
      </c>
      <c r="DK83" s="32" t="str">
        <f>IFERROR(VLOOKUP(Tabela227[[#This Row],[NOME]],'MANHÃ (N) (5)'!$H$2:$I$127,2,FALSE),"")</f>
        <v/>
      </c>
      <c r="DL83" s="32" t="str">
        <f>IFERROR(VLOOKUP(Tabela227[[#This Row],[NOME]],'MANHÃ (N) (4)'!$H$2:$I$127,2,FALSE),"")</f>
        <v/>
      </c>
      <c r="DM83" s="32" t="str">
        <f>IFERROR(VLOOKUP(Tabela227[[#This Row],[NOME]],'MANHÃ (N) (3)'!$H$2:$I$127,2,FALSE),"")</f>
        <v/>
      </c>
      <c r="DN83" s="32" t="str">
        <f>IFERROR(VLOOKUP(Tabela227[[#This Row],[NOME]],'MANHÃ (N) (2)'!$H$2:$I$127,2,FALSE),"")</f>
        <v/>
      </c>
      <c r="DO83" s="32" t="str">
        <f>IFERROR(VLOOKUP(Tabela227[[#This Row],[NOME]],'MANHÃ (N) (1)'!$H$2:$I$127,2,FALSE),"")</f>
        <v/>
      </c>
      <c r="DP83" s="32" t="str">
        <f>IFERROR(VLOOKUP(Tabela227[[#This Row],[NOME]],'MANHÃ (N) (7)'!$J$2:$K$127,2,FALSE),"")</f>
        <v/>
      </c>
      <c r="DQ83" s="32" t="str">
        <f>IFERROR(VLOOKUP(Tabela227[[#This Row],[NOME]],'MANHÃ (N) (6)'!$J$2:$K$127,2,FALSE),"")</f>
        <v/>
      </c>
      <c r="DR83" s="32" t="str">
        <f>IFERROR(VLOOKUP(Tabela227[[#This Row],[NOME]],'MANHÃ (N) (5)'!$J$2:$K$127,2,FALSE),"")</f>
        <v/>
      </c>
      <c r="DS83" s="32" t="str">
        <f>IFERROR(VLOOKUP(Tabela227[[#This Row],[NOME]],'MANHÃ (N) (4)'!$J$2:$K$127,2,FALSE),"")</f>
        <v/>
      </c>
      <c r="DT83" s="32" t="str">
        <f>IFERROR(VLOOKUP(Tabela227[[#This Row],[NOME]],'MANHÃ (N) (3)'!$J$2:$K$127,2,FALSE),"")</f>
        <v/>
      </c>
      <c r="DU83" s="32" t="str">
        <f>IFERROR(VLOOKUP(Tabela227[[#This Row],[NOME]],'MANHÃ (N) (2)'!$J$2:$K$127,2,FALSE),"")</f>
        <v/>
      </c>
      <c r="DV83" s="32" t="str">
        <f>IFERROR(VLOOKUP(Tabela227[[#This Row],[NOME]],'MANHÃ (N) (1)'!$J$2:$K$127,2,FALSE),"")</f>
        <v/>
      </c>
      <c r="DW83" s="32" t="str">
        <f>IFERROR(VLOOKUP(Tabela227[[#This Row],[NOME]],'MANHÃ (N) (7)'!$L$2:$M$127,2,FALSE),"")</f>
        <v/>
      </c>
      <c r="DX83" s="32" t="str">
        <f>IFERROR(VLOOKUP(Tabela227[[#This Row],[NOME]],'MANHÃ (N) (6)'!$L$2:$M$127,2,FALSE),"")</f>
        <v/>
      </c>
      <c r="DY83" s="32" t="str">
        <f>IFERROR(VLOOKUP(Tabela227[[#This Row],[NOME]],'MANHÃ (N) (5)'!$L$2:$M$127,2,FALSE),"")</f>
        <v/>
      </c>
      <c r="DZ83" s="32" t="str">
        <f>IFERROR(VLOOKUP(Tabela227[[#This Row],[NOME]],'MANHÃ (N) (4)'!$L$2:$M$127,2,FALSE),"")</f>
        <v/>
      </c>
      <c r="EA83" s="32" t="str">
        <f>IFERROR(VLOOKUP(Tabela227[[#This Row],[NOME]],'MANHÃ (N) (3)'!$L$2:$M$127,2,FALSE),"")</f>
        <v/>
      </c>
      <c r="EB83" s="32" t="str">
        <f>IFERROR(VLOOKUP(Tabela227[[#This Row],[NOME]],'MANHÃ (N) (2)'!$L$2:$M$127,2,FALSE),"")</f>
        <v/>
      </c>
      <c r="EC83" s="32" t="str">
        <f>IFERROR(VLOOKUP(Tabela227[[#This Row],[NOME]],'MANHÃ (N) (1)'!$L$2:$M$127,2,FALSE),"")</f>
        <v/>
      </c>
      <c r="ED83" s="33">
        <v>45323</v>
      </c>
      <c r="EE83" s="31">
        <f>PROFESSORES!$D$3</f>
        <v>2024</v>
      </c>
      <c r="EF83" s="31" t="str">
        <f>PROFESSORES!$C$3</f>
        <v>MAIO</v>
      </c>
      <c r="EG83" s="35">
        <f>'MÊS (WORD)'!$C$4</f>
        <v>5</v>
      </c>
      <c r="EH83" s="42">
        <f>'MÊS (WORD)'!$I$5</f>
        <v>45413</v>
      </c>
      <c r="EI83" s="31" t="str">
        <f>'MÊS (WORD)'!$J$5</f>
        <v>*
***************************DIA DO TRABALHO**************************</v>
      </c>
      <c r="EJ83" s="42">
        <f>'MÊS (WORD)'!$I$6</f>
        <v>45414</v>
      </c>
      <c r="EK83" s="37" t="str">
        <f>'MÊS (WORD)'!$J$6</f>
        <v/>
      </c>
      <c r="EL83" s="42">
        <f>'MÊS (WORD)'!$I$7</f>
        <v>45415</v>
      </c>
      <c r="EM83" s="37" t="str">
        <f>'MÊS (WORD)'!$J$7</f>
        <v/>
      </c>
      <c r="EN83" s="42">
        <f>'MÊS (WORD)'!$I$8</f>
        <v>45416</v>
      </c>
      <c r="EO83" s="37" t="str">
        <f>'MÊS (WORD)'!$J$8</f>
        <v/>
      </c>
      <c r="EP83" s="42">
        <f>'MÊS (WORD)'!$I$9</f>
        <v>45417</v>
      </c>
      <c r="EQ83" s="37" t="str">
        <f>'MÊS (WORD)'!$J$9</f>
        <v>********************************************************************</v>
      </c>
      <c r="ER83" s="42">
        <f>'MÊS (WORD)'!$I$10</f>
        <v>45418</v>
      </c>
      <c r="ES83" s="37" t="str">
        <f>'MÊS (WORD)'!$J$10</f>
        <v/>
      </c>
      <c r="ET83" s="42">
        <f>'MÊS (WORD)'!$I$11</f>
        <v>45419</v>
      </c>
      <c r="EU83" s="37" t="str">
        <f>'MÊS (WORD)'!$J$11</f>
        <v/>
      </c>
      <c r="EV83" s="42">
        <f>'MÊS (WORD)'!$I$12</f>
        <v>45420</v>
      </c>
      <c r="EW83" s="37" t="str">
        <f>'MÊS (WORD)'!$J$12</f>
        <v/>
      </c>
      <c r="EX83" s="42">
        <f>'MÊS (WORD)'!$I$13</f>
        <v>45421</v>
      </c>
      <c r="EY83" s="37" t="str">
        <f>'MÊS (WORD)'!$J$13</f>
        <v/>
      </c>
      <c r="EZ83" s="37">
        <f>'MÊS (WORD)'!$I$14</f>
        <v>45422</v>
      </c>
      <c r="FA83" s="37" t="str">
        <f>'MÊS (WORD)'!$J$14</f>
        <v/>
      </c>
      <c r="FB83" s="37">
        <f>'MÊS (WORD)'!$I$15</f>
        <v>45423</v>
      </c>
      <c r="FC83" s="37" t="str">
        <f>'MÊS (WORD)'!$J$15</f>
        <v/>
      </c>
      <c r="FD83" s="37">
        <f>'MÊS (WORD)'!$I$16</f>
        <v>45424</v>
      </c>
      <c r="FE83" s="37" t="str">
        <f>'MÊS (WORD)'!$J$16</f>
        <v>********************************************************************</v>
      </c>
      <c r="FF83" s="37">
        <f>'MÊS (WORD)'!$I$17</f>
        <v>45425</v>
      </c>
      <c r="FG83" s="37" t="str">
        <f>'MÊS (WORD)'!$J$17</f>
        <v/>
      </c>
      <c r="FH83" s="37">
        <f>'MÊS (WORD)'!$I$18</f>
        <v>45426</v>
      </c>
      <c r="FI83" s="37" t="str">
        <f>'MÊS (WORD)'!$J$18</f>
        <v/>
      </c>
      <c r="FJ83" s="37">
        <f>'MÊS (WORD)'!$I$19</f>
        <v>45427</v>
      </c>
      <c r="FK83" s="37" t="str">
        <f>'MÊS (WORD)'!$J$19</f>
        <v/>
      </c>
      <c r="FL83" s="37">
        <f>'MÊS (WORD)'!$I$20</f>
        <v>45428</v>
      </c>
      <c r="FM83" s="37" t="str">
        <f>'MÊS (WORD)'!$J$20</f>
        <v/>
      </c>
      <c r="FN83" s="37">
        <f>'MÊS (WORD)'!$I$21</f>
        <v>45429</v>
      </c>
      <c r="FO83" s="37" t="str">
        <f>'MÊS (WORD)'!$J$21</f>
        <v/>
      </c>
      <c r="FP83" s="37">
        <f>'MÊS (WORD)'!$I$22</f>
        <v>45430</v>
      </c>
      <c r="FQ83" s="37" t="str">
        <f>'MÊS (WORD)'!$J$22</f>
        <v/>
      </c>
      <c r="FR83" s="37">
        <f>'MÊS (WORD)'!$I$23</f>
        <v>45431</v>
      </c>
      <c r="FS83" s="37" t="str">
        <f>'MÊS (WORD)'!$J$23</f>
        <v>********************************************************************</v>
      </c>
      <c r="FT83" s="37">
        <f>'MÊS (WORD)'!$I$24</f>
        <v>45432</v>
      </c>
      <c r="FU83" s="37" t="str">
        <f>'MÊS (WORD)'!$J$24</f>
        <v/>
      </c>
      <c r="FV83" s="37">
        <f>'MÊS (WORD)'!$I$25</f>
        <v>45433</v>
      </c>
      <c r="FW83" s="37" t="str">
        <f>'MÊS (WORD)'!$J$25</f>
        <v/>
      </c>
      <c r="FX83" s="37">
        <f>'MÊS (WORD)'!$I$26</f>
        <v>45434</v>
      </c>
      <c r="FY83" s="37" t="str">
        <f>'MÊS (WORD)'!$J$26</f>
        <v/>
      </c>
      <c r="FZ83" s="37">
        <f>'MÊS (WORD)'!$I$27</f>
        <v>45435</v>
      </c>
      <c r="GA83" s="37" t="str">
        <f>'MÊS (WORD)'!$J$27</f>
        <v/>
      </c>
      <c r="GB83" s="37">
        <f>'MÊS (WORD)'!$I$28</f>
        <v>45436</v>
      </c>
      <c r="GC83" s="37" t="str">
        <f>'MÊS (WORD)'!$J$28</f>
        <v/>
      </c>
      <c r="GD83" s="37">
        <f>'MÊS (WORD)'!$I$29</f>
        <v>45437</v>
      </c>
      <c r="GE83" s="37" t="str">
        <f>'MÊS (WORD)'!$J$29</f>
        <v/>
      </c>
      <c r="GF83" s="37">
        <f>'MÊS (WORD)'!$I$30</f>
        <v>45438</v>
      </c>
      <c r="GG83" s="37" t="str">
        <f>'MÊS (WORD)'!$J$30</f>
        <v>********************************************************************</v>
      </c>
      <c r="GH83" s="37">
        <f>'MÊS (WORD)'!$I$31</f>
        <v>45439</v>
      </c>
      <c r="GI83" s="37" t="str">
        <f>'MÊS (WORD)'!$J$31</f>
        <v/>
      </c>
      <c r="GJ83" s="37">
        <f>'MÊS (WORD)'!$I$32</f>
        <v>45440</v>
      </c>
      <c r="GK83" s="37" t="str">
        <f>'MÊS (WORD)'!$J$32</f>
        <v/>
      </c>
      <c r="GL83" s="37">
        <f>'MÊS (WORD)'!$I$33</f>
        <v>45441</v>
      </c>
      <c r="GM83" s="37" t="str">
        <f>'MÊS (WORD)'!$J$33</f>
        <v/>
      </c>
      <c r="GN83" s="37">
        <f>'MÊS (WORD)'!$I$34</f>
        <v>45442</v>
      </c>
      <c r="GO83" s="37" t="str">
        <f>'MÊS (WORD)'!$J$34</f>
        <v/>
      </c>
      <c r="GP83" s="37">
        <f>'MÊS (WORD)'!$I$35</f>
        <v>45443</v>
      </c>
      <c r="GQ83" s="31" t="str">
        <f>'MÊS (WORD)'!$J$35</f>
        <v/>
      </c>
    </row>
    <row r="84" spans="1:199" ht="17.100000000000001" customHeight="1" x14ac:dyDescent="0.25">
      <c r="A84" s="31">
        <v>49311</v>
      </c>
      <c r="B84" s="33">
        <v>40997</v>
      </c>
      <c r="C84" s="31">
        <v>216</v>
      </c>
      <c r="D84" s="39" t="s">
        <v>397</v>
      </c>
      <c r="E84" s="34" t="s">
        <v>147</v>
      </c>
      <c r="F84" s="39" t="s">
        <v>396</v>
      </c>
      <c r="G84" s="39" t="s">
        <v>398</v>
      </c>
      <c r="H84" s="31">
        <v>8</v>
      </c>
      <c r="I84" s="31">
        <f>IF(Tabela227[[#This Row],[HORA AULA]]&lt;&gt;0,Tabela227[[#This Row],[HORA AULA]]/2,"-")</f>
        <v>4</v>
      </c>
      <c r="J84" s="31" t="s">
        <v>100</v>
      </c>
      <c r="K84" s="31" t="s">
        <v>100</v>
      </c>
      <c r="L84" s="31" t="s">
        <v>100</v>
      </c>
      <c r="M84" s="31" t="s">
        <v>100</v>
      </c>
      <c r="N84" s="32" t="str">
        <f>IFERROR(VLOOKUP(Tabela227[[#This Row],[NOME]],'NOITE (N) (7)'!$B$3:$C$176,2,FALSE),"")</f>
        <v/>
      </c>
      <c r="O84" s="32" t="str">
        <f>IFERROR(VLOOKUP(Tabela227[[#This Row],[NOME]],'NOITE (N) (6)'!$B$3:$C$176,2,FALSE),"")</f>
        <v/>
      </c>
      <c r="P84" s="32" t="str">
        <f>IFERROR(VLOOKUP(Tabela227[[#This Row],[NOME]],'NOITE (N) (5)'!$B$3:$C$176,2,FALSE),"")</f>
        <v/>
      </c>
      <c r="Q84" s="32" t="str">
        <f>IFERROR(VLOOKUP(Tabela227[[#This Row],[NOME]],'NOITE (N) (4)'!$B$3:$C$176,2,FALSE),"")</f>
        <v/>
      </c>
      <c r="R84" s="32" t="str">
        <f>IFERROR(VLOOKUP(Tabela227[[#This Row],[NOME]],'NOITE (N) (3)'!$B$3:$C$176,2,FALSE),"")</f>
        <v/>
      </c>
      <c r="S84" s="32" t="str">
        <f>IFERROR(VLOOKUP(Tabela227[[#This Row],[NOME]],'NOITE (N) (2)'!$B$3:$C$176,2,FALSE),"")</f>
        <v/>
      </c>
      <c r="T84" s="32" t="str">
        <f>IFERROR(VLOOKUP(Tabela227[[#This Row],[NOME]],'NOITE (N) (1)'!$B$3:$C$176,2,FALSE),"")</f>
        <v/>
      </c>
      <c r="U84" s="32" t="str">
        <f>IFERROR(VLOOKUP(Tabela227[[#This Row],[NOME]],'NOITE (N) (7)'!$D$3:$E$176,2,FALSE),"")</f>
        <v/>
      </c>
      <c r="V84" s="32" t="str">
        <f>IFERROR(VLOOKUP(Tabela227[[#This Row],[NOME]],'NOITE (N) (6)'!$D$3:$E$176,2,FALSE),"")</f>
        <v/>
      </c>
      <c r="W84" s="32" t="str">
        <f>IFERROR(VLOOKUP(Tabela227[[#This Row],[NOME]],'NOITE (N) (5)'!$D$3:$E$176,2,FALSE),"")</f>
        <v/>
      </c>
      <c r="X84" s="32" t="str">
        <f>IFERROR(VLOOKUP(Tabela227[[#This Row],[NOME]],'NOITE (N) (4)'!$D$3:$E$176,2,FALSE),"")</f>
        <v/>
      </c>
      <c r="Y84" s="32" t="str">
        <f>IFERROR(VLOOKUP(Tabela227[[#This Row],[NOME]],'NOITE (N) (3)'!$D$3:$E$176,2,FALSE),"")</f>
        <v/>
      </c>
      <c r="Z84" s="32" t="str">
        <f>IFERROR(VLOOKUP(Tabela227[[#This Row],[NOME]],'NOITE (N) (2)'!$D$3:$E$176,2,FALSE),"")</f>
        <v/>
      </c>
      <c r="AA84" s="32" t="str">
        <f>IFERROR(VLOOKUP(Tabela227[[#This Row],[NOME]],'NOITE (N) (1)'!$D$3:$E$176,2,FALSE),"")</f>
        <v/>
      </c>
      <c r="AB84" s="32" t="str">
        <f>IFERROR(VLOOKUP(Tabela227[[#This Row],[NOME]],'NOITE (N) (7)'!$F$3:$G$176,2,FALSE),"")</f>
        <v/>
      </c>
      <c r="AC84" s="32" t="str">
        <f>IFERROR(VLOOKUP(Tabela227[[#This Row],[NOME]],'NOITE (N) (6)'!$F$3:$G$176,2,FALSE),"")</f>
        <v/>
      </c>
      <c r="AD84" s="32" t="str">
        <f>IFERROR(VLOOKUP(Tabela227[[#This Row],[NOME]],'NOITE (N) (5)'!$F$3:$G$176,2,FALSE),"")</f>
        <v/>
      </c>
      <c r="AE84" s="32" t="str">
        <f>IFERROR(VLOOKUP(Tabela227[[#This Row],[NOME]],'NOITE (N) (4)'!$F$3:$G$176,2,FALSE),"")</f>
        <v/>
      </c>
      <c r="AF84" s="32" t="str">
        <f>IFERROR(VLOOKUP(Tabela227[[#This Row],[NOME]],'NOITE (N) (3)'!$F$3:$G$176,2,FALSE),"")</f>
        <v/>
      </c>
      <c r="AG84" s="32" t="str">
        <f>IFERROR(VLOOKUP(Tabela227[[#This Row],[NOME]],'NOITE (N) (2)'!$F$3:$G$176,2,FALSE),"")</f>
        <v/>
      </c>
      <c r="AH84" s="32" t="str">
        <f>IFERROR(VLOOKUP(Tabela227[[#This Row],[NOME]],'NOITE (N) (1)'!$F$3:$G$176,2,FALSE),"")</f>
        <v/>
      </c>
      <c r="AI84" s="32" t="str">
        <f>IFERROR(VLOOKUP(Tabela227[[#This Row],[NOME]],'NOITE (N) (7)'!$H$3:$I$176,2,FALSE),"")</f>
        <v/>
      </c>
      <c r="AJ84" s="32" t="str">
        <f>IFERROR(VLOOKUP(Tabela227[[#This Row],[NOME]],'NOITE (N) (6)'!$H$3:$I$176,2,FALSE),"")</f>
        <v/>
      </c>
      <c r="AK84" s="32" t="str">
        <f>IFERROR(VLOOKUP(Tabela227[[#This Row],[NOME]],'NOITE (N) (5)'!$H$3:$I$176,2,FALSE),"")</f>
        <v/>
      </c>
      <c r="AL84" s="32" t="str">
        <f>IFERROR(VLOOKUP(Tabela227[[#This Row],[NOME]],'NOITE (N) (4)'!$H$3:$I$176,2,FALSE),"")</f>
        <v/>
      </c>
      <c r="AM84" s="32" t="str">
        <f>IFERROR(VLOOKUP(Tabela227[[#This Row],[NOME]],'NOITE (N) (3)'!$H$3:$I$176,2,FALSE),"")</f>
        <v/>
      </c>
      <c r="AN84" s="32" t="str">
        <f>IFERROR(VLOOKUP(Tabela227[[#This Row],[NOME]],'NOITE (N) (2)'!$H$3:$I$176,2,FALSE),"")</f>
        <v/>
      </c>
      <c r="AO84" s="32" t="str">
        <f>IFERROR(VLOOKUP(Tabela227[[#This Row],[NOME]],'NOITE (N) (1)'!$H$3:$I$176,2,FALSE),"")</f>
        <v/>
      </c>
      <c r="AP84" s="32" t="str">
        <f>IFERROR(VLOOKUP(Tabela227[[#This Row],[NOME]],'NOITE (N) (7)'!$J$3:$K$176,2,FALSE),"")</f>
        <v/>
      </c>
      <c r="AQ84" s="32" t="str">
        <f>IFERROR(VLOOKUP(Tabela227[[#This Row],[NOME]],'NOITE (N) (6)'!$J$3:$K$176,2,FALSE),"")</f>
        <v/>
      </c>
      <c r="AR84" s="32" t="str">
        <f>IFERROR(VLOOKUP(Tabela227[[#This Row],[NOME]],'NOITE (N) (5)'!$J$3:$K$176,2,FALSE),"")</f>
        <v/>
      </c>
      <c r="AS84" s="32" t="str">
        <f>IFERROR(VLOOKUP(Tabela227[[#This Row],[NOME]],'NOITE (N) (4)'!$J$3:$K$176,2,FALSE),"")</f>
        <v/>
      </c>
      <c r="AT84" s="32" t="str">
        <f>IFERROR(VLOOKUP(Tabela227[[#This Row],[NOME]],'NOITE (N) (3)'!$J$3:$K$176,2,FALSE),"")</f>
        <v/>
      </c>
      <c r="AU84" s="32" t="str">
        <f>IFERROR(VLOOKUP(Tabela227[[#This Row],[NOME]],'NOITE (N) (2)'!$J$3:$K$176,2,FALSE),"")</f>
        <v/>
      </c>
      <c r="AV84" s="32" t="str">
        <f>IFERROR(VLOOKUP(Tabela227[[#This Row],[NOME]],'NOITE (N) (1)'!$J$3:$K$176,2,FALSE),"")</f>
        <v/>
      </c>
      <c r="AW84" s="32" t="str">
        <f>IFERROR(VLOOKUP(Tabela227[[#This Row],[NOME]],'NOITE (N) (7)'!$L$3:$M$176,2,FALSE),"")</f>
        <v/>
      </c>
      <c r="AX84" s="32" t="str">
        <f>IFERROR(VLOOKUP(Tabela227[[#This Row],[NOME]],'NOITE (N) (6)'!$L$3:$M$176,2,FALSE),"")</f>
        <v/>
      </c>
      <c r="AY84" s="32" t="str">
        <f>IFERROR(VLOOKUP(Tabela227[[#This Row],[NOME]],'NOITE (N) (5)'!$L$3:$M$176,2,FALSE),"")</f>
        <v/>
      </c>
      <c r="AZ84" s="32" t="str">
        <f>IFERROR(VLOOKUP(Tabela227[[#This Row],[NOME]],'NOITE (N) (4)'!$L$3:$M$176,2,FALSE),"")</f>
        <v/>
      </c>
      <c r="BA84" s="32" t="str">
        <f>IFERROR(VLOOKUP(Tabela227[[#This Row],[NOME]],'NOITE (N) (3)'!$L$3:$M$176,2,FALSE),"")</f>
        <v/>
      </c>
      <c r="BB84" s="32" t="str">
        <f>IFERROR(VLOOKUP(Tabela227[[#This Row],[NOME]],'NOITE (N) (2)'!$L$3:$M$176,2,FALSE),"")</f>
        <v/>
      </c>
      <c r="BC84" s="32" t="str">
        <f>IFERROR(VLOOKUP(Tabela227[[#This Row],[NOME]],'NOITE (N) (1)'!$L$3:$M$176,2,FALSE),"")</f>
        <v/>
      </c>
      <c r="BD84" s="32" t="str">
        <f>IFERROR(VLOOKUP(Tabela227[[#This Row],[NOME]],'TARDE (N) (6)'!$B$2:$C$73,2,FALSE),"")</f>
        <v/>
      </c>
      <c r="BE84" s="32" t="str">
        <f>IFERROR(VLOOKUP(Tabela227[[#This Row],[NOME]],'TARDE (N) (5)'!$B$2:$C$73,2,FALSE),"")</f>
        <v/>
      </c>
      <c r="BF84" s="32" t="str">
        <f>IFERROR(VLOOKUP(Tabela227[[#This Row],[NOME]],'TARDE (N) (4)'!$B$2:$C$73,2,FALSE),"")</f>
        <v/>
      </c>
      <c r="BG84" s="32" t="str">
        <f>IFERROR(VLOOKUP(Tabela227[[#This Row],[NOME]],'TARDE (N) (3)'!$B$2:$C$73,2,FALSE),"")</f>
        <v/>
      </c>
      <c r="BH84" s="32" t="str">
        <f>IFERROR(VLOOKUP(Tabela227[[#This Row],[NOME]],'TARDE (N) (2)'!$B$2:$C$73,2,FALSE),"")</f>
        <v/>
      </c>
      <c r="BI84" s="32" t="str">
        <f>IFERROR(VLOOKUP(Tabela227[[#This Row],[NOME]],'TARDE (N) (1)'!$B$2:$C$73,2,FALSE),"")</f>
        <v/>
      </c>
      <c r="BJ84" s="32" t="str">
        <f>IFERROR(VLOOKUP(Tabela227[[#This Row],[NOME]],'TARDE (N) (6)'!$D$2:$E$73,2,FALSE),"")</f>
        <v/>
      </c>
      <c r="BK84" s="32" t="str">
        <f>IFERROR(VLOOKUP(Tabela227[[#This Row],[NOME]],'TARDE (N) (5)'!$D$2:$E$73,2,FALSE),"")</f>
        <v/>
      </c>
      <c r="BL84" s="32" t="str">
        <f>IFERROR(VLOOKUP(Tabela227[[#This Row],[NOME]],'TARDE (N) (4)'!$D$2:$E$73,2,FALSE),"")</f>
        <v/>
      </c>
      <c r="BM84" s="32" t="str">
        <f>IFERROR(VLOOKUP(Tabela227[[#This Row],[NOME]],'TARDE (N) (3)'!$D$2:$E$73,2,FALSE),"")</f>
        <v/>
      </c>
      <c r="BN84" s="32" t="str">
        <f>IFERROR(VLOOKUP(Tabela227[[#This Row],[NOME]],'TARDE (N) (2)'!$D$2:$E$73,2,FALSE),"")</f>
        <v/>
      </c>
      <c r="BO84" s="32" t="str">
        <f>IFERROR(VLOOKUP(Tabela227[[#This Row],[NOME]],'TARDE (N) (1)'!$D$2:$E$73,2,FALSE),"")</f>
        <v/>
      </c>
      <c r="BP84" s="32" t="str">
        <f>IFERROR(VLOOKUP(Tabela227[[#This Row],[NOME]],'TARDE (N) (6)'!$F$2:$G$73,2,FALSE),"")</f>
        <v/>
      </c>
      <c r="BQ84" s="32" t="str">
        <f>IFERROR(VLOOKUP(Tabela227[[#This Row],[NOME]],'TARDE (N) (5)'!$F$2:$G$73,2,FALSE),"")</f>
        <v/>
      </c>
      <c r="BR84" s="32" t="str">
        <f>IFERROR(VLOOKUP(Tabela227[[#This Row],[NOME]],'TARDE (N) (4)'!$F$2:$G$73,2,FALSE),"")</f>
        <v/>
      </c>
      <c r="BS84" s="32" t="str">
        <f>IFERROR(VLOOKUP(Tabela227[[#This Row],[NOME]],'TARDE (N) (3)'!$F$2:$G$73,2,FALSE),"")</f>
        <v/>
      </c>
      <c r="BT84" s="32" t="str">
        <f>IFERROR(VLOOKUP(Tabela227[[#This Row],[NOME]],'TARDE (N) (2)'!$F$2:$G$73,2,FALSE),"")</f>
        <v/>
      </c>
      <c r="BU84" s="32" t="str">
        <f>IFERROR(VLOOKUP(Tabela227[[#This Row],[NOME]],'TARDE (N) (1)'!$F$2:$G$73,2,FALSE),"")</f>
        <v/>
      </c>
      <c r="BV84" s="32" t="str">
        <f>IFERROR(VLOOKUP(Tabela227[[#This Row],[NOME]],'TARDE (N) (6)'!$H$2:$I$73,2,FALSE),"")</f>
        <v/>
      </c>
      <c r="BW84" s="32" t="str">
        <f>IFERROR(VLOOKUP(Tabela227[[#This Row],[NOME]],'TARDE (N) (5)'!$H$2:$I$73,2,FALSE),"")</f>
        <v/>
      </c>
      <c r="BX84" s="32" t="str">
        <f>IFERROR(VLOOKUP(Tabela227[[#This Row],[NOME]],'TARDE (N) (4)'!$H$2:$I$73,2,FALSE),"")</f>
        <v/>
      </c>
      <c r="BY84" s="32" t="str">
        <f>IFERROR(VLOOKUP(Tabela227[[#This Row],[NOME]],'TARDE (N) (3)'!$H$2:$I$73,2,FALSE),"")</f>
        <v/>
      </c>
      <c r="BZ84" s="32" t="str">
        <f>IFERROR(VLOOKUP(Tabela227[[#This Row],[NOME]],'TARDE (N) (2)'!$H$2:$I$73,2,FALSE),"")</f>
        <v/>
      </c>
      <c r="CA84" s="32" t="str">
        <f>IFERROR(VLOOKUP(Tabela227[[#This Row],[NOME]],'TARDE (N) (1)'!$H$2:$I$73,2,FALSE),"")</f>
        <v/>
      </c>
      <c r="CB84" s="32" t="str">
        <f>IFERROR(VLOOKUP(Tabela227[[#This Row],[NOME]],'TARDE (N) (6)'!$J$2:$K$73,2,FALSE),"")</f>
        <v/>
      </c>
      <c r="CC84" s="32" t="str">
        <f>IFERROR(VLOOKUP(Tabela227[[#This Row],[NOME]],'TARDE (N) (5)'!$J$2:$K$73,2,FALSE),"")</f>
        <v/>
      </c>
      <c r="CD84" s="32" t="str">
        <f>IFERROR(VLOOKUP(Tabela227[[#This Row],[NOME]],'TARDE (N) (4)'!$J$2:$K$73,2,FALSE),"")</f>
        <v/>
      </c>
      <c r="CE84" s="32" t="str">
        <f>IFERROR(VLOOKUP(Tabela227[[#This Row],[NOME]],'TARDE (N) (3)'!$J$2:$K$73,2,FALSE),"")</f>
        <v/>
      </c>
      <c r="CF84" s="32" t="str">
        <f>IFERROR(VLOOKUP(Tabela227[[#This Row],[NOME]],'TARDE (N) (2)'!$J$2:$K$73,2,FALSE),"")</f>
        <v/>
      </c>
      <c r="CG84" s="32" t="str">
        <f>IFERROR(VLOOKUP(Tabela227[[#This Row],[NOME]],'TARDE (N) (1)'!$J$2:$K$73,2,FALSE),"")</f>
        <v/>
      </c>
      <c r="CH84" s="32" t="str">
        <f>IFERROR(VLOOKUP(Tabela227[[#This Row],[NOME]],'TARDE (N) (6)'!$L$2:$M$73,2,FALSE),"")</f>
        <v/>
      </c>
      <c r="CI84" s="32" t="str">
        <f>IFERROR(VLOOKUP(Tabela227[[#This Row],[NOME]],'TARDE (N) (5)'!$L$2:$M$73,2,FALSE),"")</f>
        <v/>
      </c>
      <c r="CJ84" s="32" t="str">
        <f>IFERROR(VLOOKUP(Tabela227[[#This Row],[NOME]],'TARDE (N) (4)'!$L$2:$M$73,2,FALSE),"")</f>
        <v>INGLÊS VI</v>
      </c>
      <c r="CK84" s="32" t="str">
        <f>IFERROR(VLOOKUP(Tabela227[[#This Row],[NOME]],'TARDE (N) (3)'!$L$2:$M$73,2,FALSE),"")</f>
        <v/>
      </c>
      <c r="CL84" s="32" t="str">
        <f>IFERROR(VLOOKUP(Tabela227[[#This Row],[NOME]],'TARDE (N) (2)'!$L$2:$M$73,2,FALSE),"")</f>
        <v/>
      </c>
      <c r="CM84" s="32" t="str">
        <f>IFERROR(VLOOKUP(Tabela227[[#This Row],[NOME]],'TARDE (N) (1)'!$L$2:$M$73,2,FALSE),"")</f>
        <v/>
      </c>
      <c r="CN84" s="32" t="str">
        <f>IFERROR(VLOOKUP(Tabela227[[#This Row],[NOME]],'MANHÃ (N) (7)'!$B$2:$C$127,2,FALSE),"")</f>
        <v/>
      </c>
      <c r="CO84" s="32" t="str">
        <f>IFERROR(VLOOKUP(Tabela227[[#This Row],[NOME]],'MANHÃ (N) (6)'!$B$2:$C$127,2,FALSE),"")</f>
        <v/>
      </c>
      <c r="CP84" s="32" t="str">
        <f>IFERROR(VLOOKUP(Tabela227[[#This Row],[NOME]],'MANHÃ (N) (5)'!$B$2:$C$127,2,FALSE),"")</f>
        <v/>
      </c>
      <c r="CQ84" s="32" t="str">
        <f>IFERROR(VLOOKUP(Tabela227[[#This Row],[NOME]],'MANHÃ (N) (4)'!$B$2:$C$127,2,FALSE),"")</f>
        <v/>
      </c>
      <c r="CR84" s="32" t="str">
        <f>IFERROR(VLOOKUP(Tabela227[[#This Row],[NOME]],'MANHÃ (N) (3)'!$B$2:$C$127,2,FALSE),"")</f>
        <v/>
      </c>
      <c r="CS84" s="32" t="str">
        <f>IFERROR(VLOOKUP(Tabela227[[#This Row],[NOME]],'MANHÃ (N) (2)'!$B$2:$C$127,2,FALSE),"")</f>
        <v/>
      </c>
      <c r="CT84" s="32" t="str">
        <f>IFERROR(VLOOKUP(Tabela227[[#This Row],[NOME]],'MANHÃ (N) (1)'!$B$2:$C$127,2,FALSE),"")</f>
        <v/>
      </c>
      <c r="CU84" s="32" t="str">
        <f>IFERROR(VLOOKUP(Tabela227[[#This Row],[NOME]],'MANHÃ (N) (7)'!$D$2:$E$127,2,FALSE),"")</f>
        <v/>
      </c>
      <c r="CV84" s="32" t="str">
        <f>IFERROR(VLOOKUP(Tabela227[[#This Row],[NOME]],'MANHÃ (N) (6)'!$D$2:$E$127,2,FALSE),"")</f>
        <v/>
      </c>
      <c r="CW84" s="32" t="str">
        <f>IFERROR(VLOOKUP(Tabela227[[#This Row],[NOME]],'MANHÃ (N) (5)'!$D$2:$E$127,2,FALSE),"")</f>
        <v/>
      </c>
      <c r="CX84" s="32" t="str">
        <f>IFERROR(VLOOKUP(Tabela227[[#This Row],[NOME]],'MANHÃ (N) (4)'!$D$2:$E$127,2,FALSE),"")</f>
        <v/>
      </c>
      <c r="CY84" s="32" t="str">
        <f>IFERROR(VLOOKUP(Tabela227[[#This Row],[NOME]],'MANHÃ (N) (3)'!$D$2:$E$127,2,FALSE),"")</f>
        <v/>
      </c>
      <c r="CZ84" s="32" t="str">
        <f>IFERROR(VLOOKUP(Tabela227[[#This Row],[NOME]],'MANHÃ (N) (2)'!$D$2:$E$127,2,FALSE),"")</f>
        <v/>
      </c>
      <c r="DA84" s="32" t="str">
        <f>IFERROR(VLOOKUP(Tabela227[[#This Row],[NOME]],'MANHÃ (N) (1)'!$D$2:$E$127,2,FALSE),"")</f>
        <v/>
      </c>
      <c r="DB84" s="32" t="str">
        <f>IFERROR(VLOOKUP(Tabela227[[#This Row],[NOME]],'MANHÃ (N) (7)'!$F$2:$G$127,2,FALSE),"")</f>
        <v/>
      </c>
      <c r="DC84" s="32" t="str">
        <f>IFERROR(VLOOKUP(Tabela227[[#This Row],[NOME]],'MANHÃ (N) (7)'!$F$2:$G$127,2,FALSE),"")</f>
        <v/>
      </c>
      <c r="DD84" s="32" t="str">
        <f>IFERROR(VLOOKUP(Tabela227[[#This Row],[NOME]],'MANHÃ (N) (6)'!$F$2:$G$127,2,FALSE),"")</f>
        <v/>
      </c>
      <c r="DE84" s="32" t="str">
        <f>IFERROR(VLOOKUP(Tabela227[[#This Row],[NOME]],'MANHÃ (N) (5)'!$F$2:$G$127,2,FALSE),"")</f>
        <v/>
      </c>
      <c r="DF84" s="32" t="str">
        <f>IFERROR(VLOOKUP(Tabela227[[#This Row],[NOME]],'MANHÃ (N) (3)'!$F$2:$G$127,2,FALSE),"")</f>
        <v/>
      </c>
      <c r="DG84" s="32" t="str">
        <f>IFERROR(VLOOKUP(Tabela227[[#This Row],[NOME]],'MANHÃ (N) (2)'!$F$2:$G$127,2,FALSE),"")</f>
        <v/>
      </c>
      <c r="DH84" s="32" t="str">
        <f>IFERROR(VLOOKUP(Tabela227[[#This Row],[NOME]],'MANHÃ (N) (1)'!$F$2:$G$127,2,FALSE),"")</f>
        <v/>
      </c>
      <c r="DI84" s="32" t="str">
        <f>IFERROR(VLOOKUP(Tabela227[[#This Row],[NOME]],'MANHÃ (N) (7)'!$H$2:$I$127,2,FALSE),"")</f>
        <v/>
      </c>
      <c r="DJ84" s="32" t="str">
        <f>IFERROR(VLOOKUP(Tabela227[[#This Row],[NOME]],'MANHÃ (N) (6)'!$H$2:$I$127,2,FALSE),"")</f>
        <v/>
      </c>
      <c r="DK84" s="32" t="str">
        <f>IFERROR(VLOOKUP(Tabela227[[#This Row],[NOME]],'MANHÃ (N) (5)'!$H$2:$I$127,2,FALSE),"")</f>
        <v/>
      </c>
      <c r="DL84" s="32" t="str">
        <f>IFERROR(VLOOKUP(Tabela227[[#This Row],[NOME]],'MANHÃ (N) (4)'!$H$2:$I$127,2,FALSE),"")</f>
        <v/>
      </c>
      <c r="DM84" s="32" t="str">
        <f>IFERROR(VLOOKUP(Tabela227[[#This Row],[NOME]],'MANHÃ (N) (3)'!$H$2:$I$127,2,FALSE),"")</f>
        <v/>
      </c>
      <c r="DN84" s="32" t="str">
        <f>IFERROR(VLOOKUP(Tabela227[[#This Row],[NOME]],'MANHÃ (N) (2)'!$H$2:$I$127,2,FALSE),"")</f>
        <v/>
      </c>
      <c r="DO84" s="32" t="str">
        <f>IFERROR(VLOOKUP(Tabela227[[#This Row],[NOME]],'MANHÃ (N) (1)'!$H$2:$I$127,2,FALSE),"")</f>
        <v/>
      </c>
      <c r="DP84" s="32" t="str">
        <f>IFERROR(VLOOKUP(Tabela227[[#This Row],[NOME]],'MANHÃ (N) (7)'!$J$2:$K$127,2,FALSE),"")</f>
        <v/>
      </c>
      <c r="DQ84" s="32" t="str">
        <f>IFERROR(VLOOKUP(Tabela227[[#This Row],[NOME]],'MANHÃ (N) (6)'!$J$2:$K$127,2,FALSE),"")</f>
        <v/>
      </c>
      <c r="DR84" s="32" t="str">
        <f>IFERROR(VLOOKUP(Tabela227[[#This Row],[NOME]],'MANHÃ (N) (5)'!$J$2:$K$127,2,FALSE),"")</f>
        <v/>
      </c>
      <c r="DS84" s="32" t="str">
        <f>IFERROR(VLOOKUP(Tabela227[[#This Row],[NOME]],'MANHÃ (N) (4)'!$J$2:$K$127,2,FALSE),"")</f>
        <v/>
      </c>
      <c r="DT84" s="32" t="str">
        <f>IFERROR(VLOOKUP(Tabela227[[#This Row],[NOME]],'MANHÃ (N) (3)'!$J$2:$K$127,2,FALSE),"")</f>
        <v/>
      </c>
      <c r="DU84" s="32" t="str">
        <f>IFERROR(VLOOKUP(Tabela227[[#This Row],[NOME]],'MANHÃ (N) (2)'!$J$2:$K$127,2,FALSE),"")</f>
        <v/>
      </c>
      <c r="DV84" s="32" t="str">
        <f>IFERROR(VLOOKUP(Tabela227[[#This Row],[NOME]],'MANHÃ (N) (1)'!$J$2:$K$127,2,FALSE),"")</f>
        <v/>
      </c>
      <c r="DW84" s="32" t="str">
        <f>IFERROR(VLOOKUP(Tabela227[[#This Row],[NOME]],'MANHÃ (N) (7)'!$L$2:$M$127,2,FALSE),"")</f>
        <v/>
      </c>
      <c r="DX84" s="32" t="str">
        <f>IFERROR(VLOOKUP(Tabela227[[#This Row],[NOME]],'MANHÃ (N) (6)'!$L$2:$M$127,2,FALSE),"")</f>
        <v/>
      </c>
      <c r="DY84" s="32" t="str">
        <f>IFERROR(VLOOKUP(Tabela227[[#This Row],[NOME]],'MANHÃ (N) (5)'!$L$2:$M$127,2,FALSE),"")</f>
        <v/>
      </c>
      <c r="DZ84" s="32" t="str">
        <f>IFERROR(VLOOKUP(Tabela227[[#This Row],[NOME]],'MANHÃ (N) (4)'!$L$2:$M$127,2,FALSE),"")</f>
        <v/>
      </c>
      <c r="EA84" s="32" t="str">
        <f>IFERROR(VLOOKUP(Tabela227[[#This Row],[NOME]],'MANHÃ (N) (3)'!$L$2:$M$127,2,FALSE),"")</f>
        <v/>
      </c>
      <c r="EB84" s="32" t="str">
        <f>IFERROR(VLOOKUP(Tabela227[[#This Row],[NOME]],'MANHÃ (N) (2)'!$L$2:$M$127,2,FALSE),"")</f>
        <v/>
      </c>
      <c r="EC84" s="32" t="str">
        <f>IFERROR(VLOOKUP(Tabela227[[#This Row],[NOME]],'MANHÃ (N) (1)'!$L$2:$M$127,2,FALSE),"")</f>
        <v/>
      </c>
      <c r="ED84" s="33">
        <v>45323</v>
      </c>
      <c r="EE84" s="31">
        <f>PROFESSORES!$D$3</f>
        <v>2024</v>
      </c>
      <c r="EF84" s="31" t="str">
        <f>PROFESSORES!$C$3</f>
        <v>MAIO</v>
      </c>
      <c r="EG84" s="35">
        <f>'MÊS (WORD)'!$C$4</f>
        <v>5</v>
      </c>
      <c r="EH84" s="42">
        <f>'MÊS (WORD)'!$I$5</f>
        <v>45413</v>
      </c>
      <c r="EI84" s="31" t="str">
        <f>'MÊS (WORD)'!$J$5</f>
        <v>*
***************************DIA DO TRABALHO**************************</v>
      </c>
      <c r="EJ84" s="42">
        <f>'MÊS (WORD)'!$I$6</f>
        <v>45414</v>
      </c>
      <c r="EK84" s="37" t="str">
        <f>'MÊS (WORD)'!$J$6</f>
        <v/>
      </c>
      <c r="EL84" s="42">
        <f>'MÊS (WORD)'!$I$7</f>
        <v>45415</v>
      </c>
      <c r="EM84" s="37" t="str">
        <f>'MÊS (WORD)'!$J$7</f>
        <v/>
      </c>
      <c r="EN84" s="42">
        <f>'MÊS (WORD)'!$I$8</f>
        <v>45416</v>
      </c>
      <c r="EO84" s="37" t="str">
        <f>'MÊS (WORD)'!$J$8</f>
        <v/>
      </c>
      <c r="EP84" s="42">
        <f>'MÊS (WORD)'!$I$9</f>
        <v>45417</v>
      </c>
      <c r="EQ84" s="37" t="str">
        <f>'MÊS (WORD)'!$J$9</f>
        <v>********************************************************************</v>
      </c>
      <c r="ER84" s="42">
        <f>'MÊS (WORD)'!$I$10</f>
        <v>45418</v>
      </c>
      <c r="ES84" s="37" t="str">
        <f>'MÊS (WORD)'!$J$10</f>
        <v/>
      </c>
      <c r="ET84" s="42">
        <f>'MÊS (WORD)'!$I$11</f>
        <v>45419</v>
      </c>
      <c r="EU84" s="37" t="str">
        <f>'MÊS (WORD)'!$J$11</f>
        <v/>
      </c>
      <c r="EV84" s="42">
        <f>'MÊS (WORD)'!$I$12</f>
        <v>45420</v>
      </c>
      <c r="EW84" s="37" t="str">
        <f>'MÊS (WORD)'!$J$12</f>
        <v/>
      </c>
      <c r="EX84" s="42">
        <f>'MÊS (WORD)'!$I$13</f>
        <v>45421</v>
      </c>
      <c r="EY84" s="37" t="str">
        <f>'MÊS (WORD)'!$J$13</f>
        <v/>
      </c>
      <c r="EZ84" s="37">
        <f>'MÊS (WORD)'!$I$14</f>
        <v>45422</v>
      </c>
      <c r="FA84" s="37" t="str">
        <f>'MÊS (WORD)'!$J$14</f>
        <v/>
      </c>
      <c r="FB84" s="37">
        <f>'MÊS (WORD)'!$I$15</f>
        <v>45423</v>
      </c>
      <c r="FC84" s="37" t="str">
        <f>'MÊS (WORD)'!$J$15</f>
        <v/>
      </c>
      <c r="FD84" s="37">
        <f>'MÊS (WORD)'!$I$16</f>
        <v>45424</v>
      </c>
      <c r="FE84" s="37" t="str">
        <f>'MÊS (WORD)'!$J$16</f>
        <v>********************************************************************</v>
      </c>
      <c r="FF84" s="37">
        <f>'MÊS (WORD)'!$I$17</f>
        <v>45425</v>
      </c>
      <c r="FG84" s="37" t="str">
        <f>'MÊS (WORD)'!$J$17</f>
        <v/>
      </c>
      <c r="FH84" s="37">
        <f>'MÊS (WORD)'!$I$18</f>
        <v>45426</v>
      </c>
      <c r="FI84" s="37" t="str">
        <f>'MÊS (WORD)'!$J$18</f>
        <v/>
      </c>
      <c r="FJ84" s="37">
        <f>'MÊS (WORD)'!$I$19</f>
        <v>45427</v>
      </c>
      <c r="FK84" s="37" t="str">
        <f>'MÊS (WORD)'!$J$19</f>
        <v/>
      </c>
      <c r="FL84" s="37">
        <f>'MÊS (WORD)'!$I$20</f>
        <v>45428</v>
      </c>
      <c r="FM84" s="37" t="str">
        <f>'MÊS (WORD)'!$J$20</f>
        <v/>
      </c>
      <c r="FN84" s="37">
        <f>'MÊS (WORD)'!$I$21</f>
        <v>45429</v>
      </c>
      <c r="FO84" s="37" t="str">
        <f>'MÊS (WORD)'!$J$21</f>
        <v/>
      </c>
      <c r="FP84" s="37">
        <f>'MÊS (WORD)'!$I$22</f>
        <v>45430</v>
      </c>
      <c r="FQ84" s="37" t="str">
        <f>'MÊS (WORD)'!$J$22</f>
        <v/>
      </c>
      <c r="FR84" s="37">
        <f>'MÊS (WORD)'!$I$23</f>
        <v>45431</v>
      </c>
      <c r="FS84" s="37" t="str">
        <f>'MÊS (WORD)'!$J$23</f>
        <v>********************************************************************</v>
      </c>
      <c r="FT84" s="37">
        <f>'MÊS (WORD)'!$I$24</f>
        <v>45432</v>
      </c>
      <c r="FU84" s="37" t="str">
        <f>'MÊS (WORD)'!$J$24</f>
        <v/>
      </c>
      <c r="FV84" s="37">
        <f>'MÊS (WORD)'!$I$25</f>
        <v>45433</v>
      </c>
      <c r="FW84" s="37" t="str">
        <f>'MÊS (WORD)'!$J$25</f>
        <v/>
      </c>
      <c r="FX84" s="37">
        <f>'MÊS (WORD)'!$I$26</f>
        <v>45434</v>
      </c>
      <c r="FY84" s="37" t="str">
        <f>'MÊS (WORD)'!$J$26</f>
        <v/>
      </c>
      <c r="FZ84" s="37">
        <f>'MÊS (WORD)'!$I$27</f>
        <v>45435</v>
      </c>
      <c r="GA84" s="37" t="str">
        <f>'MÊS (WORD)'!$J$27</f>
        <v/>
      </c>
      <c r="GB84" s="37">
        <f>'MÊS (WORD)'!$I$28</f>
        <v>45436</v>
      </c>
      <c r="GC84" s="37" t="str">
        <f>'MÊS (WORD)'!$J$28</f>
        <v/>
      </c>
      <c r="GD84" s="37">
        <f>'MÊS (WORD)'!$I$29</f>
        <v>45437</v>
      </c>
      <c r="GE84" s="37" t="str">
        <f>'MÊS (WORD)'!$J$29</f>
        <v/>
      </c>
      <c r="GF84" s="37">
        <f>'MÊS (WORD)'!$I$30</f>
        <v>45438</v>
      </c>
      <c r="GG84" s="37" t="str">
        <f>'MÊS (WORD)'!$J$30</f>
        <v>********************************************************************</v>
      </c>
      <c r="GH84" s="37">
        <f>'MÊS (WORD)'!$I$31</f>
        <v>45439</v>
      </c>
      <c r="GI84" s="37" t="str">
        <f>'MÊS (WORD)'!$J$31</f>
        <v/>
      </c>
      <c r="GJ84" s="37">
        <f>'MÊS (WORD)'!$I$32</f>
        <v>45440</v>
      </c>
      <c r="GK84" s="37" t="str">
        <f>'MÊS (WORD)'!$J$32</f>
        <v/>
      </c>
      <c r="GL84" s="37">
        <f>'MÊS (WORD)'!$I$33</f>
        <v>45441</v>
      </c>
      <c r="GM84" s="37" t="str">
        <f>'MÊS (WORD)'!$J$33</f>
        <v/>
      </c>
      <c r="GN84" s="37">
        <f>'MÊS (WORD)'!$I$34</f>
        <v>45442</v>
      </c>
      <c r="GO84" s="37" t="str">
        <f>'MÊS (WORD)'!$J$34</f>
        <v/>
      </c>
      <c r="GP84" s="37">
        <f>'MÊS (WORD)'!$I$35</f>
        <v>45443</v>
      </c>
      <c r="GQ84" s="31" t="str">
        <f>'MÊS (WORD)'!$J$35</f>
        <v/>
      </c>
    </row>
    <row r="85" spans="1:199" ht="17.100000000000001" customHeight="1" x14ac:dyDescent="0.25">
      <c r="A85" s="31">
        <v>75219</v>
      </c>
      <c r="B85" s="33">
        <v>44798</v>
      </c>
      <c r="C85" s="31">
        <v>216</v>
      </c>
      <c r="D85" s="39" t="s">
        <v>397</v>
      </c>
      <c r="E85" s="34" t="s">
        <v>197</v>
      </c>
      <c r="F85" s="39" t="s">
        <v>396</v>
      </c>
      <c r="G85" s="39" t="s">
        <v>407</v>
      </c>
      <c r="H85" s="31">
        <v>12</v>
      </c>
      <c r="I85" s="31">
        <f>IF(Tabela227[[#This Row],[HORA AULA]]&lt;&gt;0,Tabela227[[#This Row],[HORA AULA]]/2,"-")</f>
        <v>6</v>
      </c>
      <c r="J85" s="31" t="s">
        <v>100</v>
      </c>
      <c r="K85" s="31" t="s">
        <v>100</v>
      </c>
      <c r="L85" s="31" t="s">
        <v>100</v>
      </c>
      <c r="M85" s="31" t="s">
        <v>100</v>
      </c>
      <c r="N85" s="32" t="str">
        <f>IFERROR(VLOOKUP(Tabela227[[#This Row],[NOME]],'NOITE (N) (7)'!$B$3:$C$176,2,FALSE),"")</f>
        <v/>
      </c>
      <c r="O85" s="32" t="str">
        <f>IFERROR(VLOOKUP(Tabela227[[#This Row],[NOME]],'NOITE (N) (6)'!$B$3:$C$176,2,FALSE),"")</f>
        <v/>
      </c>
      <c r="P85" s="32" t="str">
        <f>IFERROR(VLOOKUP(Tabela227[[#This Row],[NOME]],'NOITE (N) (5)'!$B$3:$C$176,2,FALSE),"")</f>
        <v/>
      </c>
      <c r="Q85" s="32" t="str">
        <f>IFERROR(VLOOKUP(Tabela227[[#This Row],[NOME]],'NOITE (N) (4)'!$B$3:$C$176,2,FALSE),"")</f>
        <v/>
      </c>
      <c r="R85" s="32" t="str">
        <f>IFERROR(VLOOKUP(Tabela227[[#This Row],[NOME]],'NOITE (N) (3)'!$B$3:$C$176,2,FALSE),"")</f>
        <v/>
      </c>
      <c r="S85" s="32" t="str">
        <f>IFERROR(VLOOKUP(Tabela227[[#This Row],[NOME]],'NOITE (N) (2)'!$B$3:$C$176,2,FALSE),"")</f>
        <v/>
      </c>
      <c r="T85" s="32" t="str">
        <f>IFERROR(VLOOKUP(Tabela227[[#This Row],[NOME]],'NOITE (N) (1)'!$B$3:$C$176,2,FALSE),"")</f>
        <v/>
      </c>
      <c r="U85" s="32" t="str">
        <f>IFERROR(VLOOKUP(Tabela227[[#This Row],[NOME]],'NOITE (N) (7)'!$D$3:$E$176,2,FALSE),"")</f>
        <v/>
      </c>
      <c r="V85" s="32" t="str">
        <f>IFERROR(VLOOKUP(Tabela227[[#This Row],[NOME]],'NOITE (N) (6)'!$D$3:$E$176,2,FALSE),"")</f>
        <v/>
      </c>
      <c r="W85" s="32" t="str">
        <f>IFERROR(VLOOKUP(Tabela227[[#This Row],[NOME]],'NOITE (N) (5)'!$D$3:$E$176,2,FALSE),"")</f>
        <v/>
      </c>
      <c r="X85" s="32" t="str">
        <f>IFERROR(VLOOKUP(Tabela227[[#This Row],[NOME]],'NOITE (N) (4)'!$D$3:$E$176,2,FALSE),"")</f>
        <v/>
      </c>
      <c r="Y85" s="32" t="str">
        <f>IFERROR(VLOOKUP(Tabela227[[#This Row],[NOME]],'NOITE (N) (3)'!$D$3:$E$176,2,FALSE),"")</f>
        <v/>
      </c>
      <c r="Z85" s="32" t="str">
        <f>IFERROR(VLOOKUP(Tabela227[[#This Row],[NOME]],'NOITE (N) (2)'!$D$3:$E$176,2,FALSE),"")</f>
        <v/>
      </c>
      <c r="AA85" s="32" t="str">
        <f>IFERROR(VLOOKUP(Tabela227[[#This Row],[NOME]],'NOITE (N) (1)'!$D$3:$E$176,2,FALSE),"")</f>
        <v/>
      </c>
      <c r="AB85" s="32" t="str">
        <f>IFERROR(VLOOKUP(Tabela227[[#This Row],[NOME]],'NOITE (N) (7)'!$F$3:$G$176,2,FALSE),"")</f>
        <v/>
      </c>
      <c r="AC85" s="32" t="str">
        <f>IFERROR(VLOOKUP(Tabela227[[#This Row],[NOME]],'NOITE (N) (6)'!$F$3:$G$176,2,FALSE),"")</f>
        <v/>
      </c>
      <c r="AD85" s="32" t="str">
        <f>IFERROR(VLOOKUP(Tabela227[[#This Row],[NOME]],'NOITE (N) (5)'!$F$3:$G$176,2,FALSE),"")</f>
        <v/>
      </c>
      <c r="AE85" s="32" t="str">
        <f>IFERROR(VLOOKUP(Tabela227[[#This Row],[NOME]],'NOITE (N) (4)'!$F$3:$G$176,2,FALSE),"")</f>
        <v/>
      </c>
      <c r="AF85" s="32" t="str">
        <f>IFERROR(VLOOKUP(Tabela227[[#This Row],[NOME]],'NOITE (N) (3)'!$F$3:$G$176,2,FALSE),"")</f>
        <v/>
      </c>
      <c r="AG85" s="32" t="str">
        <f>IFERROR(VLOOKUP(Tabela227[[#This Row],[NOME]],'NOITE (N) (2)'!$F$3:$G$176,2,FALSE),"")</f>
        <v/>
      </c>
      <c r="AH85" s="32" t="str">
        <f>IFERROR(VLOOKUP(Tabela227[[#This Row],[NOME]],'NOITE (N) (1)'!$F$3:$G$176,2,FALSE),"")</f>
        <v/>
      </c>
      <c r="AI85" s="32" t="str">
        <f>IFERROR(VLOOKUP(Tabela227[[#This Row],[NOME]],'NOITE (N) (7)'!$H$3:$I$176,2,FALSE),"")</f>
        <v/>
      </c>
      <c r="AJ85" s="32" t="str">
        <f>IFERROR(VLOOKUP(Tabela227[[#This Row],[NOME]],'NOITE (N) (6)'!$H$3:$I$176,2,FALSE),"")</f>
        <v/>
      </c>
      <c r="AK85" s="32" t="str">
        <f>IFERROR(VLOOKUP(Tabela227[[#This Row],[NOME]],'NOITE (N) (5)'!$H$3:$I$176,2,FALSE),"")</f>
        <v/>
      </c>
      <c r="AL85" s="32" t="str">
        <f>IFERROR(VLOOKUP(Tabela227[[#This Row],[NOME]],'NOITE (N) (4)'!$H$3:$I$176,2,FALSE),"")</f>
        <v/>
      </c>
      <c r="AM85" s="32" t="str">
        <f>IFERROR(VLOOKUP(Tabela227[[#This Row],[NOME]],'NOITE (N) (3)'!$H$3:$I$176,2,FALSE),"")</f>
        <v/>
      </c>
      <c r="AN85" s="32" t="str">
        <f>IFERROR(VLOOKUP(Tabela227[[#This Row],[NOME]],'NOITE (N) (2)'!$H$3:$I$176,2,FALSE),"")</f>
        <v/>
      </c>
      <c r="AO85" s="32" t="str">
        <f>IFERROR(VLOOKUP(Tabela227[[#This Row],[NOME]],'NOITE (N) (1)'!$H$3:$I$176,2,FALSE),"")</f>
        <v/>
      </c>
      <c r="AP85" s="32" t="str">
        <f>IFERROR(VLOOKUP(Tabela227[[#This Row],[NOME]],'NOITE (N) (7)'!$J$3:$K$176,2,FALSE),"")</f>
        <v/>
      </c>
      <c r="AQ85" s="32" t="str">
        <f>IFERROR(VLOOKUP(Tabela227[[#This Row],[NOME]],'NOITE (N) (6)'!$J$3:$K$176,2,FALSE),"")</f>
        <v/>
      </c>
      <c r="AR85" s="32" t="str">
        <f>IFERROR(VLOOKUP(Tabela227[[#This Row],[NOME]],'NOITE (N) (5)'!$J$3:$K$176,2,FALSE),"")</f>
        <v/>
      </c>
      <c r="AS85" s="32" t="str">
        <f>IFERROR(VLOOKUP(Tabela227[[#This Row],[NOME]],'NOITE (N) (4)'!$J$3:$K$176,2,FALSE),"")</f>
        <v/>
      </c>
      <c r="AT85" s="32" t="str">
        <f>IFERROR(VLOOKUP(Tabela227[[#This Row],[NOME]],'NOITE (N) (3)'!$J$3:$K$176,2,FALSE),"")</f>
        <v/>
      </c>
      <c r="AU85" s="32" t="str">
        <f>IFERROR(VLOOKUP(Tabela227[[#This Row],[NOME]],'NOITE (N) (2)'!$J$3:$K$176,2,FALSE),"")</f>
        <v/>
      </c>
      <c r="AV85" s="32" t="str">
        <f>IFERROR(VLOOKUP(Tabela227[[#This Row],[NOME]],'NOITE (N) (1)'!$J$3:$K$176,2,FALSE),"")</f>
        <v/>
      </c>
      <c r="AW85" s="32" t="str">
        <f>IFERROR(VLOOKUP(Tabela227[[#This Row],[NOME]],'NOITE (N) (7)'!$L$3:$M$176,2,FALSE),"")</f>
        <v/>
      </c>
      <c r="AX85" s="32" t="str">
        <f>IFERROR(VLOOKUP(Tabela227[[#This Row],[NOME]],'NOITE (N) (6)'!$L$3:$M$176,2,FALSE),"")</f>
        <v/>
      </c>
      <c r="AY85" s="32" t="str">
        <f>IFERROR(VLOOKUP(Tabela227[[#This Row],[NOME]],'NOITE (N) (5)'!$L$3:$M$176,2,FALSE),"")</f>
        <v/>
      </c>
      <c r="AZ85" s="32" t="str">
        <f>IFERROR(VLOOKUP(Tabela227[[#This Row],[NOME]],'NOITE (N) (4)'!$L$3:$M$176,2,FALSE),"")</f>
        <v/>
      </c>
      <c r="BA85" s="32" t="str">
        <f>IFERROR(VLOOKUP(Tabela227[[#This Row],[NOME]],'NOITE (N) (3)'!$L$3:$M$176,2,FALSE),"")</f>
        <v/>
      </c>
      <c r="BB85" s="32" t="str">
        <f>IFERROR(VLOOKUP(Tabela227[[#This Row],[NOME]],'NOITE (N) (2)'!$L$3:$M$176,2,FALSE),"")</f>
        <v/>
      </c>
      <c r="BC85" s="32" t="str">
        <f>IFERROR(VLOOKUP(Tabela227[[#This Row],[NOME]],'NOITE (N) (1)'!$L$3:$M$176,2,FALSE),"")</f>
        <v/>
      </c>
      <c r="BD85" s="32" t="str">
        <f>IFERROR(VLOOKUP(Tabela227[[#This Row],[NOME]],'TARDE (N) (6)'!$B$2:$C$73,2,FALSE),"")</f>
        <v/>
      </c>
      <c r="BE85" s="32" t="str">
        <f>IFERROR(VLOOKUP(Tabela227[[#This Row],[NOME]],'TARDE (N) (5)'!$B$2:$C$73,2,FALSE),"")</f>
        <v/>
      </c>
      <c r="BF85" s="32" t="str">
        <f>IFERROR(VLOOKUP(Tabela227[[#This Row],[NOME]],'TARDE (N) (4)'!$B$2:$C$73,2,FALSE),"")</f>
        <v/>
      </c>
      <c r="BG85" s="32" t="str">
        <f>IFERROR(VLOOKUP(Tabela227[[#This Row],[NOME]],'TARDE (N) (3)'!$B$2:$C$73,2,FALSE),"")</f>
        <v/>
      </c>
      <c r="BH85" s="32" t="str">
        <f>IFERROR(VLOOKUP(Tabela227[[#This Row],[NOME]],'TARDE (N) (2)'!$B$2:$C$73,2,FALSE),"")</f>
        <v/>
      </c>
      <c r="BI85" s="32" t="str">
        <f>IFERROR(VLOOKUP(Tabela227[[#This Row],[NOME]],'TARDE (N) (1)'!$B$2:$C$73,2,FALSE),"")</f>
        <v/>
      </c>
      <c r="BJ85" s="32" t="str">
        <f>IFERROR(VLOOKUP(Tabela227[[#This Row],[NOME]],'TARDE (N) (6)'!$D$2:$E$73,2,FALSE),"")</f>
        <v/>
      </c>
      <c r="BK85" s="32" t="str">
        <f>IFERROR(VLOOKUP(Tabela227[[#This Row],[NOME]],'TARDE (N) (5)'!$D$2:$E$73,2,FALSE),"")</f>
        <v/>
      </c>
      <c r="BL85" s="32" t="str">
        <f>IFERROR(VLOOKUP(Tabela227[[#This Row],[NOME]],'TARDE (N) (4)'!$D$2:$E$73,2,FALSE),"")</f>
        <v/>
      </c>
      <c r="BM85" s="32" t="str">
        <f>IFERROR(VLOOKUP(Tabela227[[#This Row],[NOME]],'TARDE (N) (3)'!$D$2:$E$73,2,FALSE),"")</f>
        <v/>
      </c>
      <c r="BN85" s="32" t="str">
        <f>IFERROR(VLOOKUP(Tabela227[[#This Row],[NOME]],'TARDE (N) (2)'!$D$2:$E$73,2,FALSE),"")</f>
        <v/>
      </c>
      <c r="BO85" s="32" t="str">
        <f>IFERROR(VLOOKUP(Tabela227[[#This Row],[NOME]],'TARDE (N) (1)'!$D$2:$E$73,2,FALSE),"")</f>
        <v/>
      </c>
      <c r="BP85" s="32" t="str">
        <f>IFERROR(VLOOKUP(Tabela227[[#This Row],[NOME]],'TARDE (N) (6)'!$F$2:$G$73,2,FALSE),"")</f>
        <v/>
      </c>
      <c r="BQ85" s="32" t="str">
        <f>IFERROR(VLOOKUP(Tabela227[[#This Row],[NOME]],'TARDE (N) (5)'!$F$2:$G$73,2,FALSE),"")</f>
        <v/>
      </c>
      <c r="BR85" s="32" t="str">
        <f>IFERROR(VLOOKUP(Tabela227[[#This Row],[NOME]],'TARDE (N) (4)'!$F$2:$G$73,2,FALSE),"")</f>
        <v/>
      </c>
      <c r="BS85" s="32" t="str">
        <f>IFERROR(VLOOKUP(Tabela227[[#This Row],[NOME]],'TARDE (N) (3)'!$F$2:$G$73,2,FALSE),"")</f>
        <v/>
      </c>
      <c r="BT85" s="32" t="str">
        <f>IFERROR(VLOOKUP(Tabela227[[#This Row],[NOME]],'TARDE (N) (2)'!$F$2:$G$73,2,FALSE),"")</f>
        <v/>
      </c>
      <c r="BU85" s="32" t="str">
        <f>IFERROR(VLOOKUP(Tabela227[[#This Row],[NOME]],'TARDE (N) (1)'!$F$2:$G$73,2,FALSE),"")</f>
        <v/>
      </c>
      <c r="BV85" s="32" t="str">
        <f>IFERROR(VLOOKUP(Tabela227[[#This Row],[NOME]],'TARDE (N) (6)'!$H$2:$I$73,2,FALSE),"")</f>
        <v/>
      </c>
      <c r="BW85" s="32" t="str">
        <f>IFERROR(VLOOKUP(Tabela227[[#This Row],[NOME]],'TARDE (N) (5)'!$H$2:$I$73,2,FALSE),"")</f>
        <v/>
      </c>
      <c r="BX85" s="32" t="str">
        <f>IFERROR(VLOOKUP(Tabela227[[#This Row],[NOME]],'TARDE (N) (4)'!$H$2:$I$73,2,FALSE),"")</f>
        <v/>
      </c>
      <c r="BY85" s="32" t="str">
        <f>IFERROR(VLOOKUP(Tabela227[[#This Row],[NOME]],'TARDE (N) (3)'!$H$2:$I$73,2,FALSE),"")</f>
        <v/>
      </c>
      <c r="BZ85" s="32" t="str">
        <f>IFERROR(VLOOKUP(Tabela227[[#This Row],[NOME]],'TARDE (N) (2)'!$H$2:$I$73,2,FALSE),"")</f>
        <v/>
      </c>
      <c r="CA85" s="32" t="str">
        <f>IFERROR(VLOOKUP(Tabela227[[#This Row],[NOME]],'TARDE (N) (1)'!$H$2:$I$73,2,FALSE),"")</f>
        <v/>
      </c>
      <c r="CB85" s="32" t="str">
        <f>IFERROR(VLOOKUP(Tabela227[[#This Row],[NOME]],'TARDE (N) (6)'!$J$2:$K$73,2,FALSE),"")</f>
        <v/>
      </c>
      <c r="CC85" s="32" t="str">
        <f>IFERROR(VLOOKUP(Tabela227[[#This Row],[NOME]],'TARDE (N) (5)'!$J$2:$K$73,2,FALSE),"")</f>
        <v/>
      </c>
      <c r="CD85" s="32" t="str">
        <f>IFERROR(VLOOKUP(Tabela227[[#This Row],[NOME]],'TARDE (N) (4)'!$J$2:$K$73,2,FALSE),"")</f>
        <v/>
      </c>
      <c r="CE85" s="32" t="str">
        <f>IFERROR(VLOOKUP(Tabela227[[#This Row],[NOME]],'TARDE (N) (3)'!$J$2:$K$73,2,FALSE),"")</f>
        <v/>
      </c>
      <c r="CF85" s="32" t="str">
        <f>IFERROR(VLOOKUP(Tabela227[[#This Row],[NOME]],'TARDE (N) (2)'!$J$2:$K$73,2,FALSE),"")</f>
        <v/>
      </c>
      <c r="CG85" s="32" t="str">
        <f>IFERROR(VLOOKUP(Tabela227[[#This Row],[NOME]],'TARDE (N) (1)'!$J$2:$K$73,2,FALSE),"")</f>
        <v/>
      </c>
      <c r="CH85" s="32" t="str">
        <f>IFERROR(VLOOKUP(Tabela227[[#This Row],[NOME]],'TARDE (N) (6)'!$L$2:$M$73,2,FALSE),"")</f>
        <v/>
      </c>
      <c r="CI85" s="32" t="str">
        <f>IFERROR(VLOOKUP(Tabela227[[#This Row],[NOME]],'TARDE (N) (5)'!$L$2:$M$73,2,FALSE),"")</f>
        <v/>
      </c>
      <c r="CJ85" s="32" t="str">
        <f>IFERROR(VLOOKUP(Tabela227[[#This Row],[NOME]],'TARDE (N) (4)'!$L$2:$M$73,2,FALSE),"")</f>
        <v/>
      </c>
      <c r="CK85" s="32" t="str">
        <f>IFERROR(VLOOKUP(Tabela227[[#This Row],[NOME]],'TARDE (N) (3)'!$L$2:$M$73,2,FALSE),"")</f>
        <v/>
      </c>
      <c r="CL85" s="32" t="str">
        <f>IFERROR(VLOOKUP(Tabela227[[#This Row],[NOME]],'TARDE (N) (2)'!$L$2:$M$73,2,FALSE),"")</f>
        <v/>
      </c>
      <c r="CM85" s="32" t="str">
        <f>IFERROR(VLOOKUP(Tabela227[[#This Row],[NOME]],'TARDE (N) (1)'!$L$2:$M$73,2,FALSE),"")</f>
        <v/>
      </c>
      <c r="CN85" s="32" t="str">
        <f>IFERROR(VLOOKUP(Tabela227[[#This Row],[NOME]],'MANHÃ (N) (7)'!$B$2:$C$127,2,FALSE),"")</f>
        <v/>
      </c>
      <c r="CO85" s="32" t="str">
        <f>IFERROR(VLOOKUP(Tabela227[[#This Row],[NOME]],'MANHÃ (N) (6)'!$B$2:$C$127,2,FALSE),"")</f>
        <v/>
      </c>
      <c r="CP85" s="32" t="str">
        <f>IFERROR(VLOOKUP(Tabela227[[#This Row],[NOME]],'MANHÃ (N) (5)'!$B$2:$C$127,2,FALSE),"")</f>
        <v/>
      </c>
      <c r="CQ85" s="32" t="str">
        <f>IFERROR(VLOOKUP(Tabela227[[#This Row],[NOME]],'MANHÃ (N) (4)'!$B$2:$C$127,2,FALSE),"")</f>
        <v/>
      </c>
      <c r="CR85" s="32" t="str">
        <f>IFERROR(VLOOKUP(Tabela227[[#This Row],[NOME]],'MANHÃ (N) (3)'!$B$2:$C$127,2,FALSE),"")</f>
        <v/>
      </c>
      <c r="CS85" s="32" t="str">
        <f>IFERROR(VLOOKUP(Tabela227[[#This Row],[NOME]],'MANHÃ (N) (2)'!$B$2:$C$127,2,FALSE),"")</f>
        <v/>
      </c>
      <c r="CT85" s="32" t="str">
        <f>IFERROR(VLOOKUP(Tabela227[[#This Row],[NOME]],'MANHÃ (N) (1)'!$B$2:$C$127,2,FALSE),"")</f>
        <v/>
      </c>
      <c r="CU85" s="32" t="str">
        <f>IFERROR(VLOOKUP(Tabela227[[#This Row],[NOME]],'MANHÃ (N) (7)'!$D$2:$E$127,2,FALSE),"")</f>
        <v/>
      </c>
      <c r="CV85" s="32" t="str">
        <f>IFERROR(VLOOKUP(Tabela227[[#This Row],[NOME]],'MANHÃ (N) (6)'!$D$2:$E$127,2,FALSE),"")</f>
        <v/>
      </c>
      <c r="CW85" s="32" t="str">
        <f>IFERROR(VLOOKUP(Tabela227[[#This Row],[NOME]],'MANHÃ (N) (5)'!$D$2:$E$127,2,FALSE),"")</f>
        <v/>
      </c>
      <c r="CX85" s="32" t="str">
        <f>IFERROR(VLOOKUP(Tabela227[[#This Row],[NOME]],'MANHÃ (N) (4)'!$D$2:$E$127,2,FALSE),"")</f>
        <v/>
      </c>
      <c r="CY85" s="32" t="str">
        <f>IFERROR(VLOOKUP(Tabela227[[#This Row],[NOME]],'MANHÃ (N) (3)'!$D$2:$E$127,2,FALSE),"")</f>
        <v/>
      </c>
      <c r="CZ85" s="32" t="str">
        <f>IFERROR(VLOOKUP(Tabela227[[#This Row],[NOME]],'MANHÃ (N) (2)'!$D$2:$E$127,2,FALSE),"")</f>
        <v/>
      </c>
      <c r="DA85" s="32" t="str">
        <f>IFERROR(VLOOKUP(Tabela227[[#This Row],[NOME]],'MANHÃ (N) (1)'!$D$2:$E$127,2,FALSE),"")</f>
        <v/>
      </c>
      <c r="DB85" s="32" t="str">
        <f>IFERROR(VLOOKUP(Tabela227[[#This Row],[NOME]],'MANHÃ (N) (7)'!$F$2:$G$127,2,FALSE),"")</f>
        <v/>
      </c>
      <c r="DC85" s="32" t="str">
        <f>IFERROR(VLOOKUP(Tabela227[[#This Row],[NOME]],'MANHÃ (N) (7)'!$F$2:$G$127,2,FALSE),"")</f>
        <v/>
      </c>
      <c r="DD85" s="32" t="str">
        <f>IFERROR(VLOOKUP(Tabela227[[#This Row],[NOME]],'MANHÃ (N) (6)'!$F$2:$G$127,2,FALSE),"")</f>
        <v/>
      </c>
      <c r="DE85" s="32" t="str">
        <f>IFERROR(VLOOKUP(Tabela227[[#This Row],[NOME]],'MANHÃ (N) (5)'!$F$2:$G$127,2,FALSE),"")</f>
        <v/>
      </c>
      <c r="DF85" s="32" t="str">
        <f>IFERROR(VLOOKUP(Tabela227[[#This Row],[NOME]],'MANHÃ (N) (3)'!$F$2:$G$127,2,FALSE),"")</f>
        <v/>
      </c>
      <c r="DG85" s="32" t="str">
        <f>IFERROR(VLOOKUP(Tabela227[[#This Row],[NOME]],'MANHÃ (N) (2)'!$F$2:$G$127,2,FALSE),"")</f>
        <v/>
      </c>
      <c r="DH85" s="32" t="str">
        <f>IFERROR(VLOOKUP(Tabela227[[#This Row],[NOME]],'MANHÃ (N) (1)'!$F$2:$G$127,2,FALSE),"")</f>
        <v/>
      </c>
      <c r="DI85" s="32" t="str">
        <f>IFERROR(VLOOKUP(Tabela227[[#This Row],[NOME]],'MANHÃ (N) (7)'!$H$2:$I$127,2,FALSE),"")</f>
        <v/>
      </c>
      <c r="DJ85" s="32" t="str">
        <f>IFERROR(VLOOKUP(Tabela227[[#This Row],[NOME]],'MANHÃ (N) (6)'!$H$2:$I$127,2,FALSE),"")</f>
        <v/>
      </c>
      <c r="DK85" s="32" t="str">
        <f>IFERROR(VLOOKUP(Tabela227[[#This Row],[NOME]],'MANHÃ (N) (5)'!$H$2:$I$127,2,FALSE),"")</f>
        <v/>
      </c>
      <c r="DL85" s="32" t="str">
        <f>IFERROR(VLOOKUP(Tabela227[[#This Row],[NOME]],'MANHÃ (N) (4)'!$H$2:$I$127,2,FALSE),"")</f>
        <v/>
      </c>
      <c r="DM85" s="32" t="str">
        <f>IFERROR(VLOOKUP(Tabela227[[#This Row],[NOME]],'MANHÃ (N) (3)'!$H$2:$I$127,2,FALSE),"")</f>
        <v/>
      </c>
      <c r="DN85" s="32" t="str">
        <f>IFERROR(VLOOKUP(Tabela227[[#This Row],[NOME]],'MANHÃ (N) (2)'!$H$2:$I$127,2,FALSE),"")</f>
        <v/>
      </c>
      <c r="DO85" s="32" t="str">
        <f>IFERROR(VLOOKUP(Tabela227[[#This Row],[NOME]],'MANHÃ (N) (1)'!$H$2:$I$127,2,FALSE),"")</f>
        <v/>
      </c>
      <c r="DP85" s="32" t="str">
        <f>IFERROR(VLOOKUP(Tabela227[[#This Row],[NOME]],'MANHÃ (N) (7)'!$J$2:$K$127,2,FALSE),"")</f>
        <v/>
      </c>
      <c r="DQ85" s="32" t="str">
        <f>IFERROR(VLOOKUP(Tabela227[[#This Row],[NOME]],'MANHÃ (N) (6)'!$J$2:$K$127,2,FALSE),"")</f>
        <v/>
      </c>
      <c r="DR85" s="32" t="str">
        <f>IFERROR(VLOOKUP(Tabela227[[#This Row],[NOME]],'MANHÃ (N) (5)'!$J$2:$K$127,2,FALSE),"")</f>
        <v/>
      </c>
      <c r="DS85" s="32" t="str">
        <f>IFERROR(VLOOKUP(Tabela227[[#This Row],[NOME]],'MANHÃ (N) (4)'!$J$2:$K$127,2,FALSE),"")</f>
        <v/>
      </c>
      <c r="DT85" s="32" t="str">
        <f>IFERROR(VLOOKUP(Tabela227[[#This Row],[NOME]],'MANHÃ (N) (3)'!$J$2:$K$127,2,FALSE),"")</f>
        <v/>
      </c>
      <c r="DU85" s="32" t="str">
        <f>IFERROR(VLOOKUP(Tabela227[[#This Row],[NOME]],'MANHÃ (N) (2)'!$J$2:$K$127,2,FALSE),"")</f>
        <v/>
      </c>
      <c r="DV85" s="32" t="str">
        <f>IFERROR(VLOOKUP(Tabela227[[#This Row],[NOME]],'MANHÃ (N) (1)'!$J$2:$K$127,2,FALSE),"")</f>
        <v/>
      </c>
      <c r="DW85" s="32" t="str">
        <f>IFERROR(VLOOKUP(Tabela227[[#This Row],[NOME]],'MANHÃ (N) (7)'!$L$2:$M$127,2,FALSE),"")</f>
        <v/>
      </c>
      <c r="DX85" s="32" t="str">
        <f>IFERROR(VLOOKUP(Tabela227[[#This Row],[NOME]],'MANHÃ (N) (6)'!$L$2:$M$127,2,FALSE),"")</f>
        <v/>
      </c>
      <c r="DY85" s="32" t="str">
        <f>IFERROR(VLOOKUP(Tabela227[[#This Row],[NOME]],'MANHÃ (N) (5)'!$L$2:$M$127,2,FALSE),"")</f>
        <v/>
      </c>
      <c r="DZ85" s="32" t="str">
        <f>IFERROR(VLOOKUP(Tabela227[[#This Row],[NOME]],'MANHÃ (N) (4)'!$L$2:$M$127,2,FALSE),"")</f>
        <v/>
      </c>
      <c r="EA85" s="32" t="str">
        <f>IFERROR(VLOOKUP(Tabela227[[#This Row],[NOME]],'MANHÃ (N) (3)'!$L$2:$M$127,2,FALSE),"")</f>
        <v/>
      </c>
      <c r="EB85" s="32" t="str">
        <f>IFERROR(VLOOKUP(Tabela227[[#This Row],[NOME]],'MANHÃ (N) (2)'!$L$2:$M$127,2,FALSE),"")</f>
        <v/>
      </c>
      <c r="EC85" s="32" t="str">
        <f>IFERROR(VLOOKUP(Tabela227[[#This Row],[NOME]],'MANHÃ (N) (1)'!$L$2:$M$127,2,FALSE),"")</f>
        <v/>
      </c>
      <c r="ED85" s="33">
        <v>45323</v>
      </c>
      <c r="EE85" s="31">
        <f>PROFESSORES!$D$3</f>
        <v>2024</v>
      </c>
      <c r="EF85" s="31" t="str">
        <f>PROFESSORES!$C$3</f>
        <v>MAIO</v>
      </c>
      <c r="EG85" s="35">
        <f>'MÊS (WORD)'!$C$4</f>
        <v>5</v>
      </c>
      <c r="EH85" s="42">
        <f>'MÊS (WORD)'!$I$5</f>
        <v>45413</v>
      </c>
      <c r="EI85" s="31" t="str">
        <f>'MÊS (WORD)'!$J$5</f>
        <v>*
***************************DIA DO TRABALHO**************************</v>
      </c>
      <c r="EJ85" s="42">
        <f>'MÊS (WORD)'!$I$6</f>
        <v>45414</v>
      </c>
      <c r="EK85" s="37" t="str">
        <f>'MÊS (WORD)'!$J$6</f>
        <v/>
      </c>
      <c r="EL85" s="42">
        <f>'MÊS (WORD)'!$I$7</f>
        <v>45415</v>
      </c>
      <c r="EM85" s="37" t="str">
        <f>'MÊS (WORD)'!$J$7</f>
        <v/>
      </c>
      <c r="EN85" s="42">
        <f>'MÊS (WORD)'!$I$8</f>
        <v>45416</v>
      </c>
      <c r="EO85" s="37" t="str">
        <f>'MÊS (WORD)'!$J$8</f>
        <v/>
      </c>
      <c r="EP85" s="42">
        <f>'MÊS (WORD)'!$I$9</f>
        <v>45417</v>
      </c>
      <c r="EQ85" s="37" t="str">
        <f>'MÊS (WORD)'!$J$9</f>
        <v>********************************************************************</v>
      </c>
      <c r="ER85" s="42">
        <f>'MÊS (WORD)'!$I$10</f>
        <v>45418</v>
      </c>
      <c r="ES85" s="37" t="str">
        <f>'MÊS (WORD)'!$J$10</f>
        <v/>
      </c>
      <c r="ET85" s="42">
        <f>'MÊS (WORD)'!$I$11</f>
        <v>45419</v>
      </c>
      <c r="EU85" s="37" t="str">
        <f>'MÊS (WORD)'!$J$11</f>
        <v/>
      </c>
      <c r="EV85" s="42">
        <f>'MÊS (WORD)'!$I$12</f>
        <v>45420</v>
      </c>
      <c r="EW85" s="37" t="str">
        <f>'MÊS (WORD)'!$J$12</f>
        <v/>
      </c>
      <c r="EX85" s="42">
        <f>'MÊS (WORD)'!$I$13</f>
        <v>45421</v>
      </c>
      <c r="EY85" s="37" t="str">
        <f>'MÊS (WORD)'!$J$13</f>
        <v/>
      </c>
      <c r="EZ85" s="37">
        <f>'MÊS (WORD)'!$I$14</f>
        <v>45422</v>
      </c>
      <c r="FA85" s="37" t="str">
        <f>'MÊS (WORD)'!$J$14</f>
        <v/>
      </c>
      <c r="FB85" s="37">
        <f>'MÊS (WORD)'!$I$15</f>
        <v>45423</v>
      </c>
      <c r="FC85" s="37" t="str">
        <f>'MÊS (WORD)'!$J$15</f>
        <v/>
      </c>
      <c r="FD85" s="37">
        <f>'MÊS (WORD)'!$I$16</f>
        <v>45424</v>
      </c>
      <c r="FE85" s="37" t="str">
        <f>'MÊS (WORD)'!$J$16</f>
        <v>********************************************************************</v>
      </c>
      <c r="FF85" s="37">
        <f>'MÊS (WORD)'!$I$17</f>
        <v>45425</v>
      </c>
      <c r="FG85" s="37" t="str">
        <f>'MÊS (WORD)'!$J$17</f>
        <v/>
      </c>
      <c r="FH85" s="37">
        <f>'MÊS (WORD)'!$I$18</f>
        <v>45426</v>
      </c>
      <c r="FI85" s="37" t="str">
        <f>'MÊS (WORD)'!$J$18</f>
        <v/>
      </c>
      <c r="FJ85" s="37">
        <f>'MÊS (WORD)'!$I$19</f>
        <v>45427</v>
      </c>
      <c r="FK85" s="37" t="str">
        <f>'MÊS (WORD)'!$J$19</f>
        <v/>
      </c>
      <c r="FL85" s="37">
        <f>'MÊS (WORD)'!$I$20</f>
        <v>45428</v>
      </c>
      <c r="FM85" s="37" t="str">
        <f>'MÊS (WORD)'!$J$20</f>
        <v/>
      </c>
      <c r="FN85" s="37">
        <f>'MÊS (WORD)'!$I$21</f>
        <v>45429</v>
      </c>
      <c r="FO85" s="37" t="str">
        <f>'MÊS (WORD)'!$J$21</f>
        <v/>
      </c>
      <c r="FP85" s="37">
        <f>'MÊS (WORD)'!$I$22</f>
        <v>45430</v>
      </c>
      <c r="FQ85" s="37" t="str">
        <f>'MÊS (WORD)'!$J$22</f>
        <v/>
      </c>
      <c r="FR85" s="37">
        <f>'MÊS (WORD)'!$I$23</f>
        <v>45431</v>
      </c>
      <c r="FS85" s="37" t="str">
        <f>'MÊS (WORD)'!$J$23</f>
        <v>********************************************************************</v>
      </c>
      <c r="FT85" s="37">
        <f>'MÊS (WORD)'!$I$24</f>
        <v>45432</v>
      </c>
      <c r="FU85" s="37" t="str">
        <f>'MÊS (WORD)'!$J$24</f>
        <v/>
      </c>
      <c r="FV85" s="37">
        <f>'MÊS (WORD)'!$I$25</f>
        <v>45433</v>
      </c>
      <c r="FW85" s="37" t="str">
        <f>'MÊS (WORD)'!$J$25</f>
        <v/>
      </c>
      <c r="FX85" s="37">
        <f>'MÊS (WORD)'!$I$26</f>
        <v>45434</v>
      </c>
      <c r="FY85" s="37" t="str">
        <f>'MÊS (WORD)'!$J$26</f>
        <v/>
      </c>
      <c r="FZ85" s="37">
        <f>'MÊS (WORD)'!$I$27</f>
        <v>45435</v>
      </c>
      <c r="GA85" s="37" t="str">
        <f>'MÊS (WORD)'!$J$27</f>
        <v/>
      </c>
      <c r="GB85" s="37">
        <f>'MÊS (WORD)'!$I$28</f>
        <v>45436</v>
      </c>
      <c r="GC85" s="37" t="str">
        <f>'MÊS (WORD)'!$J$28</f>
        <v/>
      </c>
      <c r="GD85" s="37">
        <f>'MÊS (WORD)'!$I$29</f>
        <v>45437</v>
      </c>
      <c r="GE85" s="37" t="str">
        <f>'MÊS (WORD)'!$J$29</f>
        <v/>
      </c>
      <c r="GF85" s="37">
        <f>'MÊS (WORD)'!$I$30</f>
        <v>45438</v>
      </c>
      <c r="GG85" s="37" t="str">
        <f>'MÊS (WORD)'!$J$30</f>
        <v>********************************************************************</v>
      </c>
      <c r="GH85" s="37">
        <f>'MÊS (WORD)'!$I$31</f>
        <v>45439</v>
      </c>
      <c r="GI85" s="37" t="str">
        <f>'MÊS (WORD)'!$J$31</f>
        <v/>
      </c>
      <c r="GJ85" s="37">
        <f>'MÊS (WORD)'!$I$32</f>
        <v>45440</v>
      </c>
      <c r="GK85" s="37" t="str">
        <f>'MÊS (WORD)'!$J$32</f>
        <v/>
      </c>
      <c r="GL85" s="37">
        <f>'MÊS (WORD)'!$I$33</f>
        <v>45441</v>
      </c>
      <c r="GM85" s="37" t="str">
        <f>'MÊS (WORD)'!$J$33</f>
        <v/>
      </c>
      <c r="GN85" s="37">
        <f>'MÊS (WORD)'!$I$34</f>
        <v>45442</v>
      </c>
      <c r="GO85" s="37" t="str">
        <f>'MÊS (WORD)'!$J$34</f>
        <v/>
      </c>
      <c r="GP85" s="37">
        <f>'MÊS (WORD)'!$I$35</f>
        <v>45443</v>
      </c>
      <c r="GQ85" s="31" t="str">
        <f>'MÊS (WORD)'!$J$35</f>
        <v/>
      </c>
    </row>
    <row r="86" spans="1:199" ht="17.100000000000001" customHeight="1" x14ac:dyDescent="0.25">
      <c r="A86" s="31">
        <v>43908</v>
      </c>
      <c r="B86" s="33">
        <v>40768</v>
      </c>
      <c r="C86" s="31">
        <v>143</v>
      </c>
      <c r="D86" s="39" t="s">
        <v>445</v>
      </c>
      <c r="E86" s="34" t="s">
        <v>117</v>
      </c>
      <c r="F86" s="39" t="s">
        <v>396</v>
      </c>
      <c r="G86" s="39" t="s">
        <v>398</v>
      </c>
      <c r="H86" s="31">
        <v>8</v>
      </c>
      <c r="I86" s="31">
        <f>IF(Tabela227[[#This Row],[HORA AULA]]&lt;&gt;0,Tabela227[[#This Row],[HORA AULA]]/2,"-")</f>
        <v>4</v>
      </c>
      <c r="J86" s="31" t="s">
        <v>100</v>
      </c>
      <c r="K86" s="31" t="s">
        <v>100</v>
      </c>
      <c r="L86" s="31" t="s">
        <v>100</v>
      </c>
      <c r="M86" s="31" t="s">
        <v>100</v>
      </c>
      <c r="N86" s="32" t="str">
        <f>IFERROR(VLOOKUP(Tabela227[[#This Row],[NOME]],'NOITE (N) (7)'!$B$3:$C$176,2,FALSE),"")</f>
        <v/>
      </c>
      <c r="O86" s="32" t="str">
        <f>IFERROR(VLOOKUP(Tabela227[[#This Row],[NOME]],'NOITE (N) (6)'!$B$3:$C$176,2,FALSE),"")</f>
        <v/>
      </c>
      <c r="P86" s="32" t="str">
        <f>IFERROR(VLOOKUP(Tabela227[[#This Row],[NOME]],'NOITE (N) (5)'!$B$3:$C$176,2,FALSE),"")</f>
        <v/>
      </c>
      <c r="Q86" s="32" t="str">
        <f>IFERROR(VLOOKUP(Tabela227[[#This Row],[NOME]],'NOITE (N) (4)'!$B$3:$C$176,2,FALSE),"")</f>
        <v/>
      </c>
      <c r="R86" s="32" t="str">
        <f>IFERROR(VLOOKUP(Tabela227[[#This Row],[NOME]],'NOITE (N) (3)'!$B$3:$C$176,2,FALSE),"")</f>
        <v/>
      </c>
      <c r="S86" s="32" t="str">
        <f>IFERROR(VLOOKUP(Tabela227[[#This Row],[NOME]],'NOITE (N) (2)'!$B$3:$C$176,2,FALSE),"")</f>
        <v/>
      </c>
      <c r="T86" s="32" t="str">
        <f>IFERROR(VLOOKUP(Tabela227[[#This Row],[NOME]],'NOITE (N) (1)'!$B$3:$C$176,2,FALSE),"")</f>
        <v/>
      </c>
      <c r="U86" s="32" t="str">
        <f>IFERROR(VLOOKUP(Tabela227[[#This Row],[NOME]],'NOITE (N) (7)'!$D$3:$E$176,2,FALSE),"")</f>
        <v/>
      </c>
      <c r="V86" s="32" t="str">
        <f>IFERROR(VLOOKUP(Tabela227[[#This Row],[NOME]],'NOITE (N) (6)'!$D$3:$E$176,2,FALSE),"")</f>
        <v/>
      </c>
      <c r="W86" s="32" t="str">
        <f>IFERROR(VLOOKUP(Tabela227[[#This Row],[NOME]],'NOITE (N) (5)'!$D$3:$E$176,2,FALSE),"")</f>
        <v/>
      </c>
      <c r="X86" s="32" t="str">
        <f>IFERROR(VLOOKUP(Tabela227[[#This Row],[NOME]],'NOITE (N) (4)'!$D$3:$E$176,2,FALSE),"")</f>
        <v/>
      </c>
      <c r="Y86" s="32" t="str">
        <f>IFERROR(VLOOKUP(Tabela227[[#This Row],[NOME]],'NOITE (N) (3)'!$D$3:$E$176,2,FALSE),"")</f>
        <v/>
      </c>
      <c r="Z86" s="32" t="str">
        <f>IFERROR(VLOOKUP(Tabela227[[#This Row],[NOME]],'NOITE (N) (2)'!$D$3:$E$176,2,FALSE),"")</f>
        <v/>
      </c>
      <c r="AA86" s="32" t="str">
        <f>IFERROR(VLOOKUP(Tabela227[[#This Row],[NOME]],'NOITE (N) (1)'!$D$3:$E$176,2,FALSE),"")</f>
        <v/>
      </c>
      <c r="AB86" s="32" t="str">
        <f>IFERROR(VLOOKUP(Tabela227[[#This Row],[NOME]],'NOITE (N) (7)'!$F$3:$G$176,2,FALSE),"")</f>
        <v/>
      </c>
      <c r="AC86" s="32" t="str">
        <f>IFERROR(VLOOKUP(Tabela227[[#This Row],[NOME]],'NOITE (N) (6)'!$F$3:$G$176,2,FALSE),"")</f>
        <v/>
      </c>
      <c r="AD86" s="32" t="str">
        <f>IFERROR(VLOOKUP(Tabela227[[#This Row],[NOME]],'NOITE (N) (5)'!$F$3:$G$176,2,FALSE),"")</f>
        <v/>
      </c>
      <c r="AE86" s="32" t="str">
        <f>IFERROR(VLOOKUP(Tabela227[[#This Row],[NOME]],'NOITE (N) (4)'!$F$3:$G$176,2,FALSE),"")</f>
        <v/>
      </c>
      <c r="AF86" s="32" t="str">
        <f>IFERROR(VLOOKUP(Tabela227[[#This Row],[NOME]],'NOITE (N) (3)'!$F$3:$G$176,2,FALSE),"")</f>
        <v/>
      </c>
      <c r="AG86" s="32" t="str">
        <f>IFERROR(VLOOKUP(Tabela227[[#This Row],[NOME]],'NOITE (N) (2)'!$F$3:$G$176,2,FALSE),"")</f>
        <v/>
      </c>
      <c r="AH86" s="32" t="str">
        <f>IFERROR(VLOOKUP(Tabela227[[#This Row],[NOME]],'NOITE (N) (1)'!$F$3:$G$176,2,FALSE),"")</f>
        <v/>
      </c>
      <c r="AI86" s="32" t="str">
        <f>IFERROR(VLOOKUP(Tabela227[[#This Row],[NOME]],'NOITE (N) (7)'!$H$3:$I$176,2,FALSE),"")</f>
        <v/>
      </c>
      <c r="AJ86" s="32" t="str">
        <f>IFERROR(VLOOKUP(Tabela227[[#This Row],[NOME]],'NOITE (N) (6)'!$H$3:$I$176,2,FALSE),"")</f>
        <v/>
      </c>
      <c r="AK86" s="32" t="str">
        <f>IFERROR(VLOOKUP(Tabela227[[#This Row],[NOME]],'NOITE (N) (5)'!$H$3:$I$176,2,FALSE),"")</f>
        <v/>
      </c>
      <c r="AL86" s="32" t="str">
        <f>IFERROR(VLOOKUP(Tabela227[[#This Row],[NOME]],'NOITE (N) (4)'!$H$3:$I$176,2,FALSE),"")</f>
        <v/>
      </c>
      <c r="AM86" s="32" t="str">
        <f>IFERROR(VLOOKUP(Tabela227[[#This Row],[NOME]],'NOITE (N) (3)'!$H$3:$I$176,2,FALSE),"")</f>
        <v/>
      </c>
      <c r="AN86" s="32" t="str">
        <f>IFERROR(VLOOKUP(Tabela227[[#This Row],[NOME]],'NOITE (N) (2)'!$H$3:$I$176,2,FALSE),"")</f>
        <v/>
      </c>
      <c r="AO86" s="32" t="str">
        <f>IFERROR(VLOOKUP(Tabela227[[#This Row],[NOME]],'NOITE (N) (1)'!$H$3:$I$176,2,FALSE),"")</f>
        <v/>
      </c>
      <c r="AP86" s="32" t="str">
        <f>IFERROR(VLOOKUP(Tabela227[[#This Row],[NOME]],'NOITE (N) (7)'!$J$3:$K$176,2,FALSE),"")</f>
        <v/>
      </c>
      <c r="AQ86" s="32" t="str">
        <f>IFERROR(VLOOKUP(Tabela227[[#This Row],[NOME]],'NOITE (N) (6)'!$J$3:$K$176,2,FALSE),"")</f>
        <v/>
      </c>
      <c r="AR86" s="32" t="str">
        <f>IFERROR(VLOOKUP(Tabela227[[#This Row],[NOME]],'NOITE (N) (5)'!$J$3:$K$176,2,FALSE),"")</f>
        <v/>
      </c>
      <c r="AS86" s="32" t="str">
        <f>IFERROR(VLOOKUP(Tabela227[[#This Row],[NOME]],'NOITE (N) (4)'!$J$3:$K$176,2,FALSE),"")</f>
        <v/>
      </c>
      <c r="AT86" s="32" t="str">
        <f>IFERROR(VLOOKUP(Tabela227[[#This Row],[NOME]],'NOITE (N) (3)'!$J$3:$K$176,2,FALSE),"")</f>
        <v/>
      </c>
      <c r="AU86" s="32" t="str">
        <f>IFERROR(VLOOKUP(Tabela227[[#This Row],[NOME]],'NOITE (N) (2)'!$J$3:$K$176,2,FALSE),"")</f>
        <v/>
      </c>
      <c r="AV86" s="32" t="str">
        <f>IFERROR(VLOOKUP(Tabela227[[#This Row],[NOME]],'NOITE (N) (1)'!$J$3:$K$176,2,FALSE),"")</f>
        <v/>
      </c>
      <c r="AW86" s="32" t="str">
        <f>IFERROR(VLOOKUP(Tabela227[[#This Row],[NOME]],'NOITE (N) (7)'!$L$3:$M$176,2,FALSE),"")</f>
        <v/>
      </c>
      <c r="AX86" s="32" t="str">
        <f>IFERROR(VLOOKUP(Tabela227[[#This Row],[NOME]],'NOITE (N) (6)'!$L$3:$M$176,2,FALSE),"")</f>
        <v/>
      </c>
      <c r="AY86" s="32" t="str">
        <f>IFERROR(VLOOKUP(Tabela227[[#This Row],[NOME]],'NOITE (N) (5)'!$L$3:$M$176,2,FALSE),"")</f>
        <v/>
      </c>
      <c r="AZ86" s="32" t="str">
        <f>IFERROR(VLOOKUP(Tabela227[[#This Row],[NOME]],'NOITE (N) (4)'!$L$3:$M$176,2,FALSE),"")</f>
        <v/>
      </c>
      <c r="BA86" s="32" t="str">
        <f>IFERROR(VLOOKUP(Tabela227[[#This Row],[NOME]],'NOITE (N) (3)'!$L$3:$M$176,2,FALSE),"")</f>
        <v/>
      </c>
      <c r="BB86" s="32" t="str">
        <f>IFERROR(VLOOKUP(Tabela227[[#This Row],[NOME]],'NOITE (N) (2)'!$L$3:$M$176,2,FALSE),"")</f>
        <v/>
      </c>
      <c r="BC86" s="32" t="str">
        <f>IFERROR(VLOOKUP(Tabela227[[#This Row],[NOME]],'NOITE (N) (1)'!$L$3:$M$176,2,FALSE),"")</f>
        <v/>
      </c>
      <c r="BD86" s="32" t="str">
        <f>IFERROR(VLOOKUP(Tabela227[[#This Row],[NOME]],'TARDE (N) (6)'!$B$2:$C$73,2,FALSE),"")</f>
        <v/>
      </c>
      <c r="BE86" s="32" t="str">
        <f>IFERROR(VLOOKUP(Tabela227[[#This Row],[NOME]],'TARDE (N) (5)'!$B$2:$C$73,2,FALSE),"")</f>
        <v/>
      </c>
      <c r="BF86" s="32" t="str">
        <f>IFERROR(VLOOKUP(Tabela227[[#This Row],[NOME]],'TARDE (N) (4)'!$B$2:$C$73,2,FALSE),"")</f>
        <v/>
      </c>
      <c r="BG86" s="32" t="str">
        <f>IFERROR(VLOOKUP(Tabela227[[#This Row],[NOME]],'TARDE (N) (3)'!$B$2:$C$73,2,FALSE),"")</f>
        <v/>
      </c>
      <c r="BH86" s="32" t="str">
        <f>IFERROR(VLOOKUP(Tabela227[[#This Row],[NOME]],'TARDE (N) (2)'!$B$2:$C$73,2,FALSE),"")</f>
        <v/>
      </c>
      <c r="BI86" s="32" t="str">
        <f>IFERROR(VLOOKUP(Tabela227[[#This Row],[NOME]],'TARDE (N) (1)'!$B$2:$C$73,2,FALSE),"")</f>
        <v/>
      </c>
      <c r="BJ86" s="32" t="str">
        <f>IFERROR(VLOOKUP(Tabela227[[#This Row],[NOME]],'TARDE (N) (6)'!$D$2:$E$73,2,FALSE),"")</f>
        <v/>
      </c>
      <c r="BK86" s="32" t="str">
        <f>IFERROR(VLOOKUP(Tabela227[[#This Row],[NOME]],'TARDE (N) (5)'!$D$2:$E$73,2,FALSE),"")</f>
        <v/>
      </c>
      <c r="BL86" s="32" t="str">
        <f>IFERROR(VLOOKUP(Tabela227[[#This Row],[NOME]],'TARDE (N) (4)'!$D$2:$E$73,2,FALSE),"")</f>
        <v/>
      </c>
      <c r="BM86" s="32" t="str">
        <f>IFERROR(VLOOKUP(Tabela227[[#This Row],[NOME]],'TARDE (N) (3)'!$D$2:$E$73,2,FALSE),"")</f>
        <v/>
      </c>
      <c r="BN86" s="32" t="str">
        <f>IFERROR(VLOOKUP(Tabela227[[#This Row],[NOME]],'TARDE (N) (2)'!$D$2:$E$73,2,FALSE),"")</f>
        <v/>
      </c>
      <c r="BO86" s="32" t="str">
        <f>IFERROR(VLOOKUP(Tabela227[[#This Row],[NOME]],'TARDE (N) (1)'!$D$2:$E$73,2,FALSE),"")</f>
        <v/>
      </c>
      <c r="BP86" s="32" t="str">
        <f>IFERROR(VLOOKUP(Tabela227[[#This Row],[NOME]],'TARDE (N) (6)'!$F$2:$G$73,2,FALSE),"")</f>
        <v/>
      </c>
      <c r="BQ86" s="32" t="str">
        <f>IFERROR(VLOOKUP(Tabela227[[#This Row],[NOME]],'TARDE (N) (5)'!$F$2:$G$73,2,FALSE),"")</f>
        <v/>
      </c>
      <c r="BR86" s="32" t="str">
        <f>IFERROR(VLOOKUP(Tabela227[[#This Row],[NOME]],'TARDE (N) (4)'!$F$2:$G$73,2,FALSE),"")</f>
        <v/>
      </c>
      <c r="BS86" s="32" t="str">
        <f>IFERROR(VLOOKUP(Tabela227[[#This Row],[NOME]],'TARDE (N) (3)'!$F$2:$G$73,2,FALSE),"")</f>
        <v/>
      </c>
      <c r="BT86" s="32" t="str">
        <f>IFERROR(VLOOKUP(Tabela227[[#This Row],[NOME]],'TARDE (N) (2)'!$F$2:$G$73,2,FALSE),"")</f>
        <v/>
      </c>
      <c r="BU86" s="32" t="str">
        <f>IFERROR(VLOOKUP(Tabela227[[#This Row],[NOME]],'TARDE (N) (1)'!$F$2:$G$73,2,FALSE),"")</f>
        <v/>
      </c>
      <c r="BV86" s="32" t="str">
        <f>IFERROR(VLOOKUP(Tabela227[[#This Row],[NOME]],'TARDE (N) (6)'!$H$2:$I$73,2,FALSE),"")</f>
        <v/>
      </c>
      <c r="BW86" s="32" t="str">
        <f>IFERROR(VLOOKUP(Tabela227[[#This Row],[NOME]],'TARDE (N) (5)'!$H$2:$I$73,2,FALSE),"")</f>
        <v/>
      </c>
      <c r="BX86" s="32" t="str">
        <f>IFERROR(VLOOKUP(Tabela227[[#This Row],[NOME]],'TARDE (N) (4)'!$H$2:$I$73,2,FALSE),"")</f>
        <v/>
      </c>
      <c r="BY86" s="32" t="str">
        <f>IFERROR(VLOOKUP(Tabela227[[#This Row],[NOME]],'TARDE (N) (3)'!$H$2:$I$73,2,FALSE),"")</f>
        <v/>
      </c>
      <c r="BZ86" s="32" t="str">
        <f>IFERROR(VLOOKUP(Tabela227[[#This Row],[NOME]],'TARDE (N) (2)'!$H$2:$I$73,2,FALSE),"")</f>
        <v/>
      </c>
      <c r="CA86" s="32" t="str">
        <f>IFERROR(VLOOKUP(Tabela227[[#This Row],[NOME]],'TARDE (N) (1)'!$H$2:$I$73,2,FALSE),"")</f>
        <v/>
      </c>
      <c r="CB86" s="32" t="str">
        <f>IFERROR(VLOOKUP(Tabela227[[#This Row],[NOME]],'TARDE (N) (6)'!$J$2:$K$73,2,FALSE),"")</f>
        <v/>
      </c>
      <c r="CC86" s="32" t="str">
        <f>IFERROR(VLOOKUP(Tabela227[[#This Row],[NOME]],'TARDE (N) (5)'!$J$2:$K$73,2,FALSE),"")</f>
        <v/>
      </c>
      <c r="CD86" s="32" t="str">
        <f>IFERROR(VLOOKUP(Tabela227[[#This Row],[NOME]],'TARDE (N) (4)'!$J$2:$K$73,2,FALSE),"")</f>
        <v/>
      </c>
      <c r="CE86" s="32" t="str">
        <f>IFERROR(VLOOKUP(Tabela227[[#This Row],[NOME]],'TARDE (N) (3)'!$J$2:$K$73,2,FALSE),"")</f>
        <v/>
      </c>
      <c r="CF86" s="32" t="str">
        <f>IFERROR(VLOOKUP(Tabela227[[#This Row],[NOME]],'TARDE (N) (2)'!$J$2:$K$73,2,FALSE),"")</f>
        <v/>
      </c>
      <c r="CG86" s="32" t="str">
        <f>IFERROR(VLOOKUP(Tabela227[[#This Row],[NOME]],'TARDE (N) (1)'!$J$2:$K$73,2,FALSE),"")</f>
        <v/>
      </c>
      <c r="CH86" s="32" t="str">
        <f>IFERROR(VLOOKUP(Tabela227[[#This Row],[NOME]],'TARDE (N) (6)'!$L$2:$M$73,2,FALSE),"")</f>
        <v/>
      </c>
      <c r="CI86" s="32" t="str">
        <f>IFERROR(VLOOKUP(Tabela227[[#This Row],[NOME]],'TARDE (N) (5)'!$L$2:$M$73,2,FALSE),"")</f>
        <v/>
      </c>
      <c r="CJ86" s="32" t="str">
        <f>IFERROR(VLOOKUP(Tabela227[[#This Row],[NOME]],'TARDE (N) (4)'!$L$2:$M$73,2,FALSE),"")</f>
        <v/>
      </c>
      <c r="CK86" s="32" t="str">
        <f>IFERROR(VLOOKUP(Tabela227[[#This Row],[NOME]],'TARDE (N) (3)'!$L$2:$M$73,2,FALSE),"")</f>
        <v/>
      </c>
      <c r="CL86" s="32" t="str">
        <f>IFERROR(VLOOKUP(Tabela227[[#This Row],[NOME]],'TARDE (N) (2)'!$L$2:$M$73,2,FALSE),"")</f>
        <v/>
      </c>
      <c r="CM86" s="32" t="str">
        <f>IFERROR(VLOOKUP(Tabela227[[#This Row],[NOME]],'TARDE (N) (1)'!$L$2:$M$73,2,FALSE),"")</f>
        <v/>
      </c>
      <c r="CN86" s="32" t="str">
        <f>IFERROR(VLOOKUP(Tabela227[[#This Row],[NOME]],'MANHÃ (N) (7)'!$B$2:$C$127,2,FALSE),"")</f>
        <v/>
      </c>
      <c r="CO86" s="32" t="str">
        <f>IFERROR(VLOOKUP(Tabela227[[#This Row],[NOME]],'MANHÃ (N) (6)'!$B$2:$C$127,2,FALSE),"")</f>
        <v/>
      </c>
      <c r="CP86" s="32" t="str">
        <f>IFERROR(VLOOKUP(Tabela227[[#This Row],[NOME]],'MANHÃ (N) (5)'!$B$2:$C$127,2,FALSE),"")</f>
        <v/>
      </c>
      <c r="CQ86" s="32" t="str">
        <f>IFERROR(VLOOKUP(Tabela227[[#This Row],[NOME]],'MANHÃ (N) (4)'!$B$2:$C$127,2,FALSE),"")</f>
        <v/>
      </c>
      <c r="CR86" s="32" t="str">
        <f>IFERROR(VLOOKUP(Tabela227[[#This Row],[NOME]],'MANHÃ (N) (3)'!$B$2:$C$127,2,FALSE),"")</f>
        <v/>
      </c>
      <c r="CS86" s="32" t="str">
        <f>IFERROR(VLOOKUP(Tabela227[[#This Row],[NOME]],'MANHÃ (N) (2)'!$B$2:$C$127,2,FALSE),"")</f>
        <v/>
      </c>
      <c r="CT86" s="32" t="str">
        <f>IFERROR(VLOOKUP(Tabela227[[#This Row],[NOME]],'MANHÃ (N) (1)'!$B$2:$C$127,2,FALSE),"")</f>
        <v/>
      </c>
      <c r="CU86" s="32" t="str">
        <f>IFERROR(VLOOKUP(Tabela227[[#This Row],[NOME]],'MANHÃ (N) (7)'!$D$2:$E$127,2,FALSE),"")</f>
        <v/>
      </c>
      <c r="CV86" s="32" t="str">
        <f>IFERROR(VLOOKUP(Tabela227[[#This Row],[NOME]],'MANHÃ (N) (6)'!$D$2:$E$127,2,FALSE),"")</f>
        <v/>
      </c>
      <c r="CW86" s="32" t="str">
        <f>IFERROR(VLOOKUP(Tabela227[[#This Row],[NOME]],'MANHÃ (N) (5)'!$D$2:$E$127,2,FALSE),"")</f>
        <v/>
      </c>
      <c r="CX86" s="32" t="str">
        <f>IFERROR(VLOOKUP(Tabela227[[#This Row],[NOME]],'MANHÃ (N) (4)'!$D$2:$E$127,2,FALSE),"")</f>
        <v/>
      </c>
      <c r="CY86" s="32" t="str">
        <f>IFERROR(VLOOKUP(Tabela227[[#This Row],[NOME]],'MANHÃ (N) (3)'!$D$2:$E$127,2,FALSE),"")</f>
        <v/>
      </c>
      <c r="CZ86" s="32" t="str">
        <f>IFERROR(VLOOKUP(Tabela227[[#This Row],[NOME]],'MANHÃ (N) (2)'!$D$2:$E$127,2,FALSE),"")</f>
        <v/>
      </c>
      <c r="DA86" s="32" t="str">
        <f>IFERROR(VLOOKUP(Tabela227[[#This Row],[NOME]],'MANHÃ (N) (1)'!$D$2:$E$127,2,FALSE),"")</f>
        <v/>
      </c>
      <c r="DB86" s="32" t="str">
        <f>IFERROR(VLOOKUP(Tabela227[[#This Row],[NOME]],'MANHÃ (N) (7)'!$F$2:$G$127,2,FALSE),"")</f>
        <v/>
      </c>
      <c r="DC86" s="32" t="str">
        <f>IFERROR(VLOOKUP(Tabela227[[#This Row],[NOME]],'MANHÃ (N) (7)'!$F$2:$G$127,2,FALSE),"")</f>
        <v/>
      </c>
      <c r="DD86" s="32" t="str">
        <f>IFERROR(VLOOKUP(Tabela227[[#This Row],[NOME]],'MANHÃ (N) (6)'!$F$2:$G$127,2,FALSE),"")</f>
        <v/>
      </c>
      <c r="DE86" s="32" t="str">
        <f>IFERROR(VLOOKUP(Tabela227[[#This Row],[NOME]],'MANHÃ (N) (5)'!$F$2:$G$127,2,FALSE),"")</f>
        <v/>
      </c>
      <c r="DF86" s="32" t="str">
        <f>IFERROR(VLOOKUP(Tabela227[[#This Row],[NOME]],'MANHÃ (N) (3)'!$F$2:$G$127,2,FALSE),"")</f>
        <v/>
      </c>
      <c r="DG86" s="32" t="str">
        <f>IFERROR(VLOOKUP(Tabela227[[#This Row],[NOME]],'MANHÃ (N) (2)'!$F$2:$G$127,2,FALSE),"")</f>
        <v/>
      </c>
      <c r="DH86" s="32" t="str">
        <f>IFERROR(VLOOKUP(Tabela227[[#This Row],[NOME]],'MANHÃ (N) (1)'!$F$2:$G$127,2,FALSE),"")</f>
        <v/>
      </c>
      <c r="DI86" s="32" t="str">
        <f>IFERROR(VLOOKUP(Tabela227[[#This Row],[NOME]],'MANHÃ (N) (7)'!$H$2:$I$127,2,FALSE),"")</f>
        <v/>
      </c>
      <c r="DJ86" s="32" t="str">
        <f>IFERROR(VLOOKUP(Tabela227[[#This Row],[NOME]],'MANHÃ (N) (6)'!$H$2:$I$127,2,FALSE),"")</f>
        <v/>
      </c>
      <c r="DK86" s="32" t="str">
        <f>IFERROR(VLOOKUP(Tabela227[[#This Row],[NOME]],'MANHÃ (N) (5)'!$H$2:$I$127,2,FALSE),"")</f>
        <v/>
      </c>
      <c r="DL86" s="32" t="str">
        <f>IFERROR(VLOOKUP(Tabela227[[#This Row],[NOME]],'MANHÃ (N) (4)'!$H$2:$I$127,2,FALSE),"")</f>
        <v/>
      </c>
      <c r="DM86" s="32" t="str">
        <f>IFERROR(VLOOKUP(Tabela227[[#This Row],[NOME]],'MANHÃ (N) (3)'!$H$2:$I$127,2,FALSE),"")</f>
        <v/>
      </c>
      <c r="DN86" s="32" t="str">
        <f>IFERROR(VLOOKUP(Tabela227[[#This Row],[NOME]],'MANHÃ (N) (2)'!$H$2:$I$127,2,FALSE),"")</f>
        <v/>
      </c>
      <c r="DO86" s="32" t="str">
        <f>IFERROR(VLOOKUP(Tabela227[[#This Row],[NOME]],'MANHÃ (N) (1)'!$H$2:$I$127,2,FALSE),"")</f>
        <v/>
      </c>
      <c r="DP86" s="32" t="str">
        <f>IFERROR(VLOOKUP(Tabela227[[#This Row],[NOME]],'MANHÃ (N) (7)'!$J$2:$K$127,2,FALSE),"")</f>
        <v/>
      </c>
      <c r="DQ86" s="32" t="str">
        <f>IFERROR(VLOOKUP(Tabela227[[#This Row],[NOME]],'MANHÃ (N) (6)'!$J$2:$K$127,2,FALSE),"")</f>
        <v/>
      </c>
      <c r="DR86" s="32" t="str">
        <f>IFERROR(VLOOKUP(Tabela227[[#This Row],[NOME]],'MANHÃ (N) (5)'!$J$2:$K$127,2,FALSE),"")</f>
        <v/>
      </c>
      <c r="DS86" s="32" t="str">
        <f>IFERROR(VLOOKUP(Tabela227[[#This Row],[NOME]],'MANHÃ (N) (4)'!$J$2:$K$127,2,FALSE),"")</f>
        <v/>
      </c>
      <c r="DT86" s="32" t="str">
        <f>IFERROR(VLOOKUP(Tabela227[[#This Row],[NOME]],'MANHÃ (N) (3)'!$J$2:$K$127,2,FALSE),"")</f>
        <v/>
      </c>
      <c r="DU86" s="32" t="str">
        <f>IFERROR(VLOOKUP(Tabela227[[#This Row],[NOME]],'MANHÃ (N) (2)'!$J$2:$K$127,2,FALSE),"")</f>
        <v/>
      </c>
      <c r="DV86" s="32" t="str">
        <f>IFERROR(VLOOKUP(Tabela227[[#This Row],[NOME]],'MANHÃ (N) (1)'!$J$2:$K$127,2,FALSE),"")</f>
        <v/>
      </c>
      <c r="DW86" s="32" t="str">
        <f>IFERROR(VLOOKUP(Tabela227[[#This Row],[NOME]],'MANHÃ (N) (7)'!$L$2:$M$127,2,FALSE),"")</f>
        <v/>
      </c>
      <c r="DX86" s="32" t="str">
        <f>IFERROR(VLOOKUP(Tabela227[[#This Row],[NOME]],'MANHÃ (N) (6)'!$L$2:$M$127,2,FALSE),"")</f>
        <v/>
      </c>
      <c r="DY86" s="32" t="str">
        <f>IFERROR(VLOOKUP(Tabela227[[#This Row],[NOME]],'MANHÃ (N) (5)'!$L$2:$M$127,2,FALSE),"")</f>
        <v/>
      </c>
      <c r="DZ86" s="32" t="str">
        <f>IFERROR(VLOOKUP(Tabela227[[#This Row],[NOME]],'MANHÃ (N) (4)'!$L$2:$M$127,2,FALSE),"")</f>
        <v/>
      </c>
      <c r="EA86" s="32" t="str">
        <f>IFERROR(VLOOKUP(Tabela227[[#This Row],[NOME]],'MANHÃ (N) (3)'!$L$2:$M$127,2,FALSE),"")</f>
        <v/>
      </c>
      <c r="EB86" s="32" t="str">
        <f>IFERROR(VLOOKUP(Tabela227[[#This Row],[NOME]],'MANHÃ (N) (2)'!$L$2:$M$127,2,FALSE),"")</f>
        <v/>
      </c>
      <c r="EC86" s="32" t="str">
        <f>IFERROR(VLOOKUP(Tabela227[[#This Row],[NOME]],'MANHÃ (N) (1)'!$L$2:$M$127,2,FALSE),"")</f>
        <v/>
      </c>
      <c r="ED86" s="33">
        <v>45323</v>
      </c>
      <c r="EE86" s="31">
        <f>PROFESSORES!$D$3</f>
        <v>2024</v>
      </c>
      <c r="EF86" s="31" t="str">
        <f>PROFESSORES!$C$3</f>
        <v>MAIO</v>
      </c>
      <c r="EG86" s="35">
        <f>'MÊS (WORD)'!$C$4</f>
        <v>5</v>
      </c>
      <c r="EH86" s="42">
        <f>'MÊS (WORD)'!$I$5</f>
        <v>45413</v>
      </c>
      <c r="EI86" s="31" t="str">
        <f>'MÊS (WORD)'!$J$5</f>
        <v>*
***************************DIA DO TRABALHO**************************</v>
      </c>
      <c r="EJ86" s="42">
        <f>'MÊS (WORD)'!$I$6</f>
        <v>45414</v>
      </c>
      <c r="EK86" s="37" t="str">
        <f>'MÊS (WORD)'!$J$6</f>
        <v/>
      </c>
      <c r="EL86" s="42">
        <f>'MÊS (WORD)'!$I$7</f>
        <v>45415</v>
      </c>
      <c r="EM86" s="37" t="str">
        <f>'MÊS (WORD)'!$J$7</f>
        <v/>
      </c>
      <c r="EN86" s="42">
        <f>'MÊS (WORD)'!$I$8</f>
        <v>45416</v>
      </c>
      <c r="EO86" s="37" t="str">
        <f>'MÊS (WORD)'!$J$8</f>
        <v/>
      </c>
      <c r="EP86" s="42">
        <f>'MÊS (WORD)'!$I$9</f>
        <v>45417</v>
      </c>
      <c r="EQ86" s="37" t="str">
        <f>'MÊS (WORD)'!$J$9</f>
        <v>********************************************************************</v>
      </c>
      <c r="ER86" s="42">
        <f>'MÊS (WORD)'!$I$10</f>
        <v>45418</v>
      </c>
      <c r="ES86" s="37" t="str">
        <f>'MÊS (WORD)'!$J$10</f>
        <v/>
      </c>
      <c r="ET86" s="42">
        <f>'MÊS (WORD)'!$I$11</f>
        <v>45419</v>
      </c>
      <c r="EU86" s="37" t="str">
        <f>'MÊS (WORD)'!$J$11</f>
        <v/>
      </c>
      <c r="EV86" s="42">
        <f>'MÊS (WORD)'!$I$12</f>
        <v>45420</v>
      </c>
      <c r="EW86" s="37" t="str">
        <f>'MÊS (WORD)'!$J$12</f>
        <v/>
      </c>
      <c r="EX86" s="42">
        <f>'MÊS (WORD)'!$I$13</f>
        <v>45421</v>
      </c>
      <c r="EY86" s="37" t="str">
        <f>'MÊS (WORD)'!$J$13</f>
        <v/>
      </c>
      <c r="EZ86" s="37">
        <f>'MÊS (WORD)'!$I$14</f>
        <v>45422</v>
      </c>
      <c r="FA86" s="37" t="str">
        <f>'MÊS (WORD)'!$J$14</f>
        <v/>
      </c>
      <c r="FB86" s="37">
        <f>'MÊS (WORD)'!$I$15</f>
        <v>45423</v>
      </c>
      <c r="FC86" s="37" t="str">
        <f>'MÊS (WORD)'!$J$15</f>
        <v/>
      </c>
      <c r="FD86" s="37">
        <f>'MÊS (WORD)'!$I$16</f>
        <v>45424</v>
      </c>
      <c r="FE86" s="37" t="str">
        <f>'MÊS (WORD)'!$J$16</f>
        <v>********************************************************************</v>
      </c>
      <c r="FF86" s="37">
        <f>'MÊS (WORD)'!$I$17</f>
        <v>45425</v>
      </c>
      <c r="FG86" s="37" t="str">
        <f>'MÊS (WORD)'!$J$17</f>
        <v/>
      </c>
      <c r="FH86" s="37">
        <f>'MÊS (WORD)'!$I$18</f>
        <v>45426</v>
      </c>
      <c r="FI86" s="37" t="str">
        <f>'MÊS (WORD)'!$J$18</f>
        <v/>
      </c>
      <c r="FJ86" s="37">
        <f>'MÊS (WORD)'!$I$19</f>
        <v>45427</v>
      </c>
      <c r="FK86" s="37" t="str">
        <f>'MÊS (WORD)'!$J$19</f>
        <v/>
      </c>
      <c r="FL86" s="37">
        <f>'MÊS (WORD)'!$I$20</f>
        <v>45428</v>
      </c>
      <c r="FM86" s="37" t="str">
        <f>'MÊS (WORD)'!$J$20</f>
        <v/>
      </c>
      <c r="FN86" s="37">
        <f>'MÊS (WORD)'!$I$21</f>
        <v>45429</v>
      </c>
      <c r="FO86" s="37" t="str">
        <f>'MÊS (WORD)'!$J$21</f>
        <v/>
      </c>
      <c r="FP86" s="37">
        <f>'MÊS (WORD)'!$I$22</f>
        <v>45430</v>
      </c>
      <c r="FQ86" s="37" t="str">
        <f>'MÊS (WORD)'!$J$22</f>
        <v/>
      </c>
      <c r="FR86" s="37">
        <f>'MÊS (WORD)'!$I$23</f>
        <v>45431</v>
      </c>
      <c r="FS86" s="37" t="str">
        <f>'MÊS (WORD)'!$J$23</f>
        <v>********************************************************************</v>
      </c>
      <c r="FT86" s="37">
        <f>'MÊS (WORD)'!$I$24</f>
        <v>45432</v>
      </c>
      <c r="FU86" s="37" t="str">
        <f>'MÊS (WORD)'!$J$24</f>
        <v/>
      </c>
      <c r="FV86" s="37">
        <f>'MÊS (WORD)'!$I$25</f>
        <v>45433</v>
      </c>
      <c r="FW86" s="37" t="str">
        <f>'MÊS (WORD)'!$J$25</f>
        <v/>
      </c>
      <c r="FX86" s="37">
        <f>'MÊS (WORD)'!$I$26</f>
        <v>45434</v>
      </c>
      <c r="FY86" s="37" t="str">
        <f>'MÊS (WORD)'!$J$26</f>
        <v/>
      </c>
      <c r="FZ86" s="37">
        <f>'MÊS (WORD)'!$I$27</f>
        <v>45435</v>
      </c>
      <c r="GA86" s="37" t="str">
        <f>'MÊS (WORD)'!$J$27</f>
        <v/>
      </c>
      <c r="GB86" s="37">
        <f>'MÊS (WORD)'!$I$28</f>
        <v>45436</v>
      </c>
      <c r="GC86" s="37" t="str">
        <f>'MÊS (WORD)'!$J$28</f>
        <v/>
      </c>
      <c r="GD86" s="37">
        <f>'MÊS (WORD)'!$I$29</f>
        <v>45437</v>
      </c>
      <c r="GE86" s="37" t="str">
        <f>'MÊS (WORD)'!$J$29</f>
        <v/>
      </c>
      <c r="GF86" s="37">
        <f>'MÊS (WORD)'!$I$30</f>
        <v>45438</v>
      </c>
      <c r="GG86" s="37" t="str">
        <f>'MÊS (WORD)'!$J$30</f>
        <v>********************************************************************</v>
      </c>
      <c r="GH86" s="37">
        <f>'MÊS (WORD)'!$I$31</f>
        <v>45439</v>
      </c>
      <c r="GI86" s="37" t="str">
        <f>'MÊS (WORD)'!$J$31</f>
        <v/>
      </c>
      <c r="GJ86" s="37">
        <f>'MÊS (WORD)'!$I$32</f>
        <v>45440</v>
      </c>
      <c r="GK86" s="37" t="str">
        <f>'MÊS (WORD)'!$J$32</f>
        <v/>
      </c>
      <c r="GL86" s="37">
        <f>'MÊS (WORD)'!$I$33</f>
        <v>45441</v>
      </c>
      <c r="GM86" s="37" t="str">
        <f>'MÊS (WORD)'!$J$33</f>
        <v/>
      </c>
      <c r="GN86" s="37">
        <f>'MÊS (WORD)'!$I$34</f>
        <v>45442</v>
      </c>
      <c r="GO86" s="37" t="str">
        <f>'MÊS (WORD)'!$J$34</f>
        <v/>
      </c>
      <c r="GP86" s="37">
        <f>'MÊS (WORD)'!$I$35</f>
        <v>45443</v>
      </c>
      <c r="GQ86" s="31" t="str">
        <f>'MÊS (WORD)'!$J$35</f>
        <v/>
      </c>
    </row>
    <row r="87" spans="1:199" ht="17.100000000000001" customHeight="1" x14ac:dyDescent="0.25">
      <c r="A87" s="31">
        <v>66612</v>
      </c>
      <c r="B87" s="33">
        <v>42948</v>
      </c>
      <c r="C87" s="31">
        <v>270</v>
      </c>
      <c r="D87" s="39" t="s">
        <v>455</v>
      </c>
      <c r="E87" s="34" t="s">
        <v>220</v>
      </c>
      <c r="F87" s="39" t="s">
        <v>396</v>
      </c>
      <c r="G87" s="39" t="s">
        <v>398</v>
      </c>
      <c r="H87" s="31">
        <v>4</v>
      </c>
      <c r="I87" s="31">
        <f>IF(Tabela227[[#This Row],[HORA AULA]]&lt;&gt;0,Tabela227[[#This Row],[HORA AULA]]/2,"-")</f>
        <v>2</v>
      </c>
      <c r="J87" s="31" t="s">
        <v>100</v>
      </c>
      <c r="K87" s="31" t="s">
        <v>100</v>
      </c>
      <c r="L87" s="31" t="s">
        <v>100</v>
      </c>
      <c r="M87" s="31" t="s">
        <v>100</v>
      </c>
      <c r="N87" s="32" t="str">
        <f>IFERROR(VLOOKUP(Tabela227[[#This Row],[NOME]],'NOITE (N) (7)'!$B$3:$C$176,2,FALSE),"")</f>
        <v/>
      </c>
      <c r="O87" s="32" t="str">
        <f>IFERROR(VLOOKUP(Tabela227[[#This Row],[NOME]],'NOITE (N) (6)'!$B$3:$C$176,2,FALSE),"")</f>
        <v/>
      </c>
      <c r="P87" s="32" t="str">
        <f>IFERROR(VLOOKUP(Tabela227[[#This Row],[NOME]],'NOITE (N) (5)'!$B$3:$C$176,2,FALSE),"")</f>
        <v/>
      </c>
      <c r="Q87" s="32" t="str">
        <f>IFERROR(VLOOKUP(Tabela227[[#This Row],[NOME]],'NOITE (N) (4)'!$B$3:$C$176,2,FALSE),"")</f>
        <v/>
      </c>
      <c r="R87" s="32" t="str">
        <f>IFERROR(VLOOKUP(Tabela227[[#This Row],[NOME]],'NOITE (N) (3)'!$B$3:$C$176,2,FALSE),"")</f>
        <v/>
      </c>
      <c r="S87" s="32" t="str">
        <f>IFERROR(VLOOKUP(Tabela227[[#This Row],[NOME]],'NOITE (N) (2)'!$B$3:$C$176,2,FALSE),"")</f>
        <v/>
      </c>
      <c r="T87" s="32" t="str">
        <f>IFERROR(VLOOKUP(Tabela227[[#This Row],[NOME]],'NOITE (N) (1)'!$B$3:$C$176,2,FALSE),"")</f>
        <v/>
      </c>
      <c r="U87" s="32" t="str">
        <f>IFERROR(VLOOKUP(Tabela227[[#This Row],[NOME]],'NOITE (N) (7)'!$D$3:$E$176,2,FALSE),"")</f>
        <v/>
      </c>
      <c r="V87" s="32" t="str">
        <f>IFERROR(VLOOKUP(Tabela227[[#This Row],[NOME]],'NOITE (N) (6)'!$D$3:$E$176,2,FALSE),"")</f>
        <v/>
      </c>
      <c r="W87" s="32" t="str">
        <f>IFERROR(VLOOKUP(Tabela227[[#This Row],[NOME]],'NOITE (N) (5)'!$D$3:$E$176,2,FALSE),"")</f>
        <v/>
      </c>
      <c r="X87" s="32" t="str">
        <f>IFERROR(VLOOKUP(Tabela227[[#This Row],[NOME]],'NOITE (N) (4)'!$D$3:$E$176,2,FALSE),"")</f>
        <v/>
      </c>
      <c r="Y87" s="32" t="str">
        <f>IFERROR(VLOOKUP(Tabela227[[#This Row],[NOME]],'NOITE (N) (3)'!$D$3:$E$176,2,FALSE),"")</f>
        <v/>
      </c>
      <c r="Z87" s="32" t="str">
        <f>IFERROR(VLOOKUP(Tabela227[[#This Row],[NOME]],'NOITE (N) (2)'!$D$3:$E$176,2,FALSE),"")</f>
        <v/>
      </c>
      <c r="AA87" s="32" t="str">
        <f>IFERROR(VLOOKUP(Tabela227[[#This Row],[NOME]],'NOITE (N) (1)'!$D$3:$E$176,2,FALSE),"")</f>
        <v/>
      </c>
      <c r="AB87" s="32" t="str">
        <f>IFERROR(VLOOKUP(Tabela227[[#This Row],[NOME]],'NOITE (N) (7)'!$F$3:$G$176,2,FALSE),"")</f>
        <v/>
      </c>
      <c r="AC87" s="32" t="str">
        <f>IFERROR(VLOOKUP(Tabela227[[#This Row],[NOME]],'NOITE (N) (6)'!$F$3:$G$176,2,FALSE),"")</f>
        <v/>
      </c>
      <c r="AD87" s="32" t="str">
        <f>IFERROR(VLOOKUP(Tabela227[[#This Row],[NOME]],'NOITE (N) (5)'!$F$3:$G$176,2,FALSE),"")</f>
        <v/>
      </c>
      <c r="AE87" s="32" t="str">
        <f>IFERROR(VLOOKUP(Tabela227[[#This Row],[NOME]],'NOITE (N) (4)'!$F$3:$G$176,2,FALSE),"")</f>
        <v/>
      </c>
      <c r="AF87" s="32" t="str">
        <f>IFERROR(VLOOKUP(Tabela227[[#This Row],[NOME]],'NOITE (N) (3)'!$F$3:$G$176,2,FALSE),"")</f>
        <v/>
      </c>
      <c r="AG87" s="32" t="str">
        <f>IFERROR(VLOOKUP(Tabela227[[#This Row],[NOME]],'NOITE (N) (2)'!$F$3:$G$176,2,FALSE),"")</f>
        <v/>
      </c>
      <c r="AH87" s="32" t="str">
        <f>IFERROR(VLOOKUP(Tabela227[[#This Row],[NOME]],'NOITE (N) (1)'!$F$3:$G$176,2,FALSE),"")</f>
        <v/>
      </c>
      <c r="AI87" s="32" t="str">
        <f>IFERROR(VLOOKUP(Tabela227[[#This Row],[NOME]],'NOITE (N) (7)'!$H$3:$I$176,2,FALSE),"")</f>
        <v/>
      </c>
      <c r="AJ87" s="32" t="str">
        <f>IFERROR(VLOOKUP(Tabela227[[#This Row],[NOME]],'NOITE (N) (6)'!$H$3:$I$176,2,FALSE),"")</f>
        <v/>
      </c>
      <c r="AK87" s="32" t="str">
        <f>IFERROR(VLOOKUP(Tabela227[[#This Row],[NOME]],'NOITE (N) (5)'!$H$3:$I$176,2,FALSE),"")</f>
        <v/>
      </c>
      <c r="AL87" s="32" t="str">
        <f>IFERROR(VLOOKUP(Tabela227[[#This Row],[NOME]],'NOITE (N) (4)'!$H$3:$I$176,2,FALSE),"")</f>
        <v/>
      </c>
      <c r="AM87" s="32" t="str">
        <f>IFERROR(VLOOKUP(Tabela227[[#This Row],[NOME]],'NOITE (N) (3)'!$H$3:$I$176,2,FALSE),"")</f>
        <v/>
      </c>
      <c r="AN87" s="32" t="str">
        <f>IFERROR(VLOOKUP(Tabela227[[#This Row],[NOME]],'NOITE (N) (2)'!$H$3:$I$176,2,FALSE),"")</f>
        <v/>
      </c>
      <c r="AO87" s="32" t="str">
        <f>IFERROR(VLOOKUP(Tabela227[[#This Row],[NOME]],'NOITE (N) (1)'!$H$3:$I$176,2,FALSE),"")</f>
        <v/>
      </c>
      <c r="AP87" s="32" t="str">
        <f>IFERROR(VLOOKUP(Tabela227[[#This Row],[NOME]],'NOITE (N) (7)'!$J$3:$K$176,2,FALSE),"")</f>
        <v/>
      </c>
      <c r="AQ87" s="32" t="str">
        <f>IFERROR(VLOOKUP(Tabela227[[#This Row],[NOME]],'NOITE (N) (6)'!$J$3:$K$176,2,FALSE),"")</f>
        <v/>
      </c>
      <c r="AR87" s="32" t="str">
        <f>IFERROR(VLOOKUP(Tabela227[[#This Row],[NOME]],'NOITE (N) (5)'!$J$3:$K$176,2,FALSE),"")</f>
        <v/>
      </c>
      <c r="AS87" s="32" t="str">
        <f>IFERROR(VLOOKUP(Tabela227[[#This Row],[NOME]],'NOITE (N) (4)'!$J$3:$K$176,2,FALSE),"")</f>
        <v/>
      </c>
      <c r="AT87" s="32" t="str">
        <f>IFERROR(VLOOKUP(Tabela227[[#This Row],[NOME]],'NOITE (N) (3)'!$J$3:$K$176,2,FALSE),"")</f>
        <v/>
      </c>
      <c r="AU87" s="32" t="str">
        <f>IFERROR(VLOOKUP(Tabela227[[#This Row],[NOME]],'NOITE (N) (2)'!$J$3:$K$176,2,FALSE),"")</f>
        <v/>
      </c>
      <c r="AV87" s="32" t="str">
        <f>IFERROR(VLOOKUP(Tabela227[[#This Row],[NOME]],'NOITE (N) (1)'!$J$3:$K$176,2,FALSE),"")</f>
        <v/>
      </c>
      <c r="AW87" s="32" t="str">
        <f>IFERROR(VLOOKUP(Tabela227[[#This Row],[NOME]],'NOITE (N) (7)'!$L$3:$M$176,2,FALSE),"")</f>
        <v/>
      </c>
      <c r="AX87" s="32" t="str">
        <f>IFERROR(VLOOKUP(Tabela227[[#This Row],[NOME]],'NOITE (N) (6)'!$L$3:$M$176,2,FALSE),"")</f>
        <v/>
      </c>
      <c r="AY87" s="32" t="str">
        <f>IFERROR(VLOOKUP(Tabela227[[#This Row],[NOME]],'NOITE (N) (5)'!$L$3:$M$176,2,FALSE),"")</f>
        <v/>
      </c>
      <c r="AZ87" s="32" t="str">
        <f>IFERROR(VLOOKUP(Tabela227[[#This Row],[NOME]],'NOITE (N) (4)'!$L$3:$M$176,2,FALSE),"")</f>
        <v/>
      </c>
      <c r="BA87" s="32" t="str">
        <f>IFERROR(VLOOKUP(Tabela227[[#This Row],[NOME]],'NOITE (N) (3)'!$L$3:$M$176,2,FALSE),"")</f>
        <v/>
      </c>
      <c r="BB87" s="32" t="str">
        <f>IFERROR(VLOOKUP(Tabela227[[#This Row],[NOME]],'NOITE (N) (2)'!$L$3:$M$176,2,FALSE),"")</f>
        <v/>
      </c>
      <c r="BC87" s="32" t="str">
        <f>IFERROR(VLOOKUP(Tabela227[[#This Row],[NOME]],'NOITE (N) (1)'!$L$3:$M$176,2,FALSE),"")</f>
        <v/>
      </c>
      <c r="BD87" s="32" t="str">
        <f>IFERROR(VLOOKUP(Tabela227[[#This Row],[NOME]],'TARDE (N) (6)'!$B$2:$C$73,2,FALSE),"")</f>
        <v/>
      </c>
      <c r="BE87" s="32" t="str">
        <f>IFERROR(VLOOKUP(Tabela227[[#This Row],[NOME]],'TARDE (N) (5)'!$B$2:$C$73,2,FALSE),"")</f>
        <v/>
      </c>
      <c r="BF87" s="32" t="str">
        <f>IFERROR(VLOOKUP(Tabela227[[#This Row],[NOME]],'TARDE (N) (4)'!$B$2:$C$73,2,FALSE),"")</f>
        <v/>
      </c>
      <c r="BG87" s="32" t="str">
        <f>IFERROR(VLOOKUP(Tabela227[[#This Row],[NOME]],'TARDE (N) (3)'!$B$2:$C$73,2,FALSE),"")</f>
        <v/>
      </c>
      <c r="BH87" s="32" t="str">
        <f>IFERROR(VLOOKUP(Tabela227[[#This Row],[NOME]],'TARDE (N) (2)'!$B$2:$C$73,2,FALSE),"")</f>
        <v/>
      </c>
      <c r="BI87" s="32" t="str">
        <f>IFERROR(VLOOKUP(Tabela227[[#This Row],[NOME]],'TARDE (N) (1)'!$B$2:$C$73,2,FALSE),"")</f>
        <v/>
      </c>
      <c r="BJ87" s="32" t="str">
        <f>IFERROR(VLOOKUP(Tabela227[[#This Row],[NOME]],'TARDE (N) (6)'!$D$2:$E$73,2,FALSE),"")</f>
        <v/>
      </c>
      <c r="BK87" s="32" t="str">
        <f>IFERROR(VLOOKUP(Tabela227[[#This Row],[NOME]],'TARDE (N) (5)'!$D$2:$E$73,2,FALSE),"")</f>
        <v/>
      </c>
      <c r="BL87" s="32" t="str">
        <f>IFERROR(VLOOKUP(Tabela227[[#This Row],[NOME]],'TARDE (N) (4)'!$D$2:$E$73,2,FALSE),"")</f>
        <v/>
      </c>
      <c r="BM87" s="32" t="str">
        <f>IFERROR(VLOOKUP(Tabela227[[#This Row],[NOME]],'TARDE (N) (3)'!$D$2:$E$73,2,FALSE),"")</f>
        <v/>
      </c>
      <c r="BN87" s="32" t="str">
        <f>IFERROR(VLOOKUP(Tabela227[[#This Row],[NOME]],'TARDE (N) (2)'!$D$2:$E$73,2,FALSE),"")</f>
        <v/>
      </c>
      <c r="BO87" s="32" t="str">
        <f>IFERROR(VLOOKUP(Tabela227[[#This Row],[NOME]],'TARDE (N) (1)'!$D$2:$E$73,2,FALSE),"")</f>
        <v/>
      </c>
      <c r="BP87" s="32" t="str">
        <f>IFERROR(VLOOKUP(Tabela227[[#This Row],[NOME]],'TARDE (N) (6)'!$F$2:$G$73,2,FALSE),"")</f>
        <v/>
      </c>
      <c r="BQ87" s="32" t="str">
        <f>IFERROR(VLOOKUP(Tabela227[[#This Row],[NOME]],'TARDE (N) (5)'!$F$2:$G$73,2,FALSE),"")</f>
        <v/>
      </c>
      <c r="BR87" s="32" t="str">
        <f>IFERROR(VLOOKUP(Tabela227[[#This Row],[NOME]],'TARDE (N) (4)'!$F$2:$G$73,2,FALSE),"")</f>
        <v/>
      </c>
      <c r="BS87" s="32" t="str">
        <f>IFERROR(VLOOKUP(Tabela227[[#This Row],[NOME]],'TARDE (N) (3)'!$F$2:$G$73,2,FALSE),"")</f>
        <v/>
      </c>
      <c r="BT87" s="32" t="str">
        <f>IFERROR(VLOOKUP(Tabela227[[#This Row],[NOME]],'TARDE (N) (2)'!$F$2:$G$73,2,FALSE),"")</f>
        <v/>
      </c>
      <c r="BU87" s="32" t="str">
        <f>IFERROR(VLOOKUP(Tabela227[[#This Row],[NOME]],'TARDE (N) (1)'!$F$2:$G$73,2,FALSE),"")</f>
        <v/>
      </c>
      <c r="BV87" s="32" t="str">
        <f>IFERROR(VLOOKUP(Tabela227[[#This Row],[NOME]],'TARDE (N) (6)'!$H$2:$I$73,2,FALSE),"")</f>
        <v/>
      </c>
      <c r="BW87" s="32" t="str">
        <f>IFERROR(VLOOKUP(Tabela227[[#This Row],[NOME]],'TARDE (N) (5)'!$H$2:$I$73,2,FALSE),"")</f>
        <v/>
      </c>
      <c r="BX87" s="32" t="str">
        <f>IFERROR(VLOOKUP(Tabela227[[#This Row],[NOME]],'TARDE (N) (4)'!$H$2:$I$73,2,FALSE),"")</f>
        <v/>
      </c>
      <c r="BY87" s="32" t="str">
        <f>IFERROR(VLOOKUP(Tabela227[[#This Row],[NOME]],'TARDE (N) (3)'!$H$2:$I$73,2,FALSE),"")</f>
        <v/>
      </c>
      <c r="BZ87" s="32" t="str">
        <f>IFERROR(VLOOKUP(Tabela227[[#This Row],[NOME]],'TARDE (N) (2)'!$H$2:$I$73,2,FALSE),"")</f>
        <v/>
      </c>
      <c r="CA87" s="32" t="str">
        <f>IFERROR(VLOOKUP(Tabela227[[#This Row],[NOME]],'TARDE (N) (1)'!$H$2:$I$73,2,FALSE),"")</f>
        <v/>
      </c>
      <c r="CB87" s="32" t="str">
        <f>IFERROR(VLOOKUP(Tabela227[[#This Row],[NOME]],'TARDE (N) (6)'!$J$2:$K$73,2,FALSE),"")</f>
        <v/>
      </c>
      <c r="CC87" s="32" t="str">
        <f>IFERROR(VLOOKUP(Tabela227[[#This Row],[NOME]],'TARDE (N) (5)'!$J$2:$K$73,2,FALSE),"")</f>
        <v/>
      </c>
      <c r="CD87" s="32" t="str">
        <f>IFERROR(VLOOKUP(Tabela227[[#This Row],[NOME]],'TARDE (N) (4)'!$J$2:$K$73,2,FALSE),"")</f>
        <v/>
      </c>
      <c r="CE87" s="32" t="str">
        <f>IFERROR(VLOOKUP(Tabela227[[#This Row],[NOME]],'TARDE (N) (3)'!$J$2:$K$73,2,FALSE),"")</f>
        <v/>
      </c>
      <c r="CF87" s="32" t="str">
        <f>IFERROR(VLOOKUP(Tabela227[[#This Row],[NOME]],'TARDE (N) (2)'!$J$2:$K$73,2,FALSE),"")</f>
        <v/>
      </c>
      <c r="CG87" s="32" t="str">
        <f>IFERROR(VLOOKUP(Tabela227[[#This Row],[NOME]],'TARDE (N) (1)'!$J$2:$K$73,2,FALSE),"")</f>
        <v/>
      </c>
      <c r="CH87" s="32" t="str">
        <f>IFERROR(VLOOKUP(Tabela227[[#This Row],[NOME]],'TARDE (N) (6)'!$L$2:$M$73,2,FALSE),"")</f>
        <v/>
      </c>
      <c r="CI87" s="32" t="str">
        <f>IFERROR(VLOOKUP(Tabela227[[#This Row],[NOME]],'TARDE (N) (5)'!$L$2:$M$73,2,FALSE),"")</f>
        <v/>
      </c>
      <c r="CJ87" s="32" t="str">
        <f>IFERROR(VLOOKUP(Tabela227[[#This Row],[NOME]],'TARDE (N) (4)'!$L$2:$M$73,2,FALSE),"")</f>
        <v/>
      </c>
      <c r="CK87" s="32" t="str">
        <f>IFERROR(VLOOKUP(Tabela227[[#This Row],[NOME]],'TARDE (N) (3)'!$L$2:$M$73,2,FALSE),"")</f>
        <v/>
      </c>
      <c r="CL87" s="32" t="str">
        <f>IFERROR(VLOOKUP(Tabela227[[#This Row],[NOME]],'TARDE (N) (2)'!$L$2:$M$73,2,FALSE),"")</f>
        <v/>
      </c>
      <c r="CM87" s="32" t="str">
        <f>IFERROR(VLOOKUP(Tabela227[[#This Row],[NOME]],'TARDE (N) (1)'!$L$2:$M$73,2,FALSE),"")</f>
        <v/>
      </c>
      <c r="CN87" s="32" t="str">
        <f>IFERROR(VLOOKUP(Tabela227[[#This Row],[NOME]],'MANHÃ (N) (7)'!$B$2:$C$127,2,FALSE),"")</f>
        <v/>
      </c>
      <c r="CO87" s="32" t="str">
        <f>IFERROR(VLOOKUP(Tabela227[[#This Row],[NOME]],'MANHÃ (N) (6)'!$B$2:$C$127,2,FALSE),"")</f>
        <v/>
      </c>
      <c r="CP87" s="32" t="str">
        <f>IFERROR(VLOOKUP(Tabela227[[#This Row],[NOME]],'MANHÃ (N) (5)'!$B$2:$C$127,2,FALSE),"")</f>
        <v/>
      </c>
      <c r="CQ87" s="32" t="str">
        <f>IFERROR(VLOOKUP(Tabela227[[#This Row],[NOME]],'MANHÃ (N) (4)'!$B$2:$C$127,2,FALSE),"")</f>
        <v/>
      </c>
      <c r="CR87" s="32" t="str">
        <f>IFERROR(VLOOKUP(Tabela227[[#This Row],[NOME]],'MANHÃ (N) (3)'!$B$2:$C$127,2,FALSE),"")</f>
        <v/>
      </c>
      <c r="CS87" s="32" t="str">
        <f>IFERROR(VLOOKUP(Tabela227[[#This Row],[NOME]],'MANHÃ (N) (2)'!$B$2:$C$127,2,FALSE),"")</f>
        <v/>
      </c>
      <c r="CT87" s="32" t="str">
        <f>IFERROR(VLOOKUP(Tabela227[[#This Row],[NOME]],'MANHÃ (N) (1)'!$B$2:$C$127,2,FALSE),"")</f>
        <v/>
      </c>
      <c r="CU87" s="32" t="str">
        <f>IFERROR(VLOOKUP(Tabela227[[#This Row],[NOME]],'MANHÃ (N) (7)'!$D$2:$E$127,2,FALSE),"")</f>
        <v/>
      </c>
      <c r="CV87" s="32" t="str">
        <f>IFERROR(VLOOKUP(Tabela227[[#This Row],[NOME]],'MANHÃ (N) (6)'!$D$2:$E$127,2,FALSE),"")</f>
        <v/>
      </c>
      <c r="CW87" s="32" t="str">
        <f>IFERROR(VLOOKUP(Tabela227[[#This Row],[NOME]],'MANHÃ (N) (5)'!$D$2:$E$127,2,FALSE),"")</f>
        <v/>
      </c>
      <c r="CX87" s="32" t="str">
        <f>IFERROR(VLOOKUP(Tabela227[[#This Row],[NOME]],'MANHÃ (N) (4)'!$D$2:$E$127,2,FALSE),"")</f>
        <v/>
      </c>
      <c r="CY87" s="32" t="str">
        <f>IFERROR(VLOOKUP(Tabela227[[#This Row],[NOME]],'MANHÃ (N) (3)'!$D$2:$E$127,2,FALSE),"")</f>
        <v/>
      </c>
      <c r="CZ87" s="32" t="str">
        <f>IFERROR(VLOOKUP(Tabela227[[#This Row],[NOME]],'MANHÃ (N) (2)'!$D$2:$E$127,2,FALSE),"")</f>
        <v/>
      </c>
      <c r="DA87" s="32" t="str">
        <f>IFERROR(VLOOKUP(Tabela227[[#This Row],[NOME]],'MANHÃ (N) (1)'!$D$2:$E$127,2,FALSE),"")</f>
        <v/>
      </c>
      <c r="DB87" s="32" t="str">
        <f>IFERROR(VLOOKUP(Tabela227[[#This Row],[NOME]],'MANHÃ (N) (7)'!$F$2:$G$127,2,FALSE),"")</f>
        <v/>
      </c>
      <c r="DC87" s="32" t="str">
        <f>IFERROR(VLOOKUP(Tabela227[[#This Row],[NOME]],'MANHÃ (N) (7)'!$F$2:$G$127,2,FALSE),"")</f>
        <v/>
      </c>
      <c r="DD87" s="32" t="str">
        <f>IFERROR(VLOOKUP(Tabela227[[#This Row],[NOME]],'MANHÃ (N) (6)'!$F$2:$G$127,2,FALSE),"")</f>
        <v/>
      </c>
      <c r="DE87" s="32" t="str">
        <f>IFERROR(VLOOKUP(Tabela227[[#This Row],[NOME]],'MANHÃ (N) (5)'!$F$2:$G$127,2,FALSE),"")</f>
        <v/>
      </c>
      <c r="DF87" s="32" t="str">
        <f>IFERROR(VLOOKUP(Tabela227[[#This Row],[NOME]],'MANHÃ (N) (3)'!$F$2:$G$127,2,FALSE),"")</f>
        <v/>
      </c>
      <c r="DG87" s="32" t="str">
        <f>IFERROR(VLOOKUP(Tabela227[[#This Row],[NOME]],'MANHÃ (N) (2)'!$F$2:$G$127,2,FALSE),"")</f>
        <v/>
      </c>
      <c r="DH87" s="32" t="str">
        <f>IFERROR(VLOOKUP(Tabela227[[#This Row],[NOME]],'MANHÃ (N) (1)'!$F$2:$G$127,2,FALSE),"")</f>
        <v/>
      </c>
      <c r="DI87" s="32" t="str">
        <f>IFERROR(VLOOKUP(Tabela227[[#This Row],[NOME]],'MANHÃ (N) (7)'!$H$2:$I$127,2,FALSE),"")</f>
        <v/>
      </c>
      <c r="DJ87" s="32" t="str">
        <f>IFERROR(VLOOKUP(Tabela227[[#This Row],[NOME]],'MANHÃ (N) (6)'!$H$2:$I$127,2,FALSE),"")</f>
        <v/>
      </c>
      <c r="DK87" s="32" t="str">
        <f>IFERROR(VLOOKUP(Tabela227[[#This Row],[NOME]],'MANHÃ (N) (5)'!$H$2:$I$127,2,FALSE),"")</f>
        <v/>
      </c>
      <c r="DL87" s="32" t="str">
        <f>IFERROR(VLOOKUP(Tabela227[[#This Row],[NOME]],'MANHÃ (N) (4)'!$H$2:$I$127,2,FALSE),"")</f>
        <v/>
      </c>
      <c r="DM87" s="32" t="str">
        <f>IFERROR(VLOOKUP(Tabela227[[#This Row],[NOME]],'MANHÃ (N) (3)'!$H$2:$I$127,2,FALSE),"")</f>
        <v/>
      </c>
      <c r="DN87" s="32" t="str">
        <f>IFERROR(VLOOKUP(Tabela227[[#This Row],[NOME]],'MANHÃ (N) (2)'!$H$2:$I$127,2,FALSE),"")</f>
        <v/>
      </c>
      <c r="DO87" s="32" t="str">
        <f>IFERROR(VLOOKUP(Tabela227[[#This Row],[NOME]],'MANHÃ (N) (1)'!$H$2:$I$127,2,FALSE),"")</f>
        <v/>
      </c>
      <c r="DP87" s="32" t="str">
        <f>IFERROR(VLOOKUP(Tabela227[[#This Row],[NOME]],'MANHÃ (N) (7)'!$J$2:$K$127,2,FALSE),"")</f>
        <v/>
      </c>
      <c r="DQ87" s="32" t="str">
        <f>IFERROR(VLOOKUP(Tabela227[[#This Row],[NOME]],'MANHÃ (N) (6)'!$J$2:$K$127,2,FALSE),"")</f>
        <v/>
      </c>
      <c r="DR87" s="32" t="str">
        <f>IFERROR(VLOOKUP(Tabela227[[#This Row],[NOME]],'MANHÃ (N) (5)'!$J$2:$K$127,2,FALSE),"")</f>
        <v/>
      </c>
      <c r="DS87" s="32" t="str">
        <f>IFERROR(VLOOKUP(Tabela227[[#This Row],[NOME]],'MANHÃ (N) (4)'!$J$2:$K$127,2,FALSE),"")</f>
        <v/>
      </c>
      <c r="DT87" s="32" t="str">
        <f>IFERROR(VLOOKUP(Tabela227[[#This Row],[NOME]],'MANHÃ (N) (3)'!$J$2:$K$127,2,FALSE),"")</f>
        <v/>
      </c>
      <c r="DU87" s="32" t="str">
        <f>IFERROR(VLOOKUP(Tabela227[[#This Row],[NOME]],'MANHÃ (N) (2)'!$J$2:$K$127,2,FALSE),"")</f>
        <v/>
      </c>
      <c r="DV87" s="32" t="str">
        <f>IFERROR(VLOOKUP(Tabela227[[#This Row],[NOME]],'MANHÃ (N) (1)'!$J$2:$K$127,2,FALSE),"")</f>
        <v/>
      </c>
      <c r="DW87" s="32" t="str">
        <f>IFERROR(VLOOKUP(Tabela227[[#This Row],[NOME]],'MANHÃ (N) (7)'!$L$2:$M$127,2,FALSE),"")</f>
        <v/>
      </c>
      <c r="DX87" s="32" t="str">
        <f>IFERROR(VLOOKUP(Tabela227[[#This Row],[NOME]],'MANHÃ (N) (6)'!$L$2:$M$127,2,FALSE),"")</f>
        <v/>
      </c>
      <c r="DY87" s="32" t="str">
        <f>IFERROR(VLOOKUP(Tabela227[[#This Row],[NOME]],'MANHÃ (N) (5)'!$L$2:$M$127,2,FALSE),"")</f>
        <v/>
      </c>
      <c r="DZ87" s="32" t="str">
        <f>IFERROR(VLOOKUP(Tabela227[[#This Row],[NOME]],'MANHÃ (N) (4)'!$L$2:$M$127,2,FALSE),"")</f>
        <v/>
      </c>
      <c r="EA87" s="32" t="str">
        <f>IFERROR(VLOOKUP(Tabela227[[#This Row],[NOME]],'MANHÃ (N) (3)'!$L$2:$M$127,2,FALSE),"")</f>
        <v/>
      </c>
      <c r="EB87" s="32" t="str">
        <f>IFERROR(VLOOKUP(Tabela227[[#This Row],[NOME]],'MANHÃ (N) (2)'!$L$2:$M$127,2,FALSE),"")</f>
        <v/>
      </c>
      <c r="EC87" s="32" t="str">
        <f>IFERROR(VLOOKUP(Tabela227[[#This Row],[NOME]],'MANHÃ (N) (1)'!$L$2:$M$127,2,FALSE),"")</f>
        <v/>
      </c>
      <c r="ED87" s="33">
        <v>45323</v>
      </c>
      <c r="EE87" s="31">
        <f>PROFESSORES!$D$3</f>
        <v>2024</v>
      </c>
      <c r="EF87" s="31" t="str">
        <f>PROFESSORES!$C$3</f>
        <v>MAIO</v>
      </c>
      <c r="EG87" s="35">
        <f>'MÊS (WORD)'!$C$4</f>
        <v>5</v>
      </c>
      <c r="EH87" s="42">
        <f>'MÊS (WORD)'!$I$5</f>
        <v>45413</v>
      </c>
      <c r="EI87" s="31" t="str">
        <f>'MÊS (WORD)'!$J$5</f>
        <v>*
***************************DIA DO TRABALHO**************************</v>
      </c>
      <c r="EJ87" s="42">
        <f>'MÊS (WORD)'!$I$6</f>
        <v>45414</v>
      </c>
      <c r="EK87" s="37" t="str">
        <f>'MÊS (WORD)'!$J$6</f>
        <v/>
      </c>
      <c r="EL87" s="42">
        <f>'MÊS (WORD)'!$I$7</f>
        <v>45415</v>
      </c>
      <c r="EM87" s="37" t="str">
        <f>'MÊS (WORD)'!$J$7</f>
        <v/>
      </c>
      <c r="EN87" s="42">
        <f>'MÊS (WORD)'!$I$8</f>
        <v>45416</v>
      </c>
      <c r="EO87" s="37" t="str">
        <f>'MÊS (WORD)'!$J$8</f>
        <v/>
      </c>
      <c r="EP87" s="42">
        <f>'MÊS (WORD)'!$I$9</f>
        <v>45417</v>
      </c>
      <c r="EQ87" s="37" t="str">
        <f>'MÊS (WORD)'!$J$9</f>
        <v>********************************************************************</v>
      </c>
      <c r="ER87" s="42">
        <f>'MÊS (WORD)'!$I$10</f>
        <v>45418</v>
      </c>
      <c r="ES87" s="37" t="str">
        <f>'MÊS (WORD)'!$J$10</f>
        <v/>
      </c>
      <c r="ET87" s="42">
        <f>'MÊS (WORD)'!$I$11</f>
        <v>45419</v>
      </c>
      <c r="EU87" s="37" t="str">
        <f>'MÊS (WORD)'!$J$11</f>
        <v/>
      </c>
      <c r="EV87" s="42">
        <f>'MÊS (WORD)'!$I$12</f>
        <v>45420</v>
      </c>
      <c r="EW87" s="37" t="str">
        <f>'MÊS (WORD)'!$J$12</f>
        <v/>
      </c>
      <c r="EX87" s="42">
        <f>'MÊS (WORD)'!$I$13</f>
        <v>45421</v>
      </c>
      <c r="EY87" s="37" t="str">
        <f>'MÊS (WORD)'!$J$13</f>
        <v/>
      </c>
      <c r="EZ87" s="37">
        <f>'MÊS (WORD)'!$I$14</f>
        <v>45422</v>
      </c>
      <c r="FA87" s="37" t="str">
        <f>'MÊS (WORD)'!$J$14</f>
        <v/>
      </c>
      <c r="FB87" s="37">
        <f>'MÊS (WORD)'!$I$15</f>
        <v>45423</v>
      </c>
      <c r="FC87" s="37" t="str">
        <f>'MÊS (WORD)'!$J$15</f>
        <v/>
      </c>
      <c r="FD87" s="37">
        <f>'MÊS (WORD)'!$I$16</f>
        <v>45424</v>
      </c>
      <c r="FE87" s="37" t="str">
        <f>'MÊS (WORD)'!$J$16</f>
        <v>********************************************************************</v>
      </c>
      <c r="FF87" s="37">
        <f>'MÊS (WORD)'!$I$17</f>
        <v>45425</v>
      </c>
      <c r="FG87" s="37" t="str">
        <f>'MÊS (WORD)'!$J$17</f>
        <v/>
      </c>
      <c r="FH87" s="37">
        <f>'MÊS (WORD)'!$I$18</f>
        <v>45426</v>
      </c>
      <c r="FI87" s="37" t="str">
        <f>'MÊS (WORD)'!$J$18</f>
        <v/>
      </c>
      <c r="FJ87" s="37">
        <f>'MÊS (WORD)'!$I$19</f>
        <v>45427</v>
      </c>
      <c r="FK87" s="37" t="str">
        <f>'MÊS (WORD)'!$J$19</f>
        <v/>
      </c>
      <c r="FL87" s="37">
        <f>'MÊS (WORD)'!$I$20</f>
        <v>45428</v>
      </c>
      <c r="FM87" s="37" t="str">
        <f>'MÊS (WORD)'!$J$20</f>
        <v/>
      </c>
      <c r="FN87" s="37">
        <f>'MÊS (WORD)'!$I$21</f>
        <v>45429</v>
      </c>
      <c r="FO87" s="37" t="str">
        <f>'MÊS (WORD)'!$J$21</f>
        <v/>
      </c>
      <c r="FP87" s="37">
        <f>'MÊS (WORD)'!$I$22</f>
        <v>45430</v>
      </c>
      <c r="FQ87" s="37" t="str">
        <f>'MÊS (WORD)'!$J$22</f>
        <v/>
      </c>
      <c r="FR87" s="37">
        <f>'MÊS (WORD)'!$I$23</f>
        <v>45431</v>
      </c>
      <c r="FS87" s="37" t="str">
        <f>'MÊS (WORD)'!$J$23</f>
        <v>********************************************************************</v>
      </c>
      <c r="FT87" s="37">
        <f>'MÊS (WORD)'!$I$24</f>
        <v>45432</v>
      </c>
      <c r="FU87" s="37" t="str">
        <f>'MÊS (WORD)'!$J$24</f>
        <v/>
      </c>
      <c r="FV87" s="37">
        <f>'MÊS (WORD)'!$I$25</f>
        <v>45433</v>
      </c>
      <c r="FW87" s="37" t="str">
        <f>'MÊS (WORD)'!$J$25</f>
        <v/>
      </c>
      <c r="FX87" s="37">
        <f>'MÊS (WORD)'!$I$26</f>
        <v>45434</v>
      </c>
      <c r="FY87" s="37" t="str">
        <f>'MÊS (WORD)'!$J$26</f>
        <v/>
      </c>
      <c r="FZ87" s="37">
        <f>'MÊS (WORD)'!$I$27</f>
        <v>45435</v>
      </c>
      <c r="GA87" s="37" t="str">
        <f>'MÊS (WORD)'!$J$27</f>
        <v/>
      </c>
      <c r="GB87" s="37">
        <f>'MÊS (WORD)'!$I$28</f>
        <v>45436</v>
      </c>
      <c r="GC87" s="37" t="str">
        <f>'MÊS (WORD)'!$J$28</f>
        <v/>
      </c>
      <c r="GD87" s="37">
        <f>'MÊS (WORD)'!$I$29</f>
        <v>45437</v>
      </c>
      <c r="GE87" s="37" t="str">
        <f>'MÊS (WORD)'!$J$29</f>
        <v/>
      </c>
      <c r="GF87" s="37">
        <f>'MÊS (WORD)'!$I$30</f>
        <v>45438</v>
      </c>
      <c r="GG87" s="37" t="str">
        <f>'MÊS (WORD)'!$J$30</f>
        <v>********************************************************************</v>
      </c>
      <c r="GH87" s="37">
        <f>'MÊS (WORD)'!$I$31</f>
        <v>45439</v>
      </c>
      <c r="GI87" s="37" t="str">
        <f>'MÊS (WORD)'!$J$31</f>
        <v/>
      </c>
      <c r="GJ87" s="37">
        <f>'MÊS (WORD)'!$I$32</f>
        <v>45440</v>
      </c>
      <c r="GK87" s="37" t="str">
        <f>'MÊS (WORD)'!$J$32</f>
        <v/>
      </c>
      <c r="GL87" s="37">
        <f>'MÊS (WORD)'!$I$33</f>
        <v>45441</v>
      </c>
      <c r="GM87" s="37" t="str">
        <f>'MÊS (WORD)'!$J$33</f>
        <v/>
      </c>
      <c r="GN87" s="37">
        <f>'MÊS (WORD)'!$I$34</f>
        <v>45442</v>
      </c>
      <c r="GO87" s="37" t="str">
        <f>'MÊS (WORD)'!$J$34</f>
        <v/>
      </c>
      <c r="GP87" s="37">
        <f>'MÊS (WORD)'!$I$35</f>
        <v>45443</v>
      </c>
      <c r="GQ87" s="31" t="str">
        <f>'MÊS (WORD)'!$J$35</f>
        <v/>
      </c>
    </row>
    <row r="88" spans="1:199" ht="17.100000000000001" customHeight="1" x14ac:dyDescent="0.25">
      <c r="A88" s="31">
        <v>79371</v>
      </c>
      <c r="B88" s="33">
        <v>45241</v>
      </c>
      <c r="C88" s="31">
        <v>216</v>
      </c>
      <c r="D88" s="39" t="s">
        <v>397</v>
      </c>
      <c r="E88" s="34" t="s">
        <v>314</v>
      </c>
      <c r="F88" s="39" t="s">
        <v>396</v>
      </c>
      <c r="G88" s="39" t="s">
        <v>407</v>
      </c>
      <c r="H88" s="31">
        <v>4</v>
      </c>
      <c r="I88" s="31">
        <f>IF(Tabela227[[#This Row],[HORA AULA]]&lt;&gt;0,Tabela227[[#This Row],[HORA AULA]]/2,"-")</f>
        <v>2</v>
      </c>
      <c r="J88" s="31" t="s">
        <v>100</v>
      </c>
      <c r="K88" s="31" t="s">
        <v>100</v>
      </c>
      <c r="L88" s="31" t="s">
        <v>100</v>
      </c>
      <c r="M88" s="31" t="s">
        <v>100</v>
      </c>
      <c r="N88" s="32" t="str">
        <f>IFERROR(VLOOKUP(Tabela227[[#This Row],[NOME]],'NOITE (N) (7)'!$B$3:$C$176,2,FALSE),"")</f>
        <v/>
      </c>
      <c r="O88" s="32" t="str">
        <f>IFERROR(VLOOKUP(Tabela227[[#This Row],[NOME]],'NOITE (N) (6)'!$B$3:$C$176,2,FALSE),"")</f>
        <v/>
      </c>
      <c r="P88" s="32" t="str">
        <f>IFERROR(VLOOKUP(Tabela227[[#This Row],[NOME]],'NOITE (N) (5)'!$B$3:$C$176,2,FALSE),"")</f>
        <v/>
      </c>
      <c r="Q88" s="32" t="str">
        <f>IFERROR(VLOOKUP(Tabela227[[#This Row],[NOME]],'NOITE (N) (4)'!$B$3:$C$176,2,FALSE),"")</f>
        <v/>
      </c>
      <c r="R88" s="32" t="str">
        <f>IFERROR(VLOOKUP(Tabela227[[#This Row],[NOME]],'NOITE (N) (3)'!$B$3:$C$176,2,FALSE),"")</f>
        <v/>
      </c>
      <c r="S88" s="32" t="str">
        <f>IFERROR(VLOOKUP(Tabela227[[#This Row],[NOME]],'NOITE (N) (2)'!$B$3:$C$176,2,FALSE),"")</f>
        <v/>
      </c>
      <c r="T88" s="32" t="str">
        <f>IFERROR(VLOOKUP(Tabela227[[#This Row],[NOME]],'NOITE (N) (1)'!$B$3:$C$176,2,FALSE),"")</f>
        <v/>
      </c>
      <c r="U88" s="32" t="str">
        <f>IFERROR(VLOOKUP(Tabela227[[#This Row],[NOME]],'NOITE (N) (7)'!$D$3:$E$176,2,FALSE),"")</f>
        <v/>
      </c>
      <c r="V88" s="32" t="str">
        <f>IFERROR(VLOOKUP(Tabela227[[#This Row],[NOME]],'NOITE (N) (6)'!$D$3:$E$176,2,FALSE),"")</f>
        <v/>
      </c>
      <c r="W88" s="32" t="str">
        <f>IFERROR(VLOOKUP(Tabela227[[#This Row],[NOME]],'NOITE (N) (5)'!$D$3:$E$176,2,FALSE),"")</f>
        <v/>
      </c>
      <c r="X88" s="32" t="str">
        <f>IFERROR(VLOOKUP(Tabela227[[#This Row],[NOME]],'NOITE (N) (4)'!$D$3:$E$176,2,FALSE),"")</f>
        <v/>
      </c>
      <c r="Y88" s="32" t="str">
        <f>IFERROR(VLOOKUP(Tabela227[[#This Row],[NOME]],'NOITE (N) (3)'!$D$3:$E$176,2,FALSE),"")</f>
        <v/>
      </c>
      <c r="Z88" s="32" t="str">
        <f>IFERROR(VLOOKUP(Tabela227[[#This Row],[NOME]],'NOITE (N) (2)'!$D$3:$E$176,2,FALSE),"")</f>
        <v/>
      </c>
      <c r="AA88" s="32" t="str">
        <f>IFERROR(VLOOKUP(Tabela227[[#This Row],[NOME]],'NOITE (N) (1)'!$D$3:$E$176,2,FALSE),"")</f>
        <v/>
      </c>
      <c r="AB88" s="32" t="str">
        <f>IFERROR(VLOOKUP(Tabela227[[#This Row],[NOME]],'NOITE (N) (7)'!$F$3:$G$176,2,FALSE),"")</f>
        <v/>
      </c>
      <c r="AC88" s="32" t="str">
        <f>IFERROR(VLOOKUP(Tabela227[[#This Row],[NOME]],'NOITE (N) (6)'!$F$3:$G$176,2,FALSE),"")</f>
        <v/>
      </c>
      <c r="AD88" s="32" t="str">
        <f>IFERROR(VLOOKUP(Tabela227[[#This Row],[NOME]],'NOITE (N) (5)'!$F$3:$G$176,2,FALSE),"")</f>
        <v/>
      </c>
      <c r="AE88" s="32" t="str">
        <f>IFERROR(VLOOKUP(Tabela227[[#This Row],[NOME]],'NOITE (N) (4)'!$F$3:$G$176,2,FALSE),"")</f>
        <v/>
      </c>
      <c r="AF88" s="32" t="str">
        <f>IFERROR(VLOOKUP(Tabela227[[#This Row],[NOME]],'NOITE (N) (3)'!$F$3:$G$176,2,FALSE),"")</f>
        <v/>
      </c>
      <c r="AG88" s="32" t="str">
        <f>IFERROR(VLOOKUP(Tabela227[[#This Row],[NOME]],'NOITE (N) (2)'!$F$3:$G$176,2,FALSE),"")</f>
        <v/>
      </c>
      <c r="AH88" s="32" t="str">
        <f>IFERROR(VLOOKUP(Tabela227[[#This Row],[NOME]],'NOITE (N) (1)'!$F$3:$G$176,2,FALSE),"")</f>
        <v/>
      </c>
      <c r="AI88" s="32" t="str">
        <f>IFERROR(VLOOKUP(Tabela227[[#This Row],[NOME]],'NOITE (N) (7)'!$H$3:$I$176,2,FALSE),"")</f>
        <v/>
      </c>
      <c r="AJ88" s="32" t="str">
        <f>IFERROR(VLOOKUP(Tabela227[[#This Row],[NOME]],'NOITE (N) (6)'!$H$3:$I$176,2,FALSE),"")</f>
        <v/>
      </c>
      <c r="AK88" s="32" t="str">
        <f>IFERROR(VLOOKUP(Tabela227[[#This Row],[NOME]],'NOITE (N) (5)'!$H$3:$I$176,2,FALSE),"")</f>
        <v/>
      </c>
      <c r="AL88" s="32" t="str">
        <f>IFERROR(VLOOKUP(Tabela227[[#This Row],[NOME]],'NOITE (N) (4)'!$H$3:$I$176,2,FALSE),"")</f>
        <v/>
      </c>
      <c r="AM88" s="32" t="str">
        <f>IFERROR(VLOOKUP(Tabela227[[#This Row],[NOME]],'NOITE (N) (3)'!$H$3:$I$176,2,FALSE),"")</f>
        <v/>
      </c>
      <c r="AN88" s="32" t="str">
        <f>IFERROR(VLOOKUP(Tabela227[[#This Row],[NOME]],'NOITE (N) (2)'!$H$3:$I$176,2,FALSE),"")</f>
        <v/>
      </c>
      <c r="AO88" s="32" t="str">
        <f>IFERROR(VLOOKUP(Tabela227[[#This Row],[NOME]],'NOITE (N) (1)'!$H$3:$I$176,2,FALSE),"")</f>
        <v/>
      </c>
      <c r="AP88" s="32" t="str">
        <f>IFERROR(VLOOKUP(Tabela227[[#This Row],[NOME]],'NOITE (N) (7)'!$J$3:$K$176,2,FALSE),"")</f>
        <v/>
      </c>
      <c r="AQ88" s="32" t="str">
        <f>IFERROR(VLOOKUP(Tabela227[[#This Row],[NOME]],'NOITE (N) (6)'!$J$3:$K$176,2,FALSE),"")</f>
        <v/>
      </c>
      <c r="AR88" s="32" t="str">
        <f>IFERROR(VLOOKUP(Tabela227[[#This Row],[NOME]],'NOITE (N) (5)'!$J$3:$K$176,2,FALSE),"")</f>
        <v/>
      </c>
      <c r="AS88" s="32" t="str">
        <f>IFERROR(VLOOKUP(Tabela227[[#This Row],[NOME]],'NOITE (N) (4)'!$J$3:$K$176,2,FALSE),"")</f>
        <v/>
      </c>
      <c r="AT88" s="32" t="str">
        <f>IFERROR(VLOOKUP(Tabela227[[#This Row],[NOME]],'NOITE (N) (3)'!$J$3:$K$176,2,FALSE),"")</f>
        <v/>
      </c>
      <c r="AU88" s="32" t="str">
        <f>IFERROR(VLOOKUP(Tabela227[[#This Row],[NOME]],'NOITE (N) (2)'!$J$3:$K$176,2,FALSE),"")</f>
        <v/>
      </c>
      <c r="AV88" s="32" t="str">
        <f>IFERROR(VLOOKUP(Tabela227[[#This Row],[NOME]],'NOITE (N) (1)'!$J$3:$K$176,2,FALSE),"")</f>
        <v/>
      </c>
      <c r="AW88" s="32" t="str">
        <f>IFERROR(VLOOKUP(Tabela227[[#This Row],[NOME]],'NOITE (N) (7)'!$L$3:$M$176,2,FALSE),"")</f>
        <v/>
      </c>
      <c r="AX88" s="32" t="str">
        <f>IFERROR(VLOOKUP(Tabela227[[#This Row],[NOME]],'NOITE (N) (6)'!$L$3:$M$176,2,FALSE),"")</f>
        <v/>
      </c>
      <c r="AY88" s="32" t="str">
        <f>IFERROR(VLOOKUP(Tabela227[[#This Row],[NOME]],'NOITE (N) (5)'!$L$3:$M$176,2,FALSE),"")</f>
        <v/>
      </c>
      <c r="AZ88" s="32" t="str">
        <f>IFERROR(VLOOKUP(Tabela227[[#This Row],[NOME]],'NOITE (N) (4)'!$L$3:$M$176,2,FALSE),"")</f>
        <v/>
      </c>
      <c r="BA88" s="32" t="str">
        <f>IFERROR(VLOOKUP(Tabela227[[#This Row],[NOME]],'NOITE (N) (3)'!$L$3:$M$176,2,FALSE),"")</f>
        <v/>
      </c>
      <c r="BB88" s="32" t="str">
        <f>IFERROR(VLOOKUP(Tabela227[[#This Row],[NOME]],'NOITE (N) (2)'!$L$3:$M$176,2,FALSE),"")</f>
        <v/>
      </c>
      <c r="BC88" s="32" t="str">
        <f>IFERROR(VLOOKUP(Tabela227[[#This Row],[NOME]],'NOITE (N) (1)'!$L$3:$M$176,2,FALSE),"")</f>
        <v/>
      </c>
      <c r="BD88" s="32" t="str">
        <f>IFERROR(VLOOKUP(Tabela227[[#This Row],[NOME]],'TARDE (N) (6)'!$B$2:$C$73,2,FALSE),"")</f>
        <v/>
      </c>
      <c r="BE88" s="32" t="str">
        <f>IFERROR(VLOOKUP(Tabela227[[#This Row],[NOME]],'TARDE (N) (5)'!$B$2:$C$73,2,FALSE),"")</f>
        <v/>
      </c>
      <c r="BF88" s="32" t="str">
        <f>IFERROR(VLOOKUP(Tabela227[[#This Row],[NOME]],'TARDE (N) (4)'!$B$2:$C$73,2,FALSE),"")</f>
        <v/>
      </c>
      <c r="BG88" s="32" t="str">
        <f>IFERROR(VLOOKUP(Tabela227[[#This Row],[NOME]],'TARDE (N) (3)'!$B$2:$C$73,2,FALSE),"")</f>
        <v/>
      </c>
      <c r="BH88" s="32" t="str">
        <f>IFERROR(VLOOKUP(Tabela227[[#This Row],[NOME]],'TARDE (N) (2)'!$B$2:$C$73,2,FALSE),"")</f>
        <v/>
      </c>
      <c r="BI88" s="32" t="str">
        <f>IFERROR(VLOOKUP(Tabela227[[#This Row],[NOME]],'TARDE (N) (1)'!$B$2:$C$73,2,FALSE),"")</f>
        <v/>
      </c>
      <c r="BJ88" s="32" t="str">
        <f>IFERROR(VLOOKUP(Tabela227[[#This Row],[NOME]],'TARDE (N) (6)'!$D$2:$E$73,2,FALSE),"")</f>
        <v/>
      </c>
      <c r="BK88" s="32" t="str">
        <f>IFERROR(VLOOKUP(Tabela227[[#This Row],[NOME]],'TARDE (N) (5)'!$D$2:$E$73,2,FALSE),"")</f>
        <v/>
      </c>
      <c r="BL88" s="32" t="str">
        <f>IFERROR(VLOOKUP(Tabela227[[#This Row],[NOME]],'TARDE (N) (4)'!$D$2:$E$73,2,FALSE),"")</f>
        <v/>
      </c>
      <c r="BM88" s="32" t="str">
        <f>IFERROR(VLOOKUP(Tabela227[[#This Row],[NOME]],'TARDE (N) (3)'!$D$2:$E$73,2,FALSE),"")</f>
        <v/>
      </c>
      <c r="BN88" s="32" t="str">
        <f>IFERROR(VLOOKUP(Tabela227[[#This Row],[NOME]],'TARDE (N) (2)'!$D$2:$E$73,2,FALSE),"")</f>
        <v/>
      </c>
      <c r="BO88" s="32" t="str">
        <f>IFERROR(VLOOKUP(Tabela227[[#This Row],[NOME]],'TARDE (N) (1)'!$D$2:$E$73,2,FALSE),"")</f>
        <v/>
      </c>
      <c r="BP88" s="32" t="str">
        <f>IFERROR(VLOOKUP(Tabela227[[#This Row],[NOME]],'TARDE (N) (6)'!$F$2:$G$73,2,FALSE),"")</f>
        <v/>
      </c>
      <c r="BQ88" s="32" t="str">
        <f>IFERROR(VLOOKUP(Tabela227[[#This Row],[NOME]],'TARDE (N) (5)'!$F$2:$G$73,2,FALSE),"")</f>
        <v/>
      </c>
      <c r="BR88" s="32" t="str">
        <f>IFERROR(VLOOKUP(Tabela227[[#This Row],[NOME]],'TARDE (N) (4)'!$F$2:$G$73,2,FALSE),"")</f>
        <v/>
      </c>
      <c r="BS88" s="32" t="str">
        <f>IFERROR(VLOOKUP(Tabela227[[#This Row],[NOME]],'TARDE (N) (3)'!$F$2:$G$73,2,FALSE),"")</f>
        <v/>
      </c>
      <c r="BT88" s="32" t="str">
        <f>IFERROR(VLOOKUP(Tabela227[[#This Row],[NOME]],'TARDE (N) (2)'!$F$2:$G$73,2,FALSE),"")</f>
        <v/>
      </c>
      <c r="BU88" s="32" t="str">
        <f>IFERROR(VLOOKUP(Tabela227[[#This Row],[NOME]],'TARDE (N) (1)'!$F$2:$G$73,2,FALSE),"")</f>
        <v/>
      </c>
      <c r="BV88" s="32" t="str">
        <f>IFERROR(VLOOKUP(Tabela227[[#This Row],[NOME]],'TARDE (N) (6)'!$H$2:$I$73,2,FALSE),"")</f>
        <v/>
      </c>
      <c r="BW88" s="32" t="str">
        <f>IFERROR(VLOOKUP(Tabela227[[#This Row],[NOME]],'TARDE (N) (5)'!$H$2:$I$73,2,FALSE),"")</f>
        <v/>
      </c>
      <c r="BX88" s="32" t="str">
        <f>IFERROR(VLOOKUP(Tabela227[[#This Row],[NOME]],'TARDE (N) (4)'!$H$2:$I$73,2,FALSE),"")</f>
        <v/>
      </c>
      <c r="BY88" s="32" t="str">
        <f>IFERROR(VLOOKUP(Tabela227[[#This Row],[NOME]],'TARDE (N) (3)'!$H$2:$I$73,2,FALSE),"")</f>
        <v/>
      </c>
      <c r="BZ88" s="32" t="str">
        <f>IFERROR(VLOOKUP(Tabela227[[#This Row],[NOME]],'TARDE (N) (2)'!$H$2:$I$73,2,FALSE),"")</f>
        <v/>
      </c>
      <c r="CA88" s="32" t="str">
        <f>IFERROR(VLOOKUP(Tabela227[[#This Row],[NOME]],'TARDE (N) (1)'!$H$2:$I$73,2,FALSE),"")</f>
        <v/>
      </c>
      <c r="CB88" s="32" t="str">
        <f>IFERROR(VLOOKUP(Tabela227[[#This Row],[NOME]],'TARDE (N) (6)'!$J$2:$K$73,2,FALSE),"")</f>
        <v/>
      </c>
      <c r="CC88" s="32" t="str">
        <f>IFERROR(VLOOKUP(Tabela227[[#This Row],[NOME]],'TARDE (N) (5)'!$J$2:$K$73,2,FALSE),"")</f>
        <v/>
      </c>
      <c r="CD88" s="32" t="str">
        <f>IFERROR(VLOOKUP(Tabela227[[#This Row],[NOME]],'TARDE (N) (4)'!$J$2:$K$73,2,FALSE),"")</f>
        <v/>
      </c>
      <c r="CE88" s="32" t="str">
        <f>IFERROR(VLOOKUP(Tabela227[[#This Row],[NOME]],'TARDE (N) (3)'!$J$2:$K$73,2,FALSE),"")</f>
        <v/>
      </c>
      <c r="CF88" s="32" t="str">
        <f>IFERROR(VLOOKUP(Tabela227[[#This Row],[NOME]],'TARDE (N) (2)'!$J$2:$K$73,2,FALSE),"")</f>
        <v/>
      </c>
      <c r="CG88" s="32" t="str">
        <f>IFERROR(VLOOKUP(Tabela227[[#This Row],[NOME]],'TARDE (N) (1)'!$J$2:$K$73,2,FALSE),"")</f>
        <v/>
      </c>
      <c r="CH88" s="32" t="str">
        <f>IFERROR(VLOOKUP(Tabela227[[#This Row],[NOME]],'TARDE (N) (6)'!$L$2:$M$73,2,FALSE),"")</f>
        <v/>
      </c>
      <c r="CI88" s="32" t="str">
        <f>IFERROR(VLOOKUP(Tabela227[[#This Row],[NOME]],'TARDE (N) (5)'!$L$2:$M$73,2,FALSE),"")</f>
        <v/>
      </c>
      <c r="CJ88" s="32" t="str">
        <f>IFERROR(VLOOKUP(Tabela227[[#This Row],[NOME]],'TARDE (N) (4)'!$L$2:$M$73,2,FALSE),"")</f>
        <v/>
      </c>
      <c r="CK88" s="32" t="str">
        <f>IFERROR(VLOOKUP(Tabela227[[#This Row],[NOME]],'TARDE (N) (3)'!$L$2:$M$73,2,FALSE),"")</f>
        <v/>
      </c>
      <c r="CL88" s="32" t="str">
        <f>IFERROR(VLOOKUP(Tabela227[[#This Row],[NOME]],'TARDE (N) (2)'!$L$2:$M$73,2,FALSE),"")</f>
        <v/>
      </c>
      <c r="CM88" s="32" t="str">
        <f>IFERROR(VLOOKUP(Tabela227[[#This Row],[NOME]],'TARDE (N) (1)'!$L$2:$M$73,2,FALSE),"")</f>
        <v/>
      </c>
      <c r="CN88" s="32" t="str">
        <f>IFERROR(VLOOKUP(Tabela227[[#This Row],[NOME]],'MANHÃ (N) (7)'!$B$2:$C$127,2,FALSE),"")</f>
        <v/>
      </c>
      <c r="CO88" s="32" t="str">
        <f>IFERROR(VLOOKUP(Tabela227[[#This Row],[NOME]],'MANHÃ (N) (6)'!$B$2:$C$127,2,FALSE),"")</f>
        <v/>
      </c>
      <c r="CP88" s="32" t="str">
        <f>IFERROR(VLOOKUP(Tabela227[[#This Row],[NOME]],'MANHÃ (N) (5)'!$B$2:$C$127,2,FALSE),"")</f>
        <v/>
      </c>
      <c r="CQ88" s="32" t="str">
        <f>IFERROR(VLOOKUP(Tabela227[[#This Row],[NOME]],'MANHÃ (N) (4)'!$B$2:$C$127,2,FALSE),"")</f>
        <v/>
      </c>
      <c r="CR88" s="32" t="str">
        <f>IFERROR(VLOOKUP(Tabela227[[#This Row],[NOME]],'MANHÃ (N) (3)'!$B$2:$C$127,2,FALSE),"")</f>
        <v/>
      </c>
      <c r="CS88" s="32" t="str">
        <f>IFERROR(VLOOKUP(Tabela227[[#This Row],[NOME]],'MANHÃ (N) (2)'!$B$2:$C$127,2,FALSE),"")</f>
        <v/>
      </c>
      <c r="CT88" s="32" t="str">
        <f>IFERROR(VLOOKUP(Tabela227[[#This Row],[NOME]],'MANHÃ (N) (1)'!$B$2:$C$127,2,FALSE),"")</f>
        <v/>
      </c>
      <c r="CU88" s="32" t="str">
        <f>IFERROR(VLOOKUP(Tabela227[[#This Row],[NOME]],'MANHÃ (N) (7)'!$D$2:$E$127,2,FALSE),"")</f>
        <v/>
      </c>
      <c r="CV88" s="32" t="str">
        <f>IFERROR(VLOOKUP(Tabela227[[#This Row],[NOME]],'MANHÃ (N) (6)'!$D$2:$E$127,2,FALSE),"")</f>
        <v/>
      </c>
      <c r="CW88" s="32" t="str">
        <f>IFERROR(VLOOKUP(Tabela227[[#This Row],[NOME]],'MANHÃ (N) (5)'!$D$2:$E$127,2,FALSE),"")</f>
        <v/>
      </c>
      <c r="CX88" s="32" t="str">
        <f>IFERROR(VLOOKUP(Tabela227[[#This Row],[NOME]],'MANHÃ (N) (4)'!$D$2:$E$127,2,FALSE),"")</f>
        <v/>
      </c>
      <c r="CY88" s="32" t="str">
        <f>IFERROR(VLOOKUP(Tabela227[[#This Row],[NOME]],'MANHÃ (N) (3)'!$D$2:$E$127,2,FALSE),"")</f>
        <v/>
      </c>
      <c r="CZ88" s="32" t="str">
        <f>IFERROR(VLOOKUP(Tabela227[[#This Row],[NOME]],'MANHÃ (N) (2)'!$D$2:$E$127,2,FALSE),"")</f>
        <v/>
      </c>
      <c r="DA88" s="32" t="str">
        <f>IFERROR(VLOOKUP(Tabela227[[#This Row],[NOME]],'MANHÃ (N) (1)'!$D$2:$E$127,2,FALSE),"")</f>
        <v/>
      </c>
      <c r="DB88" s="32" t="str">
        <f>IFERROR(VLOOKUP(Tabela227[[#This Row],[NOME]],'MANHÃ (N) (7)'!$F$2:$G$127,2,FALSE),"")</f>
        <v/>
      </c>
      <c r="DC88" s="32" t="str">
        <f>IFERROR(VLOOKUP(Tabela227[[#This Row],[NOME]],'MANHÃ (N) (7)'!$F$2:$G$127,2,FALSE),"")</f>
        <v/>
      </c>
      <c r="DD88" s="32" t="str">
        <f>IFERROR(VLOOKUP(Tabela227[[#This Row],[NOME]],'MANHÃ (N) (6)'!$F$2:$G$127,2,FALSE),"")</f>
        <v/>
      </c>
      <c r="DE88" s="32" t="str">
        <f>IFERROR(VLOOKUP(Tabela227[[#This Row],[NOME]],'MANHÃ (N) (5)'!$F$2:$G$127,2,FALSE),"")</f>
        <v/>
      </c>
      <c r="DF88" s="32" t="str">
        <f>IFERROR(VLOOKUP(Tabela227[[#This Row],[NOME]],'MANHÃ (N) (3)'!$F$2:$G$127,2,FALSE),"")</f>
        <v/>
      </c>
      <c r="DG88" s="32" t="str">
        <f>IFERROR(VLOOKUP(Tabela227[[#This Row],[NOME]],'MANHÃ (N) (2)'!$F$2:$G$127,2,FALSE),"")</f>
        <v/>
      </c>
      <c r="DH88" s="32" t="str">
        <f>IFERROR(VLOOKUP(Tabela227[[#This Row],[NOME]],'MANHÃ (N) (1)'!$F$2:$G$127,2,FALSE),"")</f>
        <v/>
      </c>
      <c r="DI88" s="32" t="str">
        <f>IFERROR(VLOOKUP(Tabela227[[#This Row],[NOME]],'MANHÃ (N) (7)'!$H$2:$I$127,2,FALSE),"")</f>
        <v/>
      </c>
      <c r="DJ88" s="32" t="str">
        <f>IFERROR(VLOOKUP(Tabela227[[#This Row],[NOME]],'MANHÃ (N) (6)'!$H$2:$I$127,2,FALSE),"")</f>
        <v/>
      </c>
      <c r="DK88" s="32" t="str">
        <f>IFERROR(VLOOKUP(Tabela227[[#This Row],[NOME]],'MANHÃ (N) (5)'!$H$2:$I$127,2,FALSE),"")</f>
        <v/>
      </c>
      <c r="DL88" s="32" t="str">
        <f>IFERROR(VLOOKUP(Tabela227[[#This Row],[NOME]],'MANHÃ (N) (4)'!$H$2:$I$127,2,FALSE),"")</f>
        <v/>
      </c>
      <c r="DM88" s="32" t="str">
        <f>IFERROR(VLOOKUP(Tabela227[[#This Row],[NOME]],'MANHÃ (N) (3)'!$H$2:$I$127,2,FALSE),"")</f>
        <v/>
      </c>
      <c r="DN88" s="32" t="str">
        <f>IFERROR(VLOOKUP(Tabela227[[#This Row],[NOME]],'MANHÃ (N) (2)'!$H$2:$I$127,2,FALSE),"")</f>
        <v/>
      </c>
      <c r="DO88" s="32" t="str">
        <f>IFERROR(VLOOKUP(Tabela227[[#This Row],[NOME]],'MANHÃ (N) (1)'!$H$2:$I$127,2,FALSE),"")</f>
        <v/>
      </c>
      <c r="DP88" s="32" t="str">
        <f>IFERROR(VLOOKUP(Tabela227[[#This Row],[NOME]],'MANHÃ (N) (7)'!$J$2:$K$127,2,FALSE),"")</f>
        <v/>
      </c>
      <c r="DQ88" s="32" t="str">
        <f>IFERROR(VLOOKUP(Tabela227[[#This Row],[NOME]],'MANHÃ (N) (6)'!$J$2:$K$127,2,FALSE),"")</f>
        <v/>
      </c>
      <c r="DR88" s="32" t="str">
        <f>IFERROR(VLOOKUP(Tabela227[[#This Row],[NOME]],'MANHÃ (N) (5)'!$J$2:$K$127,2,FALSE),"")</f>
        <v/>
      </c>
      <c r="DS88" s="32" t="str">
        <f>IFERROR(VLOOKUP(Tabela227[[#This Row],[NOME]],'MANHÃ (N) (4)'!$J$2:$K$127,2,FALSE),"")</f>
        <v/>
      </c>
      <c r="DT88" s="32" t="str">
        <f>IFERROR(VLOOKUP(Tabela227[[#This Row],[NOME]],'MANHÃ (N) (3)'!$J$2:$K$127,2,FALSE),"")</f>
        <v/>
      </c>
      <c r="DU88" s="32" t="str">
        <f>IFERROR(VLOOKUP(Tabela227[[#This Row],[NOME]],'MANHÃ (N) (2)'!$J$2:$K$127,2,FALSE),"")</f>
        <v/>
      </c>
      <c r="DV88" s="32" t="str">
        <f>IFERROR(VLOOKUP(Tabela227[[#This Row],[NOME]],'MANHÃ (N) (1)'!$J$2:$K$127,2,FALSE),"")</f>
        <v/>
      </c>
      <c r="DW88" s="32" t="str">
        <f>IFERROR(VLOOKUP(Tabela227[[#This Row],[NOME]],'MANHÃ (N) (7)'!$L$2:$M$127,2,FALSE),"")</f>
        <v/>
      </c>
      <c r="DX88" s="32" t="str">
        <f>IFERROR(VLOOKUP(Tabela227[[#This Row],[NOME]],'MANHÃ (N) (6)'!$L$2:$M$127,2,FALSE),"")</f>
        <v/>
      </c>
      <c r="DY88" s="32" t="str">
        <f>IFERROR(VLOOKUP(Tabela227[[#This Row],[NOME]],'MANHÃ (N) (5)'!$L$2:$M$127,2,FALSE),"")</f>
        <v/>
      </c>
      <c r="DZ88" s="32" t="str">
        <f>IFERROR(VLOOKUP(Tabela227[[#This Row],[NOME]],'MANHÃ (N) (4)'!$L$2:$M$127,2,FALSE),"")</f>
        <v/>
      </c>
      <c r="EA88" s="32" t="str">
        <f>IFERROR(VLOOKUP(Tabela227[[#This Row],[NOME]],'MANHÃ (N) (3)'!$L$2:$M$127,2,FALSE),"")</f>
        <v/>
      </c>
      <c r="EB88" s="32" t="str">
        <f>IFERROR(VLOOKUP(Tabela227[[#This Row],[NOME]],'MANHÃ (N) (2)'!$L$2:$M$127,2,FALSE),"")</f>
        <v/>
      </c>
      <c r="EC88" s="32" t="str">
        <f>IFERROR(VLOOKUP(Tabela227[[#This Row],[NOME]],'MANHÃ (N) (1)'!$L$2:$M$127,2,FALSE),"")</f>
        <v/>
      </c>
      <c r="ED88" s="33">
        <v>45323</v>
      </c>
      <c r="EE88" s="31">
        <f>PROFESSORES!$D$3</f>
        <v>2024</v>
      </c>
      <c r="EF88" s="31" t="str">
        <f>PROFESSORES!$C$3</f>
        <v>MAIO</v>
      </c>
      <c r="EG88" s="35">
        <f>'MÊS (WORD)'!$C$4</f>
        <v>5</v>
      </c>
      <c r="EH88" s="42">
        <f>'MÊS (WORD)'!$I$5</f>
        <v>45413</v>
      </c>
      <c r="EI88" s="31" t="str">
        <f>'MÊS (WORD)'!$J$5</f>
        <v>*
***************************DIA DO TRABALHO**************************</v>
      </c>
      <c r="EJ88" s="42">
        <f>'MÊS (WORD)'!$I$6</f>
        <v>45414</v>
      </c>
      <c r="EK88" s="37" t="str">
        <f>'MÊS (WORD)'!$J$6</f>
        <v/>
      </c>
      <c r="EL88" s="42">
        <f>'MÊS (WORD)'!$I$7</f>
        <v>45415</v>
      </c>
      <c r="EM88" s="37" t="str">
        <f>'MÊS (WORD)'!$J$7</f>
        <v/>
      </c>
      <c r="EN88" s="42">
        <f>'MÊS (WORD)'!$I$8</f>
        <v>45416</v>
      </c>
      <c r="EO88" s="37" t="str">
        <f>'MÊS (WORD)'!$J$8</f>
        <v/>
      </c>
      <c r="EP88" s="42">
        <f>'MÊS (WORD)'!$I$9</f>
        <v>45417</v>
      </c>
      <c r="EQ88" s="37" t="str">
        <f>'MÊS (WORD)'!$J$9</f>
        <v>********************************************************************</v>
      </c>
      <c r="ER88" s="42">
        <f>'MÊS (WORD)'!$I$10</f>
        <v>45418</v>
      </c>
      <c r="ES88" s="37" t="str">
        <f>'MÊS (WORD)'!$J$10</f>
        <v/>
      </c>
      <c r="ET88" s="42">
        <f>'MÊS (WORD)'!$I$11</f>
        <v>45419</v>
      </c>
      <c r="EU88" s="37" t="str">
        <f>'MÊS (WORD)'!$J$11</f>
        <v/>
      </c>
      <c r="EV88" s="42">
        <f>'MÊS (WORD)'!$I$12</f>
        <v>45420</v>
      </c>
      <c r="EW88" s="37" t="str">
        <f>'MÊS (WORD)'!$J$12</f>
        <v/>
      </c>
      <c r="EX88" s="42">
        <f>'MÊS (WORD)'!$I$13</f>
        <v>45421</v>
      </c>
      <c r="EY88" s="37" t="str">
        <f>'MÊS (WORD)'!$J$13</f>
        <v/>
      </c>
      <c r="EZ88" s="37">
        <f>'MÊS (WORD)'!$I$14</f>
        <v>45422</v>
      </c>
      <c r="FA88" s="37" t="str">
        <f>'MÊS (WORD)'!$J$14</f>
        <v/>
      </c>
      <c r="FB88" s="37">
        <f>'MÊS (WORD)'!$I$15</f>
        <v>45423</v>
      </c>
      <c r="FC88" s="37" t="str">
        <f>'MÊS (WORD)'!$J$15</f>
        <v/>
      </c>
      <c r="FD88" s="37">
        <f>'MÊS (WORD)'!$I$16</f>
        <v>45424</v>
      </c>
      <c r="FE88" s="37" t="str">
        <f>'MÊS (WORD)'!$J$16</f>
        <v>********************************************************************</v>
      </c>
      <c r="FF88" s="37">
        <f>'MÊS (WORD)'!$I$17</f>
        <v>45425</v>
      </c>
      <c r="FG88" s="37" t="str">
        <f>'MÊS (WORD)'!$J$17</f>
        <v/>
      </c>
      <c r="FH88" s="37">
        <f>'MÊS (WORD)'!$I$18</f>
        <v>45426</v>
      </c>
      <c r="FI88" s="37" t="str">
        <f>'MÊS (WORD)'!$J$18</f>
        <v/>
      </c>
      <c r="FJ88" s="37">
        <f>'MÊS (WORD)'!$I$19</f>
        <v>45427</v>
      </c>
      <c r="FK88" s="37" t="str">
        <f>'MÊS (WORD)'!$J$19</f>
        <v/>
      </c>
      <c r="FL88" s="37">
        <f>'MÊS (WORD)'!$I$20</f>
        <v>45428</v>
      </c>
      <c r="FM88" s="37" t="str">
        <f>'MÊS (WORD)'!$J$20</f>
        <v/>
      </c>
      <c r="FN88" s="37">
        <f>'MÊS (WORD)'!$I$21</f>
        <v>45429</v>
      </c>
      <c r="FO88" s="37" t="str">
        <f>'MÊS (WORD)'!$J$21</f>
        <v/>
      </c>
      <c r="FP88" s="37">
        <f>'MÊS (WORD)'!$I$22</f>
        <v>45430</v>
      </c>
      <c r="FQ88" s="37" t="str">
        <f>'MÊS (WORD)'!$J$22</f>
        <v/>
      </c>
      <c r="FR88" s="37">
        <f>'MÊS (WORD)'!$I$23</f>
        <v>45431</v>
      </c>
      <c r="FS88" s="37" t="str">
        <f>'MÊS (WORD)'!$J$23</f>
        <v>********************************************************************</v>
      </c>
      <c r="FT88" s="37">
        <f>'MÊS (WORD)'!$I$24</f>
        <v>45432</v>
      </c>
      <c r="FU88" s="37" t="str">
        <f>'MÊS (WORD)'!$J$24</f>
        <v/>
      </c>
      <c r="FV88" s="37">
        <f>'MÊS (WORD)'!$I$25</f>
        <v>45433</v>
      </c>
      <c r="FW88" s="37" t="str">
        <f>'MÊS (WORD)'!$J$25</f>
        <v/>
      </c>
      <c r="FX88" s="37">
        <f>'MÊS (WORD)'!$I$26</f>
        <v>45434</v>
      </c>
      <c r="FY88" s="37" t="str">
        <f>'MÊS (WORD)'!$J$26</f>
        <v/>
      </c>
      <c r="FZ88" s="37">
        <f>'MÊS (WORD)'!$I$27</f>
        <v>45435</v>
      </c>
      <c r="GA88" s="37" t="str">
        <f>'MÊS (WORD)'!$J$27</f>
        <v/>
      </c>
      <c r="GB88" s="37">
        <f>'MÊS (WORD)'!$I$28</f>
        <v>45436</v>
      </c>
      <c r="GC88" s="37" t="str">
        <f>'MÊS (WORD)'!$J$28</f>
        <v/>
      </c>
      <c r="GD88" s="37">
        <f>'MÊS (WORD)'!$I$29</f>
        <v>45437</v>
      </c>
      <c r="GE88" s="37" t="str">
        <f>'MÊS (WORD)'!$J$29</f>
        <v/>
      </c>
      <c r="GF88" s="37">
        <f>'MÊS (WORD)'!$I$30</f>
        <v>45438</v>
      </c>
      <c r="GG88" s="37" t="str">
        <f>'MÊS (WORD)'!$J$30</f>
        <v>********************************************************************</v>
      </c>
      <c r="GH88" s="37">
        <f>'MÊS (WORD)'!$I$31</f>
        <v>45439</v>
      </c>
      <c r="GI88" s="37" t="str">
        <f>'MÊS (WORD)'!$J$31</f>
        <v/>
      </c>
      <c r="GJ88" s="37">
        <f>'MÊS (WORD)'!$I$32</f>
        <v>45440</v>
      </c>
      <c r="GK88" s="37" t="str">
        <f>'MÊS (WORD)'!$J$32</f>
        <v/>
      </c>
      <c r="GL88" s="37">
        <f>'MÊS (WORD)'!$I$33</f>
        <v>45441</v>
      </c>
      <c r="GM88" s="37" t="str">
        <f>'MÊS (WORD)'!$J$33</f>
        <v/>
      </c>
      <c r="GN88" s="37">
        <f>'MÊS (WORD)'!$I$34</f>
        <v>45442</v>
      </c>
      <c r="GO88" s="37" t="str">
        <f>'MÊS (WORD)'!$J$34</f>
        <v/>
      </c>
      <c r="GP88" s="37">
        <f>'MÊS (WORD)'!$I$35</f>
        <v>45443</v>
      </c>
      <c r="GQ88" s="31" t="str">
        <f>'MÊS (WORD)'!$J$35</f>
        <v/>
      </c>
    </row>
    <row r="89" spans="1:199" ht="17.100000000000001" customHeight="1" x14ac:dyDescent="0.25">
      <c r="A89" s="31">
        <v>79314</v>
      </c>
      <c r="B89" s="33">
        <v>45236</v>
      </c>
      <c r="C89" s="31">
        <v>129</v>
      </c>
      <c r="D89" s="39" t="s">
        <v>458</v>
      </c>
      <c r="E89" s="34" t="s">
        <v>459</v>
      </c>
      <c r="F89" s="39" t="s">
        <v>396</v>
      </c>
      <c r="G89" s="39" t="s">
        <v>407</v>
      </c>
      <c r="H89" s="31">
        <v>4</v>
      </c>
      <c r="I89" s="31">
        <f>IF(Tabela227[[#This Row],[HORA AULA]]&lt;&gt;0,Tabela227[[#This Row],[HORA AULA]]/2,"-")</f>
        <v>2</v>
      </c>
      <c r="J89" s="31" t="s">
        <v>100</v>
      </c>
      <c r="K89" s="31">
        <v>12</v>
      </c>
      <c r="L89" s="31" t="s">
        <v>100</v>
      </c>
      <c r="M89" s="31" t="s">
        <v>100</v>
      </c>
      <c r="N89" s="32" t="str">
        <f>IFERROR(VLOOKUP(Tabela227[[#This Row],[NOME]],'NOITE (N) (7)'!$B$3:$C$176,2,FALSE),"")</f>
        <v/>
      </c>
      <c r="O89" s="32" t="str">
        <f>IFERROR(VLOOKUP(Tabela227[[#This Row],[NOME]],'NOITE (N) (6)'!$B$3:$C$176,2,FALSE),"")</f>
        <v/>
      </c>
      <c r="P89" s="32" t="str">
        <f>IFERROR(VLOOKUP(Tabela227[[#This Row],[NOME]],'NOITE (N) (5)'!$B$3:$C$176,2,FALSE),"")</f>
        <v/>
      </c>
      <c r="Q89" s="32" t="str">
        <f>IFERROR(VLOOKUP(Tabela227[[#This Row],[NOME]],'NOITE (N) (4)'!$B$3:$C$176,2,FALSE),"")</f>
        <v/>
      </c>
      <c r="R89" s="32" t="str">
        <f>IFERROR(VLOOKUP(Tabela227[[#This Row],[NOME]],'NOITE (N) (3)'!$B$3:$C$176,2,FALSE),"")</f>
        <v/>
      </c>
      <c r="S89" s="32" t="str">
        <f>IFERROR(VLOOKUP(Tabela227[[#This Row],[NOME]],'NOITE (N) (2)'!$B$3:$C$176,2,FALSE),"")</f>
        <v/>
      </c>
      <c r="T89" s="32" t="str">
        <f>IFERROR(VLOOKUP(Tabela227[[#This Row],[NOME]],'NOITE (N) (1)'!$B$3:$C$176,2,FALSE),"")</f>
        <v/>
      </c>
      <c r="U89" s="32" t="str">
        <f>IFERROR(VLOOKUP(Tabela227[[#This Row],[NOME]],'NOITE (N) (7)'!$D$3:$E$176,2,FALSE),"")</f>
        <v/>
      </c>
      <c r="V89" s="32" t="str">
        <f>IFERROR(VLOOKUP(Tabela227[[#This Row],[NOME]],'NOITE (N) (6)'!$D$3:$E$176,2,FALSE),"")</f>
        <v/>
      </c>
      <c r="W89" s="32" t="str">
        <f>IFERROR(VLOOKUP(Tabela227[[#This Row],[NOME]],'NOITE (N) (5)'!$D$3:$E$176,2,FALSE),"")</f>
        <v/>
      </c>
      <c r="X89" s="32" t="str">
        <f>IFERROR(VLOOKUP(Tabela227[[#This Row],[NOME]],'NOITE (N) (4)'!$D$3:$E$176,2,FALSE),"")</f>
        <v/>
      </c>
      <c r="Y89" s="32" t="str">
        <f>IFERROR(VLOOKUP(Tabela227[[#This Row],[NOME]],'NOITE (N) (3)'!$D$3:$E$176,2,FALSE),"")</f>
        <v/>
      </c>
      <c r="Z89" s="32" t="str">
        <f>IFERROR(VLOOKUP(Tabela227[[#This Row],[NOME]],'NOITE (N) (2)'!$D$3:$E$176,2,FALSE),"")</f>
        <v/>
      </c>
      <c r="AA89" s="32" t="str">
        <f>IFERROR(VLOOKUP(Tabela227[[#This Row],[NOME]],'NOITE (N) (1)'!$D$3:$E$176,2,FALSE),"")</f>
        <v/>
      </c>
      <c r="AB89" s="32" t="str">
        <f>IFERROR(VLOOKUP(Tabela227[[#This Row],[NOME]],'NOITE (N) (7)'!$F$3:$G$176,2,FALSE),"")</f>
        <v/>
      </c>
      <c r="AC89" s="32" t="str">
        <f>IFERROR(VLOOKUP(Tabela227[[#This Row],[NOME]],'NOITE (N) (6)'!$F$3:$G$176,2,FALSE),"")</f>
        <v/>
      </c>
      <c r="AD89" s="32" t="str">
        <f>IFERROR(VLOOKUP(Tabela227[[#This Row],[NOME]],'NOITE (N) (5)'!$F$3:$G$176,2,FALSE),"")</f>
        <v/>
      </c>
      <c r="AE89" s="32" t="str">
        <f>IFERROR(VLOOKUP(Tabela227[[#This Row],[NOME]],'NOITE (N) (4)'!$F$3:$G$176,2,FALSE),"")</f>
        <v/>
      </c>
      <c r="AF89" s="32" t="str">
        <f>IFERROR(VLOOKUP(Tabela227[[#This Row],[NOME]],'NOITE (N) (3)'!$F$3:$G$176,2,FALSE),"")</f>
        <v/>
      </c>
      <c r="AG89" s="32" t="str">
        <f>IFERROR(VLOOKUP(Tabela227[[#This Row],[NOME]],'NOITE (N) (2)'!$F$3:$G$176,2,FALSE),"")</f>
        <v/>
      </c>
      <c r="AH89" s="32" t="str">
        <f>IFERROR(VLOOKUP(Tabela227[[#This Row],[NOME]],'NOITE (N) (1)'!$F$3:$G$176,2,FALSE),"")</f>
        <v/>
      </c>
      <c r="AI89" s="32" t="str">
        <f>IFERROR(VLOOKUP(Tabela227[[#This Row],[NOME]],'NOITE (N) (7)'!$H$3:$I$176,2,FALSE),"")</f>
        <v/>
      </c>
      <c r="AJ89" s="32" t="str">
        <f>IFERROR(VLOOKUP(Tabela227[[#This Row],[NOME]],'NOITE (N) (6)'!$H$3:$I$176,2,FALSE),"")</f>
        <v/>
      </c>
      <c r="AK89" s="32" t="str">
        <f>IFERROR(VLOOKUP(Tabela227[[#This Row],[NOME]],'NOITE (N) (5)'!$H$3:$I$176,2,FALSE),"")</f>
        <v/>
      </c>
      <c r="AL89" s="32" t="str">
        <f>IFERROR(VLOOKUP(Tabela227[[#This Row],[NOME]],'NOITE (N) (4)'!$H$3:$I$176,2,FALSE),"")</f>
        <v/>
      </c>
      <c r="AM89" s="32" t="str">
        <f>IFERROR(VLOOKUP(Tabela227[[#This Row],[NOME]],'NOITE (N) (3)'!$H$3:$I$176,2,FALSE),"")</f>
        <v/>
      </c>
      <c r="AN89" s="32" t="str">
        <f>IFERROR(VLOOKUP(Tabela227[[#This Row],[NOME]],'NOITE (N) (2)'!$H$3:$I$176,2,FALSE),"")</f>
        <v/>
      </c>
      <c r="AO89" s="32" t="str">
        <f>IFERROR(VLOOKUP(Tabela227[[#This Row],[NOME]],'NOITE (N) (1)'!$H$3:$I$176,2,FALSE),"")</f>
        <v/>
      </c>
      <c r="AP89" s="32" t="str">
        <f>IFERROR(VLOOKUP(Tabela227[[#This Row],[NOME]],'NOITE (N) (7)'!$J$3:$K$176,2,FALSE),"")</f>
        <v/>
      </c>
      <c r="AQ89" s="32" t="str">
        <f>IFERROR(VLOOKUP(Tabela227[[#This Row],[NOME]],'NOITE (N) (6)'!$J$3:$K$176,2,FALSE),"")</f>
        <v/>
      </c>
      <c r="AR89" s="32" t="str">
        <f>IFERROR(VLOOKUP(Tabela227[[#This Row],[NOME]],'NOITE (N) (5)'!$J$3:$K$176,2,FALSE),"")</f>
        <v/>
      </c>
      <c r="AS89" s="32" t="str">
        <f>IFERROR(VLOOKUP(Tabela227[[#This Row],[NOME]],'NOITE (N) (4)'!$J$3:$K$176,2,FALSE),"")</f>
        <v/>
      </c>
      <c r="AT89" s="32" t="str">
        <f>IFERROR(VLOOKUP(Tabela227[[#This Row],[NOME]],'NOITE (N) (3)'!$J$3:$K$176,2,FALSE),"")</f>
        <v/>
      </c>
      <c r="AU89" s="32" t="str">
        <f>IFERROR(VLOOKUP(Tabela227[[#This Row],[NOME]],'NOITE (N) (2)'!$J$3:$K$176,2,FALSE),"")</f>
        <v/>
      </c>
      <c r="AV89" s="32" t="str">
        <f>IFERROR(VLOOKUP(Tabela227[[#This Row],[NOME]],'NOITE (N) (1)'!$J$3:$K$176,2,FALSE),"")</f>
        <v/>
      </c>
      <c r="AW89" s="32" t="str">
        <f>IFERROR(VLOOKUP(Tabela227[[#This Row],[NOME]],'NOITE (N) (7)'!$L$3:$M$176,2,FALSE),"")</f>
        <v/>
      </c>
      <c r="AX89" s="32" t="str">
        <f>IFERROR(VLOOKUP(Tabela227[[#This Row],[NOME]],'NOITE (N) (6)'!$L$3:$M$176,2,FALSE),"")</f>
        <v/>
      </c>
      <c r="AY89" s="32" t="str">
        <f>IFERROR(VLOOKUP(Tabela227[[#This Row],[NOME]],'NOITE (N) (5)'!$L$3:$M$176,2,FALSE),"")</f>
        <v/>
      </c>
      <c r="AZ89" s="32" t="str">
        <f>IFERROR(VLOOKUP(Tabela227[[#This Row],[NOME]],'NOITE (N) (4)'!$L$3:$M$176,2,FALSE),"")</f>
        <v/>
      </c>
      <c r="BA89" s="32" t="str">
        <f>IFERROR(VLOOKUP(Tabela227[[#This Row],[NOME]],'NOITE (N) (3)'!$L$3:$M$176,2,FALSE),"")</f>
        <v/>
      </c>
      <c r="BB89" s="32" t="str">
        <f>IFERROR(VLOOKUP(Tabela227[[#This Row],[NOME]],'NOITE (N) (2)'!$L$3:$M$176,2,FALSE),"")</f>
        <v/>
      </c>
      <c r="BC89" s="32" t="str">
        <f>IFERROR(VLOOKUP(Tabela227[[#This Row],[NOME]],'NOITE (N) (1)'!$L$3:$M$176,2,FALSE),"")</f>
        <v/>
      </c>
      <c r="BD89" s="32" t="str">
        <f>IFERROR(VLOOKUP(Tabela227[[#This Row],[NOME]],'TARDE (N) (6)'!$B$2:$C$73,2,FALSE),"")</f>
        <v/>
      </c>
      <c r="BE89" s="32" t="str">
        <f>IFERROR(VLOOKUP(Tabela227[[#This Row],[NOME]],'TARDE (N) (5)'!$B$2:$C$73,2,FALSE),"")</f>
        <v/>
      </c>
      <c r="BF89" s="32" t="str">
        <f>IFERROR(VLOOKUP(Tabela227[[#This Row],[NOME]],'TARDE (N) (4)'!$B$2:$C$73,2,FALSE),"")</f>
        <v/>
      </c>
      <c r="BG89" s="32" t="str">
        <f>IFERROR(VLOOKUP(Tabela227[[#This Row],[NOME]],'TARDE (N) (3)'!$B$2:$C$73,2,FALSE),"")</f>
        <v/>
      </c>
      <c r="BH89" s="32" t="str">
        <f>IFERROR(VLOOKUP(Tabela227[[#This Row],[NOME]],'TARDE (N) (2)'!$B$2:$C$73,2,FALSE),"")</f>
        <v/>
      </c>
      <c r="BI89" s="32" t="str">
        <f>IFERROR(VLOOKUP(Tabela227[[#This Row],[NOME]],'TARDE (N) (1)'!$B$2:$C$73,2,FALSE),"")</f>
        <v/>
      </c>
      <c r="BJ89" s="32" t="str">
        <f>IFERROR(VLOOKUP(Tabela227[[#This Row],[NOME]],'TARDE (N) (6)'!$D$2:$E$73,2,FALSE),"")</f>
        <v/>
      </c>
      <c r="BK89" s="32" t="str">
        <f>IFERROR(VLOOKUP(Tabela227[[#This Row],[NOME]],'TARDE (N) (5)'!$D$2:$E$73,2,FALSE),"")</f>
        <v/>
      </c>
      <c r="BL89" s="32" t="str">
        <f>IFERROR(VLOOKUP(Tabela227[[#This Row],[NOME]],'TARDE (N) (4)'!$D$2:$E$73,2,FALSE),"")</f>
        <v/>
      </c>
      <c r="BM89" s="32" t="str">
        <f>IFERROR(VLOOKUP(Tabela227[[#This Row],[NOME]],'TARDE (N) (3)'!$D$2:$E$73,2,FALSE),"")</f>
        <v/>
      </c>
      <c r="BN89" s="32" t="str">
        <f>IFERROR(VLOOKUP(Tabela227[[#This Row],[NOME]],'TARDE (N) (2)'!$D$2:$E$73,2,FALSE),"")</f>
        <v/>
      </c>
      <c r="BO89" s="32" t="str">
        <f>IFERROR(VLOOKUP(Tabela227[[#This Row],[NOME]],'TARDE (N) (1)'!$D$2:$E$73,2,FALSE),"")</f>
        <v/>
      </c>
      <c r="BP89" s="32" t="str">
        <f>IFERROR(VLOOKUP(Tabela227[[#This Row],[NOME]],'TARDE (N) (6)'!$F$2:$G$73,2,FALSE),"")</f>
        <v/>
      </c>
      <c r="BQ89" s="32" t="str">
        <f>IFERROR(VLOOKUP(Tabela227[[#This Row],[NOME]],'TARDE (N) (5)'!$F$2:$G$73,2,FALSE),"")</f>
        <v/>
      </c>
      <c r="BR89" s="32" t="str">
        <f>IFERROR(VLOOKUP(Tabela227[[#This Row],[NOME]],'TARDE (N) (4)'!$F$2:$G$73,2,FALSE),"")</f>
        <v/>
      </c>
      <c r="BS89" s="32" t="str">
        <f>IFERROR(VLOOKUP(Tabela227[[#This Row],[NOME]],'TARDE (N) (3)'!$F$2:$G$73,2,FALSE),"")</f>
        <v/>
      </c>
      <c r="BT89" s="32" t="str">
        <f>IFERROR(VLOOKUP(Tabela227[[#This Row],[NOME]],'TARDE (N) (2)'!$F$2:$G$73,2,FALSE),"")</f>
        <v/>
      </c>
      <c r="BU89" s="32" t="str">
        <f>IFERROR(VLOOKUP(Tabela227[[#This Row],[NOME]],'TARDE (N) (1)'!$F$2:$G$73,2,FALSE),"")</f>
        <v/>
      </c>
      <c r="BV89" s="32" t="str">
        <f>IFERROR(VLOOKUP(Tabela227[[#This Row],[NOME]],'TARDE (N) (6)'!$H$2:$I$73,2,FALSE),"")</f>
        <v/>
      </c>
      <c r="BW89" s="32" t="str">
        <f>IFERROR(VLOOKUP(Tabela227[[#This Row],[NOME]],'TARDE (N) (5)'!$H$2:$I$73,2,FALSE),"")</f>
        <v/>
      </c>
      <c r="BX89" s="32" t="str">
        <f>IFERROR(VLOOKUP(Tabela227[[#This Row],[NOME]],'TARDE (N) (4)'!$H$2:$I$73,2,FALSE),"")</f>
        <v/>
      </c>
      <c r="BY89" s="32" t="str">
        <f>IFERROR(VLOOKUP(Tabela227[[#This Row],[NOME]],'TARDE (N) (3)'!$H$2:$I$73,2,FALSE),"")</f>
        <v/>
      </c>
      <c r="BZ89" s="32" t="str">
        <f>IFERROR(VLOOKUP(Tabela227[[#This Row],[NOME]],'TARDE (N) (2)'!$H$2:$I$73,2,FALSE),"")</f>
        <v/>
      </c>
      <c r="CA89" s="32" t="str">
        <f>IFERROR(VLOOKUP(Tabela227[[#This Row],[NOME]],'TARDE (N) (1)'!$H$2:$I$73,2,FALSE),"")</f>
        <v/>
      </c>
      <c r="CB89" s="32" t="str">
        <f>IFERROR(VLOOKUP(Tabela227[[#This Row],[NOME]],'TARDE (N) (6)'!$J$2:$K$73,2,FALSE),"")</f>
        <v/>
      </c>
      <c r="CC89" s="32" t="str">
        <f>IFERROR(VLOOKUP(Tabela227[[#This Row],[NOME]],'TARDE (N) (5)'!$J$2:$K$73,2,FALSE),"")</f>
        <v/>
      </c>
      <c r="CD89" s="32" t="str">
        <f>IFERROR(VLOOKUP(Tabela227[[#This Row],[NOME]],'TARDE (N) (4)'!$J$2:$K$73,2,FALSE),"")</f>
        <v/>
      </c>
      <c r="CE89" s="32" t="str">
        <f>IFERROR(VLOOKUP(Tabela227[[#This Row],[NOME]],'TARDE (N) (3)'!$J$2:$K$73,2,FALSE),"")</f>
        <v/>
      </c>
      <c r="CF89" s="32" t="str">
        <f>IFERROR(VLOOKUP(Tabela227[[#This Row],[NOME]],'TARDE (N) (2)'!$J$2:$K$73,2,FALSE),"")</f>
        <v/>
      </c>
      <c r="CG89" s="32" t="str">
        <f>IFERROR(VLOOKUP(Tabela227[[#This Row],[NOME]],'TARDE (N) (1)'!$J$2:$K$73,2,FALSE),"")</f>
        <v/>
      </c>
      <c r="CH89" s="32" t="str">
        <f>IFERROR(VLOOKUP(Tabela227[[#This Row],[NOME]],'TARDE (N) (6)'!$L$2:$M$73,2,FALSE),"")</f>
        <v/>
      </c>
      <c r="CI89" s="32" t="str">
        <f>IFERROR(VLOOKUP(Tabela227[[#This Row],[NOME]],'TARDE (N) (5)'!$L$2:$M$73,2,FALSE),"")</f>
        <v/>
      </c>
      <c r="CJ89" s="32" t="str">
        <f>IFERROR(VLOOKUP(Tabela227[[#This Row],[NOME]],'TARDE (N) (4)'!$L$2:$M$73,2,FALSE),"")</f>
        <v/>
      </c>
      <c r="CK89" s="32" t="str">
        <f>IFERROR(VLOOKUP(Tabela227[[#This Row],[NOME]],'TARDE (N) (3)'!$L$2:$M$73,2,FALSE),"")</f>
        <v/>
      </c>
      <c r="CL89" s="32" t="str">
        <f>IFERROR(VLOOKUP(Tabela227[[#This Row],[NOME]],'TARDE (N) (2)'!$L$2:$M$73,2,FALSE),"")</f>
        <v/>
      </c>
      <c r="CM89" s="32" t="str">
        <f>IFERROR(VLOOKUP(Tabela227[[#This Row],[NOME]],'TARDE (N) (1)'!$L$2:$M$73,2,FALSE),"")</f>
        <v/>
      </c>
      <c r="CN89" s="32" t="str">
        <f>IFERROR(VLOOKUP(Tabela227[[#This Row],[NOME]],'MANHÃ (N) (7)'!$B$2:$C$127,2,FALSE),"")</f>
        <v/>
      </c>
      <c r="CO89" s="32" t="str">
        <f>IFERROR(VLOOKUP(Tabela227[[#This Row],[NOME]],'MANHÃ (N) (6)'!$B$2:$C$127,2,FALSE),"")</f>
        <v/>
      </c>
      <c r="CP89" s="32" t="str">
        <f>IFERROR(VLOOKUP(Tabela227[[#This Row],[NOME]],'MANHÃ (N) (5)'!$B$2:$C$127,2,FALSE),"")</f>
        <v/>
      </c>
      <c r="CQ89" s="32" t="str">
        <f>IFERROR(VLOOKUP(Tabela227[[#This Row],[NOME]],'MANHÃ (N) (4)'!$B$2:$C$127,2,FALSE),"")</f>
        <v/>
      </c>
      <c r="CR89" s="32" t="str">
        <f>IFERROR(VLOOKUP(Tabela227[[#This Row],[NOME]],'MANHÃ (N) (3)'!$B$2:$C$127,2,FALSE),"")</f>
        <v/>
      </c>
      <c r="CS89" s="32" t="str">
        <f>IFERROR(VLOOKUP(Tabela227[[#This Row],[NOME]],'MANHÃ (N) (2)'!$B$2:$C$127,2,FALSE),"")</f>
        <v/>
      </c>
      <c r="CT89" s="32" t="str">
        <f>IFERROR(VLOOKUP(Tabela227[[#This Row],[NOME]],'MANHÃ (N) (1)'!$B$2:$C$127,2,FALSE),"")</f>
        <v/>
      </c>
      <c r="CU89" s="32" t="str">
        <f>IFERROR(VLOOKUP(Tabela227[[#This Row],[NOME]],'MANHÃ (N) (7)'!$D$2:$E$127,2,FALSE),"")</f>
        <v/>
      </c>
      <c r="CV89" s="32" t="str">
        <f>IFERROR(VLOOKUP(Tabela227[[#This Row],[NOME]],'MANHÃ (N) (6)'!$D$2:$E$127,2,FALSE),"")</f>
        <v/>
      </c>
      <c r="CW89" s="32" t="str">
        <f>IFERROR(VLOOKUP(Tabela227[[#This Row],[NOME]],'MANHÃ (N) (5)'!$D$2:$E$127,2,FALSE),"")</f>
        <v/>
      </c>
      <c r="CX89" s="32" t="str">
        <f>IFERROR(VLOOKUP(Tabela227[[#This Row],[NOME]],'MANHÃ (N) (4)'!$D$2:$E$127,2,FALSE),"")</f>
        <v/>
      </c>
      <c r="CY89" s="32" t="str">
        <f>IFERROR(VLOOKUP(Tabela227[[#This Row],[NOME]],'MANHÃ (N) (3)'!$D$2:$E$127,2,FALSE),"")</f>
        <v/>
      </c>
      <c r="CZ89" s="32" t="str">
        <f>IFERROR(VLOOKUP(Tabela227[[#This Row],[NOME]],'MANHÃ (N) (2)'!$D$2:$E$127,2,FALSE),"")</f>
        <v/>
      </c>
      <c r="DA89" s="32" t="str">
        <f>IFERROR(VLOOKUP(Tabela227[[#This Row],[NOME]],'MANHÃ (N) (1)'!$D$2:$E$127,2,FALSE),"")</f>
        <v/>
      </c>
      <c r="DB89" s="32" t="str">
        <f>IFERROR(VLOOKUP(Tabela227[[#This Row],[NOME]],'MANHÃ (N) (7)'!$F$2:$G$127,2,FALSE),"")</f>
        <v/>
      </c>
      <c r="DC89" s="32" t="str">
        <f>IFERROR(VLOOKUP(Tabela227[[#This Row],[NOME]],'MANHÃ (N) (7)'!$F$2:$G$127,2,FALSE),"")</f>
        <v/>
      </c>
      <c r="DD89" s="32" t="str">
        <f>IFERROR(VLOOKUP(Tabela227[[#This Row],[NOME]],'MANHÃ (N) (6)'!$F$2:$G$127,2,FALSE),"")</f>
        <v/>
      </c>
      <c r="DE89" s="32" t="str">
        <f>IFERROR(VLOOKUP(Tabela227[[#This Row],[NOME]],'MANHÃ (N) (5)'!$F$2:$G$127,2,FALSE),"")</f>
        <v/>
      </c>
      <c r="DF89" s="32" t="str">
        <f>IFERROR(VLOOKUP(Tabela227[[#This Row],[NOME]],'MANHÃ (N) (3)'!$F$2:$G$127,2,FALSE),"")</f>
        <v/>
      </c>
      <c r="DG89" s="32" t="str">
        <f>IFERROR(VLOOKUP(Tabela227[[#This Row],[NOME]],'MANHÃ (N) (2)'!$F$2:$G$127,2,FALSE),"")</f>
        <v/>
      </c>
      <c r="DH89" s="32" t="str">
        <f>IFERROR(VLOOKUP(Tabela227[[#This Row],[NOME]],'MANHÃ (N) (1)'!$F$2:$G$127,2,FALSE),"")</f>
        <v/>
      </c>
      <c r="DI89" s="32" t="str">
        <f>IFERROR(VLOOKUP(Tabela227[[#This Row],[NOME]],'MANHÃ (N) (7)'!$H$2:$I$127,2,FALSE),"")</f>
        <v/>
      </c>
      <c r="DJ89" s="32" t="str">
        <f>IFERROR(VLOOKUP(Tabela227[[#This Row],[NOME]],'MANHÃ (N) (6)'!$H$2:$I$127,2,FALSE),"")</f>
        <v/>
      </c>
      <c r="DK89" s="32" t="str">
        <f>IFERROR(VLOOKUP(Tabela227[[#This Row],[NOME]],'MANHÃ (N) (5)'!$H$2:$I$127,2,FALSE),"")</f>
        <v/>
      </c>
      <c r="DL89" s="32" t="str">
        <f>IFERROR(VLOOKUP(Tabela227[[#This Row],[NOME]],'MANHÃ (N) (4)'!$H$2:$I$127,2,FALSE),"")</f>
        <v/>
      </c>
      <c r="DM89" s="32" t="str">
        <f>IFERROR(VLOOKUP(Tabela227[[#This Row],[NOME]],'MANHÃ (N) (3)'!$H$2:$I$127,2,FALSE),"")</f>
        <v/>
      </c>
      <c r="DN89" s="32" t="str">
        <f>IFERROR(VLOOKUP(Tabela227[[#This Row],[NOME]],'MANHÃ (N) (2)'!$H$2:$I$127,2,FALSE),"")</f>
        <v/>
      </c>
      <c r="DO89" s="32" t="str">
        <f>IFERROR(VLOOKUP(Tabela227[[#This Row],[NOME]],'MANHÃ (N) (1)'!$H$2:$I$127,2,FALSE),"")</f>
        <v/>
      </c>
      <c r="DP89" s="32" t="str">
        <f>IFERROR(VLOOKUP(Tabela227[[#This Row],[NOME]],'MANHÃ (N) (7)'!$J$2:$K$127,2,FALSE),"")</f>
        <v/>
      </c>
      <c r="DQ89" s="32" t="str">
        <f>IFERROR(VLOOKUP(Tabela227[[#This Row],[NOME]],'MANHÃ (N) (6)'!$J$2:$K$127,2,FALSE),"")</f>
        <v/>
      </c>
      <c r="DR89" s="32" t="str">
        <f>IFERROR(VLOOKUP(Tabela227[[#This Row],[NOME]],'MANHÃ (N) (5)'!$J$2:$K$127,2,FALSE),"")</f>
        <v/>
      </c>
      <c r="DS89" s="32" t="str">
        <f>IFERROR(VLOOKUP(Tabela227[[#This Row],[NOME]],'MANHÃ (N) (4)'!$J$2:$K$127,2,FALSE),"")</f>
        <v/>
      </c>
      <c r="DT89" s="32" t="str">
        <f>IFERROR(VLOOKUP(Tabela227[[#This Row],[NOME]],'MANHÃ (N) (3)'!$J$2:$K$127,2,FALSE),"")</f>
        <v/>
      </c>
      <c r="DU89" s="32" t="str">
        <f>IFERROR(VLOOKUP(Tabela227[[#This Row],[NOME]],'MANHÃ (N) (2)'!$J$2:$K$127,2,FALSE),"")</f>
        <v/>
      </c>
      <c r="DV89" s="32" t="str">
        <f>IFERROR(VLOOKUP(Tabela227[[#This Row],[NOME]],'MANHÃ (N) (1)'!$J$2:$K$127,2,FALSE),"")</f>
        <v/>
      </c>
      <c r="DW89" s="32" t="str">
        <f>IFERROR(VLOOKUP(Tabela227[[#This Row],[NOME]],'MANHÃ (N) (7)'!$L$2:$M$127,2,FALSE),"")</f>
        <v/>
      </c>
      <c r="DX89" s="32" t="str">
        <f>IFERROR(VLOOKUP(Tabela227[[#This Row],[NOME]],'MANHÃ (N) (6)'!$L$2:$M$127,2,FALSE),"")</f>
        <v/>
      </c>
      <c r="DY89" s="32" t="str">
        <f>IFERROR(VLOOKUP(Tabela227[[#This Row],[NOME]],'MANHÃ (N) (5)'!$L$2:$M$127,2,FALSE),"")</f>
        <v/>
      </c>
      <c r="DZ89" s="32" t="str">
        <f>IFERROR(VLOOKUP(Tabela227[[#This Row],[NOME]],'MANHÃ (N) (4)'!$L$2:$M$127,2,FALSE),"")</f>
        <v/>
      </c>
      <c r="EA89" s="32" t="str">
        <f>IFERROR(VLOOKUP(Tabela227[[#This Row],[NOME]],'MANHÃ (N) (3)'!$L$2:$M$127,2,FALSE),"")</f>
        <v/>
      </c>
      <c r="EB89" s="32" t="str">
        <f>IFERROR(VLOOKUP(Tabela227[[#This Row],[NOME]],'MANHÃ (N) (2)'!$L$2:$M$127,2,FALSE),"")</f>
        <v/>
      </c>
      <c r="EC89" s="32" t="str">
        <f>IFERROR(VLOOKUP(Tabela227[[#This Row],[NOME]],'MANHÃ (N) (1)'!$L$2:$M$127,2,FALSE),"")</f>
        <v/>
      </c>
      <c r="ED89" s="33">
        <v>45323</v>
      </c>
      <c r="EE89" s="31">
        <f>PROFESSORES!$D$3</f>
        <v>2024</v>
      </c>
      <c r="EF89" s="31" t="str">
        <f>PROFESSORES!$C$3</f>
        <v>MAIO</v>
      </c>
      <c r="EG89" s="35">
        <f>'MÊS (WORD)'!$C$4</f>
        <v>5</v>
      </c>
      <c r="EH89" s="42">
        <f>'MÊS (WORD)'!$I$5</f>
        <v>45413</v>
      </c>
      <c r="EI89" s="31" t="str">
        <f>'MÊS (WORD)'!$J$5</f>
        <v>*
***************************DIA DO TRABALHO**************************</v>
      </c>
      <c r="EJ89" s="42">
        <f>'MÊS (WORD)'!$I$6</f>
        <v>45414</v>
      </c>
      <c r="EK89" s="37" t="str">
        <f>'MÊS (WORD)'!$J$6</f>
        <v/>
      </c>
      <c r="EL89" s="42">
        <f>'MÊS (WORD)'!$I$7</f>
        <v>45415</v>
      </c>
      <c r="EM89" s="37" t="str">
        <f>'MÊS (WORD)'!$J$7</f>
        <v/>
      </c>
      <c r="EN89" s="42">
        <f>'MÊS (WORD)'!$I$8</f>
        <v>45416</v>
      </c>
      <c r="EO89" s="37" t="str">
        <f>'MÊS (WORD)'!$J$8</f>
        <v/>
      </c>
      <c r="EP89" s="42">
        <f>'MÊS (WORD)'!$I$9</f>
        <v>45417</v>
      </c>
      <c r="EQ89" s="37" t="str">
        <f>'MÊS (WORD)'!$J$9</f>
        <v>********************************************************************</v>
      </c>
      <c r="ER89" s="42">
        <f>'MÊS (WORD)'!$I$10</f>
        <v>45418</v>
      </c>
      <c r="ES89" s="37" t="str">
        <f>'MÊS (WORD)'!$J$10</f>
        <v/>
      </c>
      <c r="ET89" s="42">
        <f>'MÊS (WORD)'!$I$11</f>
        <v>45419</v>
      </c>
      <c r="EU89" s="37" t="str">
        <f>'MÊS (WORD)'!$J$11</f>
        <v/>
      </c>
      <c r="EV89" s="42">
        <f>'MÊS (WORD)'!$I$12</f>
        <v>45420</v>
      </c>
      <c r="EW89" s="37" t="str">
        <f>'MÊS (WORD)'!$J$12</f>
        <v/>
      </c>
      <c r="EX89" s="42">
        <f>'MÊS (WORD)'!$I$13</f>
        <v>45421</v>
      </c>
      <c r="EY89" s="37" t="str">
        <f>'MÊS (WORD)'!$J$13</f>
        <v/>
      </c>
      <c r="EZ89" s="37">
        <f>'MÊS (WORD)'!$I$14</f>
        <v>45422</v>
      </c>
      <c r="FA89" s="37" t="str">
        <f>'MÊS (WORD)'!$J$14</f>
        <v/>
      </c>
      <c r="FB89" s="37">
        <f>'MÊS (WORD)'!$I$15</f>
        <v>45423</v>
      </c>
      <c r="FC89" s="37" t="str">
        <f>'MÊS (WORD)'!$J$15</f>
        <v/>
      </c>
      <c r="FD89" s="37">
        <f>'MÊS (WORD)'!$I$16</f>
        <v>45424</v>
      </c>
      <c r="FE89" s="37" t="str">
        <f>'MÊS (WORD)'!$J$16</f>
        <v>********************************************************************</v>
      </c>
      <c r="FF89" s="37">
        <f>'MÊS (WORD)'!$I$17</f>
        <v>45425</v>
      </c>
      <c r="FG89" s="37" t="str">
        <f>'MÊS (WORD)'!$J$17</f>
        <v/>
      </c>
      <c r="FH89" s="37">
        <f>'MÊS (WORD)'!$I$18</f>
        <v>45426</v>
      </c>
      <c r="FI89" s="37" t="str">
        <f>'MÊS (WORD)'!$J$18</f>
        <v/>
      </c>
      <c r="FJ89" s="37">
        <f>'MÊS (WORD)'!$I$19</f>
        <v>45427</v>
      </c>
      <c r="FK89" s="37" t="str">
        <f>'MÊS (WORD)'!$J$19</f>
        <v/>
      </c>
      <c r="FL89" s="37">
        <f>'MÊS (WORD)'!$I$20</f>
        <v>45428</v>
      </c>
      <c r="FM89" s="37" t="str">
        <f>'MÊS (WORD)'!$J$20</f>
        <v/>
      </c>
      <c r="FN89" s="37">
        <f>'MÊS (WORD)'!$I$21</f>
        <v>45429</v>
      </c>
      <c r="FO89" s="37" t="str">
        <f>'MÊS (WORD)'!$J$21</f>
        <v/>
      </c>
      <c r="FP89" s="37">
        <f>'MÊS (WORD)'!$I$22</f>
        <v>45430</v>
      </c>
      <c r="FQ89" s="37" t="str">
        <f>'MÊS (WORD)'!$J$22</f>
        <v/>
      </c>
      <c r="FR89" s="37">
        <f>'MÊS (WORD)'!$I$23</f>
        <v>45431</v>
      </c>
      <c r="FS89" s="37" t="str">
        <f>'MÊS (WORD)'!$J$23</f>
        <v>********************************************************************</v>
      </c>
      <c r="FT89" s="37">
        <f>'MÊS (WORD)'!$I$24</f>
        <v>45432</v>
      </c>
      <c r="FU89" s="37" t="str">
        <f>'MÊS (WORD)'!$J$24</f>
        <v/>
      </c>
      <c r="FV89" s="37">
        <f>'MÊS (WORD)'!$I$25</f>
        <v>45433</v>
      </c>
      <c r="FW89" s="37" t="str">
        <f>'MÊS (WORD)'!$J$25</f>
        <v/>
      </c>
      <c r="FX89" s="37">
        <f>'MÊS (WORD)'!$I$26</f>
        <v>45434</v>
      </c>
      <c r="FY89" s="37" t="str">
        <f>'MÊS (WORD)'!$J$26</f>
        <v/>
      </c>
      <c r="FZ89" s="37">
        <f>'MÊS (WORD)'!$I$27</f>
        <v>45435</v>
      </c>
      <c r="GA89" s="37" t="str">
        <f>'MÊS (WORD)'!$J$27</f>
        <v/>
      </c>
      <c r="GB89" s="37">
        <f>'MÊS (WORD)'!$I$28</f>
        <v>45436</v>
      </c>
      <c r="GC89" s="37" t="str">
        <f>'MÊS (WORD)'!$J$28</f>
        <v/>
      </c>
      <c r="GD89" s="37">
        <f>'MÊS (WORD)'!$I$29</f>
        <v>45437</v>
      </c>
      <c r="GE89" s="37" t="str">
        <f>'MÊS (WORD)'!$J$29</f>
        <v/>
      </c>
      <c r="GF89" s="37">
        <f>'MÊS (WORD)'!$I$30</f>
        <v>45438</v>
      </c>
      <c r="GG89" s="37" t="str">
        <f>'MÊS (WORD)'!$J$30</f>
        <v>********************************************************************</v>
      </c>
      <c r="GH89" s="37">
        <f>'MÊS (WORD)'!$I$31</f>
        <v>45439</v>
      </c>
      <c r="GI89" s="37" t="str">
        <f>'MÊS (WORD)'!$J$31</f>
        <v/>
      </c>
      <c r="GJ89" s="37">
        <f>'MÊS (WORD)'!$I$32</f>
        <v>45440</v>
      </c>
      <c r="GK89" s="37" t="str">
        <f>'MÊS (WORD)'!$J$32</f>
        <v/>
      </c>
      <c r="GL89" s="37">
        <f>'MÊS (WORD)'!$I$33</f>
        <v>45441</v>
      </c>
      <c r="GM89" s="37" t="str">
        <f>'MÊS (WORD)'!$J$33</f>
        <v/>
      </c>
      <c r="GN89" s="37">
        <f>'MÊS (WORD)'!$I$34</f>
        <v>45442</v>
      </c>
      <c r="GO89" s="37" t="str">
        <f>'MÊS (WORD)'!$J$34</f>
        <v/>
      </c>
      <c r="GP89" s="37">
        <f>'MÊS (WORD)'!$I$35</f>
        <v>45443</v>
      </c>
      <c r="GQ89" s="31" t="str">
        <f>'MÊS (WORD)'!$J$35</f>
        <v/>
      </c>
    </row>
    <row r="90" spans="1:199" ht="17.100000000000001" customHeight="1" x14ac:dyDescent="0.25">
      <c r="A90" s="68">
        <v>79180</v>
      </c>
      <c r="B90" s="69">
        <v>45223</v>
      </c>
      <c r="C90" s="68">
        <v>146</v>
      </c>
      <c r="D90" s="70" t="s">
        <v>460</v>
      </c>
      <c r="E90" s="71" t="s">
        <v>461</v>
      </c>
      <c r="F90" s="39" t="s">
        <v>396</v>
      </c>
      <c r="G90" s="39" t="s">
        <v>407</v>
      </c>
      <c r="H90" s="31">
        <v>4</v>
      </c>
      <c r="I90" s="31">
        <f>IF(Tabela227[[#This Row],[HORA AULA]]&lt;&gt;0,Tabela227[[#This Row],[HORA AULA]]/2,"-")</f>
        <v>2</v>
      </c>
      <c r="J90" s="31" t="s">
        <v>100</v>
      </c>
      <c r="K90" s="31" t="s">
        <v>100</v>
      </c>
      <c r="L90" s="31" t="s">
        <v>100</v>
      </c>
      <c r="M90" s="31" t="s">
        <v>100</v>
      </c>
      <c r="N90" s="32" t="str">
        <f>IFERROR(VLOOKUP(Tabela227[[#This Row],[NOME]],'NOITE (N) (7)'!$B$3:$C$176,2,FALSE),"")</f>
        <v/>
      </c>
      <c r="O90" s="32" t="str">
        <f>IFERROR(VLOOKUP(Tabela227[[#This Row],[NOME]],'NOITE (N) (6)'!$B$3:$C$176,2,FALSE),"")</f>
        <v/>
      </c>
      <c r="P90" s="32" t="str">
        <f>IFERROR(VLOOKUP(Tabela227[[#This Row],[NOME]],'NOITE (N) (5)'!$B$3:$C$176,2,FALSE),"")</f>
        <v/>
      </c>
      <c r="Q90" s="32" t="str">
        <f>IFERROR(VLOOKUP(Tabela227[[#This Row],[NOME]],'NOITE (N) (4)'!$B$3:$C$176,2,FALSE),"")</f>
        <v/>
      </c>
      <c r="R90" s="32" t="str">
        <f>IFERROR(VLOOKUP(Tabela227[[#This Row],[NOME]],'NOITE (N) (3)'!$B$3:$C$176,2,FALSE),"")</f>
        <v/>
      </c>
      <c r="S90" s="32" t="str">
        <f>IFERROR(VLOOKUP(Tabela227[[#This Row],[NOME]],'NOITE (N) (2)'!$B$3:$C$176,2,FALSE),"")</f>
        <v/>
      </c>
      <c r="T90" s="32" t="str">
        <f>IFERROR(VLOOKUP(Tabela227[[#This Row],[NOME]],'NOITE (N) (1)'!$B$3:$C$176,2,FALSE),"")</f>
        <v/>
      </c>
      <c r="U90" s="32" t="str">
        <f>IFERROR(VLOOKUP(Tabela227[[#This Row],[NOME]],'NOITE (N) (7)'!$D$3:$E$176,2,FALSE),"")</f>
        <v/>
      </c>
      <c r="V90" s="32" t="str">
        <f>IFERROR(VLOOKUP(Tabela227[[#This Row],[NOME]],'NOITE (N) (6)'!$D$3:$E$176,2,FALSE),"")</f>
        <v/>
      </c>
      <c r="W90" s="32" t="str">
        <f>IFERROR(VLOOKUP(Tabela227[[#This Row],[NOME]],'NOITE (N) (5)'!$D$3:$E$176,2,FALSE),"")</f>
        <v/>
      </c>
      <c r="X90" s="32" t="str">
        <f>IFERROR(VLOOKUP(Tabela227[[#This Row],[NOME]],'NOITE (N) (4)'!$D$3:$E$176,2,FALSE),"")</f>
        <v/>
      </c>
      <c r="Y90" s="32" t="str">
        <f>IFERROR(VLOOKUP(Tabela227[[#This Row],[NOME]],'NOITE (N) (3)'!$D$3:$E$176,2,FALSE),"")</f>
        <v/>
      </c>
      <c r="Z90" s="32" t="str">
        <f>IFERROR(VLOOKUP(Tabela227[[#This Row],[NOME]],'NOITE (N) (2)'!$D$3:$E$176,2,FALSE),"")</f>
        <v/>
      </c>
      <c r="AA90" s="32" t="str">
        <f>IFERROR(VLOOKUP(Tabela227[[#This Row],[NOME]],'NOITE (N) (1)'!$D$3:$E$176,2,FALSE),"")</f>
        <v/>
      </c>
      <c r="AB90" s="32" t="str">
        <f>IFERROR(VLOOKUP(Tabela227[[#This Row],[NOME]],'NOITE (N) (7)'!$F$3:$G$176,2,FALSE),"")</f>
        <v/>
      </c>
      <c r="AC90" s="32" t="str">
        <f>IFERROR(VLOOKUP(Tabela227[[#This Row],[NOME]],'NOITE (N) (6)'!$F$3:$G$176,2,FALSE),"")</f>
        <v/>
      </c>
      <c r="AD90" s="32" t="str">
        <f>IFERROR(VLOOKUP(Tabela227[[#This Row],[NOME]],'NOITE (N) (5)'!$F$3:$G$176,2,FALSE),"")</f>
        <v/>
      </c>
      <c r="AE90" s="32" t="str">
        <f>IFERROR(VLOOKUP(Tabela227[[#This Row],[NOME]],'NOITE (N) (4)'!$F$3:$G$176,2,FALSE),"")</f>
        <v/>
      </c>
      <c r="AF90" s="32" t="str">
        <f>IFERROR(VLOOKUP(Tabela227[[#This Row],[NOME]],'NOITE (N) (3)'!$F$3:$G$176,2,FALSE),"")</f>
        <v/>
      </c>
      <c r="AG90" s="32" t="str">
        <f>IFERROR(VLOOKUP(Tabela227[[#This Row],[NOME]],'NOITE (N) (2)'!$F$3:$G$176,2,FALSE),"")</f>
        <v/>
      </c>
      <c r="AH90" s="32" t="str">
        <f>IFERROR(VLOOKUP(Tabela227[[#This Row],[NOME]],'NOITE (N) (1)'!$F$3:$G$176,2,FALSE),"")</f>
        <v/>
      </c>
      <c r="AI90" s="32" t="str">
        <f>IFERROR(VLOOKUP(Tabela227[[#This Row],[NOME]],'NOITE (N) (7)'!$H$3:$I$176,2,FALSE),"")</f>
        <v/>
      </c>
      <c r="AJ90" s="32" t="str">
        <f>IFERROR(VLOOKUP(Tabela227[[#This Row],[NOME]],'NOITE (N) (6)'!$H$3:$I$176,2,FALSE),"")</f>
        <v/>
      </c>
      <c r="AK90" s="32" t="str">
        <f>IFERROR(VLOOKUP(Tabela227[[#This Row],[NOME]],'NOITE (N) (5)'!$H$3:$I$176,2,FALSE),"")</f>
        <v/>
      </c>
      <c r="AL90" s="32" t="str">
        <f>IFERROR(VLOOKUP(Tabela227[[#This Row],[NOME]],'NOITE (N) (4)'!$H$3:$I$176,2,FALSE),"")</f>
        <v/>
      </c>
      <c r="AM90" s="32" t="str">
        <f>IFERROR(VLOOKUP(Tabela227[[#This Row],[NOME]],'NOITE (N) (3)'!$H$3:$I$176,2,FALSE),"")</f>
        <v/>
      </c>
      <c r="AN90" s="32" t="str">
        <f>IFERROR(VLOOKUP(Tabela227[[#This Row],[NOME]],'NOITE (N) (2)'!$H$3:$I$176,2,FALSE),"")</f>
        <v/>
      </c>
      <c r="AO90" s="32" t="str">
        <f>IFERROR(VLOOKUP(Tabela227[[#This Row],[NOME]],'NOITE (N) (1)'!$H$3:$I$176,2,FALSE),"")</f>
        <v/>
      </c>
      <c r="AP90" s="32" t="str">
        <f>IFERROR(VLOOKUP(Tabela227[[#This Row],[NOME]],'NOITE (N) (7)'!$J$3:$K$176,2,FALSE),"")</f>
        <v/>
      </c>
      <c r="AQ90" s="32" t="str">
        <f>IFERROR(VLOOKUP(Tabela227[[#This Row],[NOME]],'NOITE (N) (6)'!$J$3:$K$176,2,FALSE),"")</f>
        <v/>
      </c>
      <c r="AR90" s="32" t="str">
        <f>IFERROR(VLOOKUP(Tabela227[[#This Row],[NOME]],'NOITE (N) (5)'!$J$3:$K$176,2,FALSE),"")</f>
        <v/>
      </c>
      <c r="AS90" s="32" t="str">
        <f>IFERROR(VLOOKUP(Tabela227[[#This Row],[NOME]],'NOITE (N) (4)'!$J$3:$K$176,2,FALSE),"")</f>
        <v/>
      </c>
      <c r="AT90" s="32" t="str">
        <f>IFERROR(VLOOKUP(Tabela227[[#This Row],[NOME]],'NOITE (N) (3)'!$J$3:$K$176,2,FALSE),"")</f>
        <v/>
      </c>
      <c r="AU90" s="32" t="str">
        <f>IFERROR(VLOOKUP(Tabela227[[#This Row],[NOME]],'NOITE (N) (2)'!$J$3:$K$176,2,FALSE),"")</f>
        <v/>
      </c>
      <c r="AV90" s="32" t="str">
        <f>IFERROR(VLOOKUP(Tabela227[[#This Row],[NOME]],'NOITE (N) (1)'!$J$3:$K$176,2,FALSE),"")</f>
        <v/>
      </c>
      <c r="AW90" s="32" t="str">
        <f>IFERROR(VLOOKUP(Tabela227[[#This Row],[NOME]],'NOITE (N) (7)'!$L$3:$M$176,2,FALSE),"")</f>
        <v/>
      </c>
      <c r="AX90" s="32" t="str">
        <f>IFERROR(VLOOKUP(Tabela227[[#This Row],[NOME]],'NOITE (N) (6)'!$L$3:$M$176,2,FALSE),"")</f>
        <v/>
      </c>
      <c r="AY90" s="32" t="str">
        <f>IFERROR(VLOOKUP(Tabela227[[#This Row],[NOME]],'NOITE (N) (5)'!$L$3:$M$176,2,FALSE),"")</f>
        <v/>
      </c>
      <c r="AZ90" s="32" t="str">
        <f>IFERROR(VLOOKUP(Tabela227[[#This Row],[NOME]],'NOITE (N) (4)'!$L$3:$M$176,2,FALSE),"")</f>
        <v/>
      </c>
      <c r="BA90" s="32" t="str">
        <f>IFERROR(VLOOKUP(Tabela227[[#This Row],[NOME]],'NOITE (N) (3)'!$L$3:$M$176,2,FALSE),"")</f>
        <v/>
      </c>
      <c r="BB90" s="32" t="str">
        <f>IFERROR(VLOOKUP(Tabela227[[#This Row],[NOME]],'NOITE (N) (2)'!$L$3:$M$176,2,FALSE),"")</f>
        <v/>
      </c>
      <c r="BC90" s="32" t="str">
        <f>IFERROR(VLOOKUP(Tabela227[[#This Row],[NOME]],'NOITE (N) (1)'!$L$3:$M$176,2,FALSE),"")</f>
        <v/>
      </c>
      <c r="BD90" s="32" t="str">
        <f>IFERROR(VLOOKUP(Tabela227[[#This Row],[NOME]],'TARDE (N) (6)'!$B$2:$C$73,2,FALSE),"")</f>
        <v/>
      </c>
      <c r="BE90" s="32" t="str">
        <f>IFERROR(VLOOKUP(Tabela227[[#This Row],[NOME]],'TARDE (N) (5)'!$B$2:$C$73,2,FALSE),"")</f>
        <v/>
      </c>
      <c r="BF90" s="32" t="str">
        <f>IFERROR(VLOOKUP(Tabela227[[#This Row],[NOME]],'TARDE (N) (4)'!$B$2:$C$73,2,FALSE),"")</f>
        <v/>
      </c>
      <c r="BG90" s="32" t="str">
        <f>IFERROR(VLOOKUP(Tabela227[[#This Row],[NOME]],'TARDE (N) (3)'!$B$2:$C$73,2,FALSE),"")</f>
        <v/>
      </c>
      <c r="BH90" s="32" t="str">
        <f>IFERROR(VLOOKUP(Tabela227[[#This Row],[NOME]],'TARDE (N) (2)'!$B$2:$C$73,2,FALSE),"")</f>
        <v/>
      </c>
      <c r="BI90" s="32" t="str">
        <f>IFERROR(VLOOKUP(Tabela227[[#This Row],[NOME]],'TARDE (N) (1)'!$B$2:$C$73,2,FALSE),"")</f>
        <v/>
      </c>
      <c r="BJ90" s="32" t="str">
        <f>IFERROR(VLOOKUP(Tabela227[[#This Row],[NOME]],'TARDE (N) (6)'!$D$2:$E$73,2,FALSE),"")</f>
        <v/>
      </c>
      <c r="BK90" s="32" t="str">
        <f>IFERROR(VLOOKUP(Tabela227[[#This Row],[NOME]],'TARDE (N) (5)'!$D$2:$E$73,2,FALSE),"")</f>
        <v/>
      </c>
      <c r="BL90" s="32" t="str">
        <f>IFERROR(VLOOKUP(Tabela227[[#This Row],[NOME]],'TARDE (N) (4)'!$D$2:$E$73,2,FALSE),"")</f>
        <v/>
      </c>
      <c r="BM90" s="32" t="str">
        <f>IFERROR(VLOOKUP(Tabela227[[#This Row],[NOME]],'TARDE (N) (3)'!$D$2:$E$73,2,FALSE),"")</f>
        <v/>
      </c>
      <c r="BN90" s="32" t="str">
        <f>IFERROR(VLOOKUP(Tabela227[[#This Row],[NOME]],'TARDE (N) (2)'!$D$2:$E$73,2,FALSE),"")</f>
        <v/>
      </c>
      <c r="BO90" s="32" t="str">
        <f>IFERROR(VLOOKUP(Tabela227[[#This Row],[NOME]],'TARDE (N) (1)'!$D$2:$E$73,2,FALSE),"")</f>
        <v/>
      </c>
      <c r="BP90" s="32" t="str">
        <f>IFERROR(VLOOKUP(Tabela227[[#This Row],[NOME]],'TARDE (N) (6)'!$F$2:$G$73,2,FALSE),"")</f>
        <v/>
      </c>
      <c r="BQ90" s="32" t="str">
        <f>IFERROR(VLOOKUP(Tabela227[[#This Row],[NOME]],'TARDE (N) (5)'!$F$2:$G$73,2,FALSE),"")</f>
        <v/>
      </c>
      <c r="BR90" s="32" t="str">
        <f>IFERROR(VLOOKUP(Tabela227[[#This Row],[NOME]],'TARDE (N) (4)'!$F$2:$G$73,2,FALSE),"")</f>
        <v/>
      </c>
      <c r="BS90" s="32" t="str">
        <f>IFERROR(VLOOKUP(Tabela227[[#This Row],[NOME]],'TARDE (N) (3)'!$F$2:$G$73,2,FALSE),"")</f>
        <v/>
      </c>
      <c r="BT90" s="32" t="str">
        <f>IFERROR(VLOOKUP(Tabela227[[#This Row],[NOME]],'TARDE (N) (2)'!$F$2:$G$73,2,FALSE),"")</f>
        <v/>
      </c>
      <c r="BU90" s="32" t="str">
        <f>IFERROR(VLOOKUP(Tabela227[[#This Row],[NOME]],'TARDE (N) (1)'!$F$2:$G$73,2,FALSE),"")</f>
        <v/>
      </c>
      <c r="BV90" s="32" t="str">
        <f>IFERROR(VLOOKUP(Tabela227[[#This Row],[NOME]],'TARDE (N) (6)'!$H$2:$I$73,2,FALSE),"")</f>
        <v/>
      </c>
      <c r="BW90" s="32" t="str">
        <f>IFERROR(VLOOKUP(Tabela227[[#This Row],[NOME]],'TARDE (N) (5)'!$H$2:$I$73,2,FALSE),"")</f>
        <v/>
      </c>
      <c r="BX90" s="32" t="str">
        <f>IFERROR(VLOOKUP(Tabela227[[#This Row],[NOME]],'TARDE (N) (4)'!$H$2:$I$73,2,FALSE),"")</f>
        <v/>
      </c>
      <c r="BY90" s="32" t="str">
        <f>IFERROR(VLOOKUP(Tabela227[[#This Row],[NOME]],'TARDE (N) (3)'!$H$2:$I$73,2,FALSE),"")</f>
        <v/>
      </c>
      <c r="BZ90" s="32" t="str">
        <f>IFERROR(VLOOKUP(Tabela227[[#This Row],[NOME]],'TARDE (N) (2)'!$H$2:$I$73,2,FALSE),"")</f>
        <v/>
      </c>
      <c r="CA90" s="32" t="str">
        <f>IFERROR(VLOOKUP(Tabela227[[#This Row],[NOME]],'TARDE (N) (1)'!$H$2:$I$73,2,FALSE),"")</f>
        <v/>
      </c>
      <c r="CB90" s="32" t="str">
        <f>IFERROR(VLOOKUP(Tabela227[[#This Row],[NOME]],'TARDE (N) (6)'!$J$2:$K$73,2,FALSE),"")</f>
        <v/>
      </c>
      <c r="CC90" s="32" t="str">
        <f>IFERROR(VLOOKUP(Tabela227[[#This Row],[NOME]],'TARDE (N) (5)'!$J$2:$K$73,2,FALSE),"")</f>
        <v/>
      </c>
      <c r="CD90" s="32" t="str">
        <f>IFERROR(VLOOKUP(Tabela227[[#This Row],[NOME]],'TARDE (N) (4)'!$J$2:$K$73,2,FALSE),"")</f>
        <v/>
      </c>
      <c r="CE90" s="32" t="str">
        <f>IFERROR(VLOOKUP(Tabela227[[#This Row],[NOME]],'TARDE (N) (3)'!$J$2:$K$73,2,FALSE),"")</f>
        <v/>
      </c>
      <c r="CF90" s="32" t="str">
        <f>IFERROR(VLOOKUP(Tabela227[[#This Row],[NOME]],'TARDE (N) (2)'!$J$2:$K$73,2,FALSE),"")</f>
        <v/>
      </c>
      <c r="CG90" s="32" t="str">
        <f>IFERROR(VLOOKUP(Tabela227[[#This Row],[NOME]],'TARDE (N) (1)'!$J$2:$K$73,2,FALSE),"")</f>
        <v/>
      </c>
      <c r="CH90" s="32" t="str">
        <f>IFERROR(VLOOKUP(Tabela227[[#This Row],[NOME]],'TARDE (N) (6)'!$L$2:$M$73,2,FALSE),"")</f>
        <v/>
      </c>
      <c r="CI90" s="32" t="str">
        <f>IFERROR(VLOOKUP(Tabela227[[#This Row],[NOME]],'TARDE (N) (5)'!$L$2:$M$73,2,FALSE),"")</f>
        <v/>
      </c>
      <c r="CJ90" s="32" t="str">
        <f>IFERROR(VLOOKUP(Tabela227[[#This Row],[NOME]],'TARDE (N) (4)'!$L$2:$M$73,2,FALSE),"")</f>
        <v/>
      </c>
      <c r="CK90" s="32" t="str">
        <f>IFERROR(VLOOKUP(Tabela227[[#This Row],[NOME]],'TARDE (N) (3)'!$L$2:$M$73,2,FALSE),"")</f>
        <v/>
      </c>
      <c r="CL90" s="32" t="str">
        <f>IFERROR(VLOOKUP(Tabela227[[#This Row],[NOME]],'TARDE (N) (2)'!$L$2:$M$73,2,FALSE),"")</f>
        <v/>
      </c>
      <c r="CM90" s="32" t="str">
        <f>IFERROR(VLOOKUP(Tabela227[[#This Row],[NOME]],'TARDE (N) (1)'!$L$2:$M$73,2,FALSE),"")</f>
        <v/>
      </c>
      <c r="CN90" s="32" t="str">
        <f>IFERROR(VLOOKUP(Tabela227[[#This Row],[NOME]],'MANHÃ (N) (7)'!$B$2:$C$127,2,FALSE),"")</f>
        <v/>
      </c>
      <c r="CO90" s="32" t="str">
        <f>IFERROR(VLOOKUP(Tabela227[[#This Row],[NOME]],'MANHÃ (N) (6)'!$B$2:$C$127,2,FALSE),"")</f>
        <v/>
      </c>
      <c r="CP90" s="32" t="str">
        <f>IFERROR(VLOOKUP(Tabela227[[#This Row],[NOME]],'MANHÃ (N) (5)'!$B$2:$C$127,2,FALSE),"")</f>
        <v/>
      </c>
      <c r="CQ90" s="32" t="str">
        <f>IFERROR(VLOOKUP(Tabela227[[#This Row],[NOME]],'MANHÃ (N) (4)'!$B$2:$C$127,2,FALSE),"")</f>
        <v/>
      </c>
      <c r="CR90" s="32" t="str">
        <f>IFERROR(VLOOKUP(Tabela227[[#This Row],[NOME]],'MANHÃ (N) (3)'!$B$2:$C$127,2,FALSE),"")</f>
        <v/>
      </c>
      <c r="CS90" s="32" t="str">
        <f>IFERROR(VLOOKUP(Tabela227[[#This Row],[NOME]],'MANHÃ (N) (2)'!$B$2:$C$127,2,FALSE),"")</f>
        <v/>
      </c>
      <c r="CT90" s="32" t="str">
        <f>IFERROR(VLOOKUP(Tabela227[[#This Row],[NOME]],'MANHÃ (N) (1)'!$B$2:$C$127,2,FALSE),"")</f>
        <v/>
      </c>
      <c r="CU90" s="32" t="str">
        <f>IFERROR(VLOOKUP(Tabela227[[#This Row],[NOME]],'MANHÃ (N) (7)'!$D$2:$E$127,2,FALSE),"")</f>
        <v/>
      </c>
      <c r="CV90" s="32" t="str">
        <f>IFERROR(VLOOKUP(Tabela227[[#This Row],[NOME]],'MANHÃ (N) (6)'!$D$2:$E$127,2,FALSE),"")</f>
        <v/>
      </c>
      <c r="CW90" s="32" t="str">
        <f>IFERROR(VLOOKUP(Tabela227[[#This Row],[NOME]],'MANHÃ (N) (5)'!$D$2:$E$127,2,FALSE),"")</f>
        <v/>
      </c>
      <c r="CX90" s="32" t="str">
        <f>IFERROR(VLOOKUP(Tabela227[[#This Row],[NOME]],'MANHÃ (N) (4)'!$D$2:$E$127,2,FALSE),"")</f>
        <v/>
      </c>
      <c r="CY90" s="32" t="str">
        <f>IFERROR(VLOOKUP(Tabela227[[#This Row],[NOME]],'MANHÃ (N) (3)'!$D$2:$E$127,2,FALSE),"")</f>
        <v/>
      </c>
      <c r="CZ90" s="32" t="str">
        <f>IFERROR(VLOOKUP(Tabela227[[#This Row],[NOME]],'MANHÃ (N) (2)'!$D$2:$E$127,2,FALSE),"")</f>
        <v/>
      </c>
      <c r="DA90" s="32" t="str">
        <f>IFERROR(VLOOKUP(Tabela227[[#This Row],[NOME]],'MANHÃ (N) (1)'!$D$2:$E$127,2,FALSE),"")</f>
        <v/>
      </c>
      <c r="DB90" s="32" t="str">
        <f>IFERROR(VLOOKUP(Tabela227[[#This Row],[NOME]],'MANHÃ (N) (7)'!$F$2:$G$127,2,FALSE),"")</f>
        <v/>
      </c>
      <c r="DC90" s="32" t="str">
        <f>IFERROR(VLOOKUP(Tabela227[[#This Row],[NOME]],'MANHÃ (N) (7)'!$F$2:$G$127,2,FALSE),"")</f>
        <v/>
      </c>
      <c r="DD90" s="32" t="str">
        <f>IFERROR(VLOOKUP(Tabela227[[#This Row],[NOME]],'MANHÃ (N) (6)'!$F$2:$G$127,2,FALSE),"")</f>
        <v/>
      </c>
      <c r="DE90" s="32" t="str">
        <f>IFERROR(VLOOKUP(Tabela227[[#This Row],[NOME]],'MANHÃ (N) (5)'!$F$2:$G$127,2,FALSE),"")</f>
        <v/>
      </c>
      <c r="DF90" s="32" t="str">
        <f>IFERROR(VLOOKUP(Tabela227[[#This Row],[NOME]],'MANHÃ (N) (3)'!$F$2:$G$127,2,FALSE),"")</f>
        <v/>
      </c>
      <c r="DG90" s="32" t="str">
        <f>IFERROR(VLOOKUP(Tabela227[[#This Row],[NOME]],'MANHÃ (N) (2)'!$F$2:$G$127,2,FALSE),"")</f>
        <v/>
      </c>
      <c r="DH90" s="32" t="str">
        <f>IFERROR(VLOOKUP(Tabela227[[#This Row],[NOME]],'MANHÃ (N) (1)'!$F$2:$G$127,2,FALSE),"")</f>
        <v/>
      </c>
      <c r="DI90" s="32" t="str">
        <f>IFERROR(VLOOKUP(Tabela227[[#This Row],[NOME]],'MANHÃ (N) (7)'!$H$2:$I$127,2,FALSE),"")</f>
        <v/>
      </c>
      <c r="DJ90" s="32" t="str">
        <f>IFERROR(VLOOKUP(Tabela227[[#This Row],[NOME]],'MANHÃ (N) (6)'!$H$2:$I$127,2,FALSE),"")</f>
        <v/>
      </c>
      <c r="DK90" s="32" t="str">
        <f>IFERROR(VLOOKUP(Tabela227[[#This Row],[NOME]],'MANHÃ (N) (5)'!$H$2:$I$127,2,FALSE),"")</f>
        <v/>
      </c>
      <c r="DL90" s="32" t="str">
        <f>IFERROR(VLOOKUP(Tabela227[[#This Row],[NOME]],'MANHÃ (N) (4)'!$H$2:$I$127,2,FALSE),"")</f>
        <v/>
      </c>
      <c r="DM90" s="32" t="str">
        <f>IFERROR(VLOOKUP(Tabela227[[#This Row],[NOME]],'MANHÃ (N) (3)'!$H$2:$I$127,2,FALSE),"")</f>
        <v/>
      </c>
      <c r="DN90" s="32" t="str">
        <f>IFERROR(VLOOKUP(Tabela227[[#This Row],[NOME]],'MANHÃ (N) (2)'!$H$2:$I$127,2,FALSE),"")</f>
        <v/>
      </c>
      <c r="DO90" s="32" t="str">
        <f>IFERROR(VLOOKUP(Tabela227[[#This Row],[NOME]],'MANHÃ (N) (1)'!$H$2:$I$127,2,FALSE),"")</f>
        <v/>
      </c>
      <c r="DP90" s="32" t="str">
        <f>IFERROR(VLOOKUP(Tabela227[[#This Row],[NOME]],'MANHÃ (N) (7)'!$J$2:$K$127,2,FALSE),"")</f>
        <v/>
      </c>
      <c r="DQ90" s="32" t="str">
        <f>IFERROR(VLOOKUP(Tabela227[[#This Row],[NOME]],'MANHÃ (N) (6)'!$J$2:$K$127,2,FALSE),"")</f>
        <v/>
      </c>
      <c r="DR90" s="32" t="str">
        <f>IFERROR(VLOOKUP(Tabela227[[#This Row],[NOME]],'MANHÃ (N) (5)'!$J$2:$K$127,2,FALSE),"")</f>
        <v/>
      </c>
      <c r="DS90" s="32" t="str">
        <f>IFERROR(VLOOKUP(Tabela227[[#This Row],[NOME]],'MANHÃ (N) (4)'!$J$2:$K$127,2,FALSE),"")</f>
        <v/>
      </c>
      <c r="DT90" s="32" t="str">
        <f>IFERROR(VLOOKUP(Tabela227[[#This Row],[NOME]],'MANHÃ (N) (3)'!$J$2:$K$127,2,FALSE),"")</f>
        <v/>
      </c>
      <c r="DU90" s="32" t="str">
        <f>IFERROR(VLOOKUP(Tabela227[[#This Row],[NOME]],'MANHÃ (N) (2)'!$J$2:$K$127,2,FALSE),"")</f>
        <v/>
      </c>
      <c r="DV90" s="32" t="str">
        <f>IFERROR(VLOOKUP(Tabela227[[#This Row],[NOME]],'MANHÃ (N) (1)'!$J$2:$K$127,2,FALSE),"")</f>
        <v/>
      </c>
      <c r="DW90" s="32" t="str">
        <f>IFERROR(VLOOKUP(Tabela227[[#This Row],[NOME]],'MANHÃ (N) (7)'!$L$2:$M$127,2,FALSE),"")</f>
        <v/>
      </c>
      <c r="DX90" s="32" t="str">
        <f>IFERROR(VLOOKUP(Tabela227[[#This Row],[NOME]],'MANHÃ (N) (6)'!$L$2:$M$127,2,FALSE),"")</f>
        <v/>
      </c>
      <c r="DY90" s="32" t="str">
        <f>IFERROR(VLOOKUP(Tabela227[[#This Row],[NOME]],'MANHÃ (N) (5)'!$L$2:$M$127,2,FALSE),"")</f>
        <v/>
      </c>
      <c r="DZ90" s="32" t="str">
        <f>IFERROR(VLOOKUP(Tabela227[[#This Row],[NOME]],'MANHÃ (N) (4)'!$L$2:$M$127,2,FALSE),"")</f>
        <v/>
      </c>
      <c r="EA90" s="32" t="str">
        <f>IFERROR(VLOOKUP(Tabela227[[#This Row],[NOME]],'MANHÃ (N) (3)'!$L$2:$M$127,2,FALSE),"")</f>
        <v/>
      </c>
      <c r="EB90" s="32" t="str">
        <f>IFERROR(VLOOKUP(Tabela227[[#This Row],[NOME]],'MANHÃ (N) (2)'!$L$2:$M$127,2,FALSE),"")</f>
        <v/>
      </c>
      <c r="EC90" s="32" t="str">
        <f>IFERROR(VLOOKUP(Tabela227[[#This Row],[NOME]],'MANHÃ (N) (1)'!$L$2:$M$127,2,FALSE),"")</f>
        <v/>
      </c>
      <c r="ED90" s="33">
        <v>45323</v>
      </c>
      <c r="EE90" s="31">
        <f>PROFESSORES!$D$3</f>
        <v>2024</v>
      </c>
      <c r="EF90" s="31" t="str">
        <f>PROFESSORES!$C$3</f>
        <v>MAIO</v>
      </c>
      <c r="EG90" s="35">
        <f>'MÊS (WORD)'!$C$4</f>
        <v>5</v>
      </c>
      <c r="EH90" s="42">
        <f>'MÊS (WORD)'!$I$5</f>
        <v>45413</v>
      </c>
      <c r="EI90" s="31" t="str">
        <f>'MÊS (WORD)'!$J$5</f>
        <v>*
***************************DIA DO TRABALHO**************************</v>
      </c>
      <c r="EJ90" s="42">
        <f>'MÊS (WORD)'!$I$6</f>
        <v>45414</v>
      </c>
      <c r="EK90" s="37" t="str">
        <f>'MÊS (WORD)'!$J$6</f>
        <v/>
      </c>
      <c r="EL90" s="42">
        <f>'MÊS (WORD)'!$I$7</f>
        <v>45415</v>
      </c>
      <c r="EM90" s="37" t="str">
        <f>'MÊS (WORD)'!$J$7</f>
        <v/>
      </c>
      <c r="EN90" s="42">
        <f>'MÊS (WORD)'!$I$8</f>
        <v>45416</v>
      </c>
      <c r="EO90" s="37" t="str">
        <f>'MÊS (WORD)'!$J$8</f>
        <v/>
      </c>
      <c r="EP90" s="42">
        <f>'MÊS (WORD)'!$I$9</f>
        <v>45417</v>
      </c>
      <c r="EQ90" s="37" t="str">
        <f>'MÊS (WORD)'!$J$9</f>
        <v>********************************************************************</v>
      </c>
      <c r="ER90" s="42">
        <f>'MÊS (WORD)'!$I$10</f>
        <v>45418</v>
      </c>
      <c r="ES90" s="37" t="str">
        <f>'MÊS (WORD)'!$J$10</f>
        <v/>
      </c>
      <c r="ET90" s="42">
        <f>'MÊS (WORD)'!$I$11</f>
        <v>45419</v>
      </c>
      <c r="EU90" s="37" t="str">
        <f>'MÊS (WORD)'!$J$11</f>
        <v/>
      </c>
      <c r="EV90" s="42">
        <f>'MÊS (WORD)'!$I$12</f>
        <v>45420</v>
      </c>
      <c r="EW90" s="37" t="str">
        <f>'MÊS (WORD)'!$J$12</f>
        <v/>
      </c>
      <c r="EX90" s="42">
        <f>'MÊS (WORD)'!$I$13</f>
        <v>45421</v>
      </c>
      <c r="EY90" s="37" t="str">
        <f>'MÊS (WORD)'!$J$13</f>
        <v/>
      </c>
      <c r="EZ90" s="37">
        <f>'MÊS (WORD)'!$I$14</f>
        <v>45422</v>
      </c>
      <c r="FA90" s="37" t="str">
        <f>'MÊS (WORD)'!$J$14</f>
        <v/>
      </c>
      <c r="FB90" s="37">
        <f>'MÊS (WORD)'!$I$15</f>
        <v>45423</v>
      </c>
      <c r="FC90" s="37" t="str">
        <f>'MÊS (WORD)'!$J$15</f>
        <v/>
      </c>
      <c r="FD90" s="37">
        <f>'MÊS (WORD)'!$I$16</f>
        <v>45424</v>
      </c>
      <c r="FE90" s="37" t="str">
        <f>'MÊS (WORD)'!$J$16</f>
        <v>********************************************************************</v>
      </c>
      <c r="FF90" s="37">
        <f>'MÊS (WORD)'!$I$17</f>
        <v>45425</v>
      </c>
      <c r="FG90" s="37" t="str">
        <f>'MÊS (WORD)'!$J$17</f>
        <v/>
      </c>
      <c r="FH90" s="37">
        <f>'MÊS (WORD)'!$I$18</f>
        <v>45426</v>
      </c>
      <c r="FI90" s="37" t="str">
        <f>'MÊS (WORD)'!$J$18</f>
        <v/>
      </c>
      <c r="FJ90" s="37">
        <f>'MÊS (WORD)'!$I$19</f>
        <v>45427</v>
      </c>
      <c r="FK90" s="37" t="str">
        <f>'MÊS (WORD)'!$J$19</f>
        <v/>
      </c>
      <c r="FL90" s="37">
        <f>'MÊS (WORD)'!$I$20</f>
        <v>45428</v>
      </c>
      <c r="FM90" s="37" t="str">
        <f>'MÊS (WORD)'!$J$20</f>
        <v/>
      </c>
      <c r="FN90" s="37">
        <f>'MÊS (WORD)'!$I$21</f>
        <v>45429</v>
      </c>
      <c r="FO90" s="37" t="str">
        <f>'MÊS (WORD)'!$J$21</f>
        <v/>
      </c>
      <c r="FP90" s="37">
        <f>'MÊS (WORD)'!$I$22</f>
        <v>45430</v>
      </c>
      <c r="FQ90" s="37" t="str">
        <f>'MÊS (WORD)'!$J$22</f>
        <v/>
      </c>
      <c r="FR90" s="37">
        <f>'MÊS (WORD)'!$I$23</f>
        <v>45431</v>
      </c>
      <c r="FS90" s="37" t="str">
        <f>'MÊS (WORD)'!$J$23</f>
        <v>********************************************************************</v>
      </c>
      <c r="FT90" s="37">
        <f>'MÊS (WORD)'!$I$24</f>
        <v>45432</v>
      </c>
      <c r="FU90" s="37" t="str">
        <f>'MÊS (WORD)'!$J$24</f>
        <v/>
      </c>
      <c r="FV90" s="37">
        <f>'MÊS (WORD)'!$I$25</f>
        <v>45433</v>
      </c>
      <c r="FW90" s="37" t="str">
        <f>'MÊS (WORD)'!$J$25</f>
        <v/>
      </c>
      <c r="FX90" s="37">
        <f>'MÊS (WORD)'!$I$26</f>
        <v>45434</v>
      </c>
      <c r="FY90" s="37" t="str">
        <f>'MÊS (WORD)'!$J$26</f>
        <v/>
      </c>
      <c r="FZ90" s="37">
        <f>'MÊS (WORD)'!$I$27</f>
        <v>45435</v>
      </c>
      <c r="GA90" s="37" t="str">
        <f>'MÊS (WORD)'!$J$27</f>
        <v/>
      </c>
      <c r="GB90" s="37">
        <f>'MÊS (WORD)'!$I$28</f>
        <v>45436</v>
      </c>
      <c r="GC90" s="37" t="str">
        <f>'MÊS (WORD)'!$J$28</f>
        <v/>
      </c>
      <c r="GD90" s="37">
        <f>'MÊS (WORD)'!$I$29</f>
        <v>45437</v>
      </c>
      <c r="GE90" s="37" t="str">
        <f>'MÊS (WORD)'!$J$29</f>
        <v/>
      </c>
      <c r="GF90" s="37">
        <f>'MÊS (WORD)'!$I$30</f>
        <v>45438</v>
      </c>
      <c r="GG90" s="37" t="str">
        <f>'MÊS (WORD)'!$J$30</f>
        <v>********************************************************************</v>
      </c>
      <c r="GH90" s="37">
        <f>'MÊS (WORD)'!$I$31</f>
        <v>45439</v>
      </c>
      <c r="GI90" s="37" t="str">
        <f>'MÊS (WORD)'!$J$31</f>
        <v/>
      </c>
      <c r="GJ90" s="37">
        <f>'MÊS (WORD)'!$I$32</f>
        <v>45440</v>
      </c>
      <c r="GK90" s="37" t="str">
        <f>'MÊS (WORD)'!$J$32</f>
        <v/>
      </c>
      <c r="GL90" s="37">
        <f>'MÊS (WORD)'!$I$33</f>
        <v>45441</v>
      </c>
      <c r="GM90" s="37" t="str">
        <f>'MÊS (WORD)'!$J$33</f>
        <v/>
      </c>
      <c r="GN90" s="37">
        <f>'MÊS (WORD)'!$I$34</f>
        <v>45442</v>
      </c>
      <c r="GO90" s="37" t="str">
        <f>'MÊS (WORD)'!$J$34</f>
        <v/>
      </c>
      <c r="GP90" s="37">
        <f>'MÊS (WORD)'!$I$35</f>
        <v>45443</v>
      </c>
      <c r="GQ90" s="31" t="str">
        <f>'MÊS (WORD)'!$J$35</f>
        <v/>
      </c>
    </row>
    <row r="91" spans="1:199" ht="17.100000000000001" customHeight="1" x14ac:dyDescent="0.25">
      <c r="A91" s="31">
        <v>75002</v>
      </c>
      <c r="B91" s="33">
        <v>44784</v>
      </c>
      <c r="C91" s="31">
        <v>216</v>
      </c>
      <c r="D91" s="39" t="s">
        <v>397</v>
      </c>
      <c r="E91" s="34" t="s">
        <v>172</v>
      </c>
      <c r="F91" s="39" t="s">
        <v>396</v>
      </c>
      <c r="G91" s="39" t="s">
        <v>398</v>
      </c>
      <c r="H91" s="31">
        <v>12</v>
      </c>
      <c r="I91" s="31">
        <f>IF(Tabela227[[#This Row],[HORA AULA]]&lt;&gt;0,Tabela227[[#This Row],[HORA AULA]]/2,"-")</f>
        <v>6</v>
      </c>
      <c r="J91" s="31">
        <v>4</v>
      </c>
      <c r="K91" s="31" t="s">
        <v>100</v>
      </c>
      <c r="L91" s="31" t="s">
        <v>100</v>
      </c>
      <c r="M91" s="31" t="s">
        <v>100</v>
      </c>
      <c r="N91" s="32" t="str">
        <f>IFERROR(VLOOKUP(Tabela227[[#This Row],[NOME]],'NOITE (N) (7)'!$B$3:$C$176,2,FALSE),"")</f>
        <v/>
      </c>
      <c r="O91" s="32" t="str">
        <f>IFERROR(VLOOKUP(Tabela227[[#This Row],[NOME]],'NOITE (N) (6)'!$B$3:$C$176,2,FALSE),"")</f>
        <v/>
      </c>
      <c r="P91" s="32" t="str">
        <f>IFERROR(VLOOKUP(Tabela227[[#This Row],[NOME]],'NOITE (N) (5)'!$B$3:$C$176,2,FALSE),"")</f>
        <v/>
      </c>
      <c r="Q91" s="32" t="str">
        <f>IFERROR(VLOOKUP(Tabela227[[#This Row],[NOME]],'NOITE (N) (4)'!$B$3:$C$176,2,FALSE),"")</f>
        <v/>
      </c>
      <c r="R91" s="32" t="str">
        <f>IFERROR(VLOOKUP(Tabela227[[#This Row],[NOME]],'NOITE (N) (3)'!$B$3:$C$176,2,FALSE),"")</f>
        <v/>
      </c>
      <c r="S91" s="32" t="str">
        <f>IFERROR(VLOOKUP(Tabela227[[#This Row],[NOME]],'NOITE (N) (2)'!$B$3:$C$176,2,FALSE),"")</f>
        <v/>
      </c>
      <c r="T91" s="32" t="str">
        <f>IFERROR(VLOOKUP(Tabela227[[#This Row],[NOME]],'NOITE (N) (1)'!$B$3:$C$176,2,FALSE),"")</f>
        <v/>
      </c>
      <c r="U91" s="32" t="str">
        <f>IFERROR(VLOOKUP(Tabela227[[#This Row],[NOME]],'NOITE (N) (7)'!$D$3:$E$176,2,FALSE),"")</f>
        <v/>
      </c>
      <c r="V91" s="32" t="str">
        <f>IFERROR(VLOOKUP(Tabela227[[#This Row],[NOME]],'NOITE (N) (6)'!$D$3:$E$176,2,FALSE),"")</f>
        <v/>
      </c>
      <c r="W91" s="32" t="str">
        <f>IFERROR(VLOOKUP(Tabela227[[#This Row],[NOME]],'NOITE (N) (5)'!$D$3:$E$176,2,FALSE),"")</f>
        <v/>
      </c>
      <c r="X91" s="32" t="str">
        <f>IFERROR(VLOOKUP(Tabela227[[#This Row],[NOME]],'NOITE (N) (4)'!$D$3:$E$176,2,FALSE),"")</f>
        <v/>
      </c>
      <c r="Y91" s="32" t="str">
        <f>IFERROR(VLOOKUP(Tabela227[[#This Row],[NOME]],'NOITE (N) (3)'!$D$3:$E$176,2,FALSE),"")</f>
        <v/>
      </c>
      <c r="Z91" s="32" t="str">
        <f>IFERROR(VLOOKUP(Tabela227[[#This Row],[NOME]],'NOITE (N) (2)'!$D$3:$E$176,2,FALSE),"")</f>
        <v/>
      </c>
      <c r="AA91" s="32" t="str">
        <f>IFERROR(VLOOKUP(Tabela227[[#This Row],[NOME]],'NOITE (N) (1)'!$D$3:$E$176,2,FALSE),"")</f>
        <v/>
      </c>
      <c r="AB91" s="32" t="str">
        <f>IFERROR(VLOOKUP(Tabela227[[#This Row],[NOME]],'NOITE (N) (7)'!$F$3:$G$176,2,FALSE),"")</f>
        <v/>
      </c>
      <c r="AC91" s="32" t="str">
        <f>IFERROR(VLOOKUP(Tabela227[[#This Row],[NOME]],'NOITE (N) (6)'!$F$3:$G$176,2,FALSE),"")</f>
        <v/>
      </c>
      <c r="AD91" s="32" t="str">
        <f>IFERROR(VLOOKUP(Tabela227[[#This Row],[NOME]],'NOITE (N) (5)'!$F$3:$G$176,2,FALSE),"")</f>
        <v/>
      </c>
      <c r="AE91" s="32" t="str">
        <f>IFERROR(VLOOKUP(Tabela227[[#This Row],[NOME]],'NOITE (N) (4)'!$F$3:$G$176,2,FALSE),"")</f>
        <v/>
      </c>
      <c r="AF91" s="32" t="str">
        <f>IFERROR(VLOOKUP(Tabela227[[#This Row],[NOME]],'NOITE (N) (3)'!$F$3:$G$176,2,FALSE),"")</f>
        <v/>
      </c>
      <c r="AG91" s="32" t="str">
        <f>IFERROR(VLOOKUP(Tabela227[[#This Row],[NOME]],'NOITE (N) (2)'!$F$3:$G$176,2,FALSE),"")</f>
        <v/>
      </c>
      <c r="AH91" s="32" t="str">
        <f>IFERROR(VLOOKUP(Tabela227[[#This Row],[NOME]],'NOITE (N) (1)'!$F$3:$G$176,2,FALSE),"")</f>
        <v/>
      </c>
      <c r="AI91" s="32" t="str">
        <f>IFERROR(VLOOKUP(Tabela227[[#This Row],[NOME]],'NOITE (N) (7)'!$H$3:$I$176,2,FALSE),"")</f>
        <v/>
      </c>
      <c r="AJ91" s="32" t="str">
        <f>IFERROR(VLOOKUP(Tabela227[[#This Row],[NOME]],'NOITE (N) (6)'!$H$3:$I$176,2,FALSE),"")</f>
        <v/>
      </c>
      <c r="AK91" s="32" t="str">
        <f>IFERROR(VLOOKUP(Tabela227[[#This Row],[NOME]],'NOITE (N) (5)'!$H$3:$I$176,2,FALSE),"")</f>
        <v/>
      </c>
      <c r="AL91" s="32" t="str">
        <f>IFERROR(VLOOKUP(Tabela227[[#This Row],[NOME]],'NOITE (N) (4)'!$H$3:$I$176,2,FALSE),"")</f>
        <v/>
      </c>
      <c r="AM91" s="32" t="str">
        <f>IFERROR(VLOOKUP(Tabela227[[#This Row],[NOME]],'NOITE (N) (3)'!$H$3:$I$176,2,FALSE),"")</f>
        <v/>
      </c>
      <c r="AN91" s="32" t="str">
        <f>IFERROR(VLOOKUP(Tabela227[[#This Row],[NOME]],'NOITE (N) (2)'!$H$3:$I$176,2,FALSE),"")</f>
        <v/>
      </c>
      <c r="AO91" s="32" t="str">
        <f>IFERROR(VLOOKUP(Tabela227[[#This Row],[NOME]],'NOITE (N) (1)'!$H$3:$I$176,2,FALSE),"")</f>
        <v/>
      </c>
      <c r="AP91" s="32" t="str">
        <f>IFERROR(VLOOKUP(Tabela227[[#This Row],[NOME]],'NOITE (N) (7)'!$J$3:$K$176,2,FALSE),"")</f>
        <v/>
      </c>
      <c r="AQ91" s="32" t="str">
        <f>IFERROR(VLOOKUP(Tabela227[[#This Row],[NOME]],'NOITE (N) (6)'!$J$3:$K$176,2,FALSE),"")</f>
        <v/>
      </c>
      <c r="AR91" s="32" t="str">
        <f>IFERROR(VLOOKUP(Tabela227[[#This Row],[NOME]],'NOITE (N) (5)'!$J$3:$K$176,2,FALSE),"")</f>
        <v/>
      </c>
      <c r="AS91" s="32" t="str">
        <f>IFERROR(VLOOKUP(Tabela227[[#This Row],[NOME]],'NOITE (N) (4)'!$J$3:$K$176,2,FALSE),"")</f>
        <v/>
      </c>
      <c r="AT91" s="32" t="str">
        <f>IFERROR(VLOOKUP(Tabela227[[#This Row],[NOME]],'NOITE (N) (3)'!$J$3:$K$176,2,FALSE),"")</f>
        <v/>
      </c>
      <c r="AU91" s="32" t="str">
        <f>IFERROR(VLOOKUP(Tabela227[[#This Row],[NOME]],'NOITE (N) (2)'!$J$3:$K$176,2,FALSE),"")</f>
        <v/>
      </c>
      <c r="AV91" s="32" t="str">
        <f>IFERROR(VLOOKUP(Tabela227[[#This Row],[NOME]],'NOITE (N) (1)'!$J$3:$K$176,2,FALSE),"")</f>
        <v/>
      </c>
      <c r="AW91" s="32" t="str">
        <f>IFERROR(VLOOKUP(Tabela227[[#This Row],[NOME]],'NOITE (N) (7)'!$L$3:$M$176,2,FALSE),"")</f>
        <v/>
      </c>
      <c r="AX91" s="32" t="str">
        <f>IFERROR(VLOOKUP(Tabela227[[#This Row],[NOME]],'NOITE (N) (6)'!$L$3:$M$176,2,FALSE),"")</f>
        <v/>
      </c>
      <c r="AY91" s="32" t="str">
        <f>IFERROR(VLOOKUP(Tabela227[[#This Row],[NOME]],'NOITE (N) (5)'!$L$3:$M$176,2,FALSE),"")</f>
        <v/>
      </c>
      <c r="AZ91" s="32" t="str">
        <f>IFERROR(VLOOKUP(Tabela227[[#This Row],[NOME]],'NOITE (N) (4)'!$L$3:$M$176,2,FALSE),"")</f>
        <v/>
      </c>
      <c r="BA91" s="32" t="str">
        <f>IFERROR(VLOOKUP(Tabela227[[#This Row],[NOME]],'NOITE (N) (3)'!$L$3:$M$176,2,FALSE),"")</f>
        <v/>
      </c>
      <c r="BB91" s="32" t="str">
        <f>IFERROR(VLOOKUP(Tabela227[[#This Row],[NOME]],'NOITE (N) (2)'!$L$3:$M$176,2,FALSE),"")</f>
        <v/>
      </c>
      <c r="BC91" s="32" t="str">
        <f>IFERROR(VLOOKUP(Tabela227[[#This Row],[NOME]],'NOITE (N) (1)'!$L$3:$M$176,2,FALSE),"")</f>
        <v/>
      </c>
      <c r="BD91" s="32" t="str">
        <f>IFERROR(VLOOKUP(Tabela227[[#This Row],[NOME]],'TARDE (N) (6)'!$B$2:$C$73,2,FALSE),"")</f>
        <v/>
      </c>
      <c r="BE91" s="32" t="str">
        <f>IFERROR(VLOOKUP(Tabela227[[#This Row],[NOME]],'TARDE (N) (5)'!$B$2:$C$73,2,FALSE),"")</f>
        <v/>
      </c>
      <c r="BF91" s="32" t="str">
        <f>IFERROR(VLOOKUP(Tabela227[[#This Row],[NOME]],'TARDE (N) (4)'!$B$2:$C$73,2,FALSE),"")</f>
        <v/>
      </c>
      <c r="BG91" s="32" t="str">
        <f>IFERROR(VLOOKUP(Tabela227[[#This Row],[NOME]],'TARDE (N) (3)'!$B$2:$C$73,2,FALSE),"")</f>
        <v/>
      </c>
      <c r="BH91" s="32" t="str">
        <f>IFERROR(VLOOKUP(Tabela227[[#This Row],[NOME]],'TARDE (N) (2)'!$B$2:$C$73,2,FALSE),"")</f>
        <v/>
      </c>
      <c r="BI91" s="32" t="str">
        <f>IFERROR(VLOOKUP(Tabela227[[#This Row],[NOME]],'TARDE (N) (1)'!$B$2:$C$73,2,FALSE),"")</f>
        <v/>
      </c>
      <c r="BJ91" s="32" t="str">
        <f>IFERROR(VLOOKUP(Tabela227[[#This Row],[NOME]],'TARDE (N) (6)'!$D$2:$E$73,2,FALSE),"")</f>
        <v/>
      </c>
      <c r="BK91" s="32" t="str">
        <f>IFERROR(VLOOKUP(Tabela227[[#This Row],[NOME]],'TARDE (N) (5)'!$D$2:$E$73,2,FALSE),"")</f>
        <v/>
      </c>
      <c r="BL91" s="32" t="str">
        <f>IFERROR(VLOOKUP(Tabela227[[#This Row],[NOME]],'TARDE (N) (4)'!$D$2:$E$73,2,FALSE),"")</f>
        <v/>
      </c>
      <c r="BM91" s="32" t="str">
        <f>IFERROR(VLOOKUP(Tabela227[[#This Row],[NOME]],'TARDE (N) (3)'!$D$2:$E$73,2,FALSE),"")</f>
        <v/>
      </c>
      <c r="BN91" s="32" t="str">
        <f>IFERROR(VLOOKUP(Tabela227[[#This Row],[NOME]],'TARDE (N) (2)'!$D$2:$E$73,2,FALSE),"")</f>
        <v/>
      </c>
      <c r="BO91" s="32" t="str">
        <f>IFERROR(VLOOKUP(Tabela227[[#This Row],[NOME]],'TARDE (N) (1)'!$D$2:$E$73,2,FALSE),"")</f>
        <v/>
      </c>
      <c r="BP91" s="32" t="str">
        <f>IFERROR(VLOOKUP(Tabela227[[#This Row],[NOME]],'TARDE (N) (6)'!$F$2:$G$73,2,FALSE),"")</f>
        <v/>
      </c>
      <c r="BQ91" s="32" t="str">
        <f>IFERROR(VLOOKUP(Tabela227[[#This Row],[NOME]],'TARDE (N) (5)'!$F$2:$G$73,2,FALSE),"")</f>
        <v/>
      </c>
      <c r="BR91" s="32" t="str">
        <f>IFERROR(VLOOKUP(Tabela227[[#This Row],[NOME]],'TARDE (N) (4)'!$F$2:$G$73,2,FALSE),"")</f>
        <v/>
      </c>
      <c r="BS91" s="32" t="str">
        <f>IFERROR(VLOOKUP(Tabela227[[#This Row],[NOME]],'TARDE (N) (3)'!$F$2:$G$73,2,FALSE),"")</f>
        <v/>
      </c>
      <c r="BT91" s="32" t="str">
        <f>IFERROR(VLOOKUP(Tabela227[[#This Row],[NOME]],'TARDE (N) (2)'!$F$2:$G$73,2,FALSE),"")</f>
        <v/>
      </c>
      <c r="BU91" s="32" t="str">
        <f>IFERROR(VLOOKUP(Tabela227[[#This Row],[NOME]],'TARDE (N) (1)'!$F$2:$G$73,2,FALSE),"")</f>
        <v/>
      </c>
      <c r="BV91" s="32" t="str">
        <f>IFERROR(VLOOKUP(Tabela227[[#This Row],[NOME]],'TARDE (N) (6)'!$H$2:$I$73,2,FALSE),"")</f>
        <v/>
      </c>
      <c r="BW91" s="32" t="str">
        <f>IFERROR(VLOOKUP(Tabela227[[#This Row],[NOME]],'TARDE (N) (5)'!$H$2:$I$73,2,FALSE),"")</f>
        <v/>
      </c>
      <c r="BX91" s="32" t="str">
        <f>IFERROR(VLOOKUP(Tabela227[[#This Row],[NOME]],'TARDE (N) (4)'!$H$2:$I$73,2,FALSE),"")</f>
        <v/>
      </c>
      <c r="BY91" s="32" t="str">
        <f>IFERROR(VLOOKUP(Tabela227[[#This Row],[NOME]],'TARDE (N) (3)'!$H$2:$I$73,2,FALSE),"")</f>
        <v/>
      </c>
      <c r="BZ91" s="32" t="str">
        <f>IFERROR(VLOOKUP(Tabela227[[#This Row],[NOME]],'TARDE (N) (2)'!$H$2:$I$73,2,FALSE),"")</f>
        <v/>
      </c>
      <c r="CA91" s="32" t="str">
        <f>IFERROR(VLOOKUP(Tabela227[[#This Row],[NOME]],'TARDE (N) (1)'!$H$2:$I$73,2,FALSE),"")</f>
        <v/>
      </c>
      <c r="CB91" s="32" t="str">
        <f>IFERROR(VLOOKUP(Tabela227[[#This Row],[NOME]],'TARDE (N) (6)'!$J$2:$K$73,2,FALSE),"")</f>
        <v/>
      </c>
      <c r="CC91" s="32" t="str">
        <f>IFERROR(VLOOKUP(Tabela227[[#This Row],[NOME]],'TARDE (N) (5)'!$J$2:$K$73,2,FALSE),"")</f>
        <v/>
      </c>
      <c r="CD91" s="32" t="str">
        <f>IFERROR(VLOOKUP(Tabela227[[#This Row],[NOME]],'TARDE (N) (4)'!$J$2:$K$73,2,FALSE),"")</f>
        <v/>
      </c>
      <c r="CE91" s="32" t="str">
        <f>IFERROR(VLOOKUP(Tabela227[[#This Row],[NOME]],'TARDE (N) (3)'!$J$2:$K$73,2,FALSE),"")</f>
        <v/>
      </c>
      <c r="CF91" s="32" t="str">
        <f>IFERROR(VLOOKUP(Tabela227[[#This Row],[NOME]],'TARDE (N) (2)'!$J$2:$K$73,2,FALSE),"")</f>
        <v/>
      </c>
      <c r="CG91" s="32" t="str">
        <f>IFERROR(VLOOKUP(Tabela227[[#This Row],[NOME]],'TARDE (N) (1)'!$J$2:$K$73,2,FALSE),"")</f>
        <v/>
      </c>
      <c r="CH91" s="32" t="str">
        <f>IFERROR(VLOOKUP(Tabela227[[#This Row],[NOME]],'TARDE (N) (6)'!$L$2:$M$73,2,FALSE),"")</f>
        <v/>
      </c>
      <c r="CI91" s="32" t="str">
        <f>IFERROR(VLOOKUP(Tabela227[[#This Row],[NOME]],'TARDE (N) (5)'!$L$2:$M$73,2,FALSE),"")</f>
        <v/>
      </c>
      <c r="CJ91" s="32" t="str">
        <f>IFERROR(VLOOKUP(Tabela227[[#This Row],[NOME]],'TARDE (N) (4)'!$L$2:$M$73,2,FALSE),"")</f>
        <v/>
      </c>
      <c r="CK91" s="32" t="str">
        <f>IFERROR(VLOOKUP(Tabela227[[#This Row],[NOME]],'TARDE (N) (3)'!$L$2:$M$73,2,FALSE),"")</f>
        <v/>
      </c>
      <c r="CL91" s="32" t="str">
        <f>IFERROR(VLOOKUP(Tabela227[[#This Row],[NOME]],'TARDE (N) (2)'!$L$2:$M$73,2,FALSE),"")</f>
        <v/>
      </c>
      <c r="CM91" s="32" t="str">
        <f>IFERROR(VLOOKUP(Tabela227[[#This Row],[NOME]],'TARDE (N) (1)'!$L$2:$M$73,2,FALSE),"")</f>
        <v/>
      </c>
      <c r="CN91" s="32" t="str">
        <f>IFERROR(VLOOKUP(Tabela227[[#This Row],[NOME]],'MANHÃ (N) (7)'!$B$2:$C$127,2,FALSE),"")</f>
        <v/>
      </c>
      <c r="CO91" s="32" t="str">
        <f>IFERROR(VLOOKUP(Tabela227[[#This Row],[NOME]],'MANHÃ (N) (6)'!$B$2:$C$127,2,FALSE),"")</f>
        <v/>
      </c>
      <c r="CP91" s="32" t="str">
        <f>IFERROR(VLOOKUP(Tabela227[[#This Row],[NOME]],'MANHÃ (N) (5)'!$B$2:$C$127,2,FALSE),"")</f>
        <v/>
      </c>
      <c r="CQ91" s="32" t="str">
        <f>IFERROR(VLOOKUP(Tabela227[[#This Row],[NOME]],'MANHÃ (N) (4)'!$B$2:$C$127,2,FALSE),"")</f>
        <v/>
      </c>
      <c r="CR91" s="32" t="str">
        <f>IFERROR(VLOOKUP(Tabela227[[#This Row],[NOME]],'MANHÃ (N) (3)'!$B$2:$C$127,2,FALSE),"")</f>
        <v/>
      </c>
      <c r="CS91" s="32" t="str">
        <f>IFERROR(VLOOKUP(Tabela227[[#This Row],[NOME]],'MANHÃ (N) (2)'!$B$2:$C$127,2,FALSE),"")</f>
        <v/>
      </c>
      <c r="CT91" s="32" t="str">
        <f>IFERROR(VLOOKUP(Tabela227[[#This Row],[NOME]],'MANHÃ (N) (1)'!$B$2:$C$127,2,FALSE),"")</f>
        <v/>
      </c>
      <c r="CU91" s="32" t="str">
        <f>IFERROR(VLOOKUP(Tabela227[[#This Row],[NOME]],'MANHÃ (N) (7)'!$D$2:$E$127,2,FALSE),"")</f>
        <v/>
      </c>
      <c r="CV91" s="32" t="str">
        <f>IFERROR(VLOOKUP(Tabela227[[#This Row],[NOME]],'MANHÃ (N) (6)'!$D$2:$E$127,2,FALSE),"")</f>
        <v/>
      </c>
      <c r="CW91" s="32" t="str">
        <f>IFERROR(VLOOKUP(Tabela227[[#This Row],[NOME]],'MANHÃ (N) (5)'!$D$2:$E$127,2,FALSE),"")</f>
        <v/>
      </c>
      <c r="CX91" s="32" t="str">
        <f>IFERROR(VLOOKUP(Tabela227[[#This Row],[NOME]],'MANHÃ (N) (4)'!$D$2:$E$127,2,FALSE),"")</f>
        <v/>
      </c>
      <c r="CY91" s="32" t="str">
        <f>IFERROR(VLOOKUP(Tabela227[[#This Row],[NOME]],'MANHÃ (N) (3)'!$D$2:$E$127,2,FALSE),"")</f>
        <v/>
      </c>
      <c r="CZ91" s="32" t="str">
        <f>IFERROR(VLOOKUP(Tabela227[[#This Row],[NOME]],'MANHÃ (N) (2)'!$D$2:$E$127,2,FALSE),"")</f>
        <v/>
      </c>
      <c r="DA91" s="32" t="str">
        <f>IFERROR(VLOOKUP(Tabela227[[#This Row],[NOME]],'MANHÃ (N) (1)'!$D$2:$E$127,2,FALSE),"")</f>
        <v/>
      </c>
      <c r="DB91" s="32" t="str">
        <f>IFERROR(VLOOKUP(Tabela227[[#This Row],[NOME]],'MANHÃ (N) (7)'!$F$2:$G$127,2,FALSE),"")</f>
        <v/>
      </c>
      <c r="DC91" s="32" t="str">
        <f>IFERROR(VLOOKUP(Tabela227[[#This Row],[NOME]],'MANHÃ (N) (7)'!$F$2:$G$127,2,FALSE),"")</f>
        <v/>
      </c>
      <c r="DD91" s="32" t="str">
        <f>IFERROR(VLOOKUP(Tabela227[[#This Row],[NOME]],'MANHÃ (N) (6)'!$F$2:$G$127,2,FALSE),"")</f>
        <v/>
      </c>
      <c r="DE91" s="32" t="str">
        <f>IFERROR(VLOOKUP(Tabela227[[#This Row],[NOME]],'MANHÃ (N) (5)'!$F$2:$G$127,2,FALSE),"")</f>
        <v/>
      </c>
      <c r="DF91" s="32" t="str">
        <f>IFERROR(VLOOKUP(Tabela227[[#This Row],[NOME]],'MANHÃ (N) (3)'!$F$2:$G$127,2,FALSE),"")</f>
        <v/>
      </c>
      <c r="DG91" s="32" t="str">
        <f>IFERROR(VLOOKUP(Tabela227[[#This Row],[NOME]],'MANHÃ (N) (2)'!$F$2:$G$127,2,FALSE),"")</f>
        <v/>
      </c>
      <c r="DH91" s="32" t="str">
        <f>IFERROR(VLOOKUP(Tabela227[[#This Row],[NOME]],'MANHÃ (N) (1)'!$F$2:$G$127,2,FALSE),"")</f>
        <v/>
      </c>
      <c r="DI91" s="32" t="str">
        <f>IFERROR(VLOOKUP(Tabela227[[#This Row],[NOME]],'MANHÃ (N) (7)'!$H$2:$I$127,2,FALSE),"")</f>
        <v/>
      </c>
      <c r="DJ91" s="32" t="str">
        <f>IFERROR(VLOOKUP(Tabela227[[#This Row],[NOME]],'MANHÃ (N) (6)'!$H$2:$I$127,2,FALSE),"")</f>
        <v/>
      </c>
      <c r="DK91" s="32" t="str">
        <f>IFERROR(VLOOKUP(Tabela227[[#This Row],[NOME]],'MANHÃ (N) (5)'!$H$2:$I$127,2,FALSE),"")</f>
        <v/>
      </c>
      <c r="DL91" s="32" t="str">
        <f>IFERROR(VLOOKUP(Tabela227[[#This Row],[NOME]],'MANHÃ (N) (4)'!$H$2:$I$127,2,FALSE),"")</f>
        <v/>
      </c>
      <c r="DM91" s="32" t="str">
        <f>IFERROR(VLOOKUP(Tabela227[[#This Row],[NOME]],'MANHÃ (N) (3)'!$H$2:$I$127,2,FALSE),"")</f>
        <v/>
      </c>
      <c r="DN91" s="32" t="str">
        <f>IFERROR(VLOOKUP(Tabela227[[#This Row],[NOME]],'MANHÃ (N) (2)'!$H$2:$I$127,2,FALSE),"")</f>
        <v/>
      </c>
      <c r="DO91" s="32" t="str">
        <f>IFERROR(VLOOKUP(Tabela227[[#This Row],[NOME]],'MANHÃ (N) (1)'!$H$2:$I$127,2,FALSE),"")</f>
        <v/>
      </c>
      <c r="DP91" s="32" t="str">
        <f>IFERROR(VLOOKUP(Tabela227[[#This Row],[NOME]],'MANHÃ (N) (7)'!$J$2:$K$127,2,FALSE),"")</f>
        <v/>
      </c>
      <c r="DQ91" s="32" t="str">
        <f>IFERROR(VLOOKUP(Tabela227[[#This Row],[NOME]],'MANHÃ (N) (6)'!$J$2:$K$127,2,FALSE),"")</f>
        <v/>
      </c>
      <c r="DR91" s="32" t="str">
        <f>IFERROR(VLOOKUP(Tabela227[[#This Row],[NOME]],'MANHÃ (N) (5)'!$J$2:$K$127,2,FALSE),"")</f>
        <v/>
      </c>
      <c r="DS91" s="32" t="str">
        <f>IFERROR(VLOOKUP(Tabela227[[#This Row],[NOME]],'MANHÃ (N) (4)'!$J$2:$K$127,2,FALSE),"")</f>
        <v/>
      </c>
      <c r="DT91" s="32" t="str">
        <f>IFERROR(VLOOKUP(Tabela227[[#This Row],[NOME]],'MANHÃ (N) (3)'!$J$2:$K$127,2,FALSE),"")</f>
        <v/>
      </c>
      <c r="DU91" s="32" t="str">
        <f>IFERROR(VLOOKUP(Tabela227[[#This Row],[NOME]],'MANHÃ (N) (2)'!$J$2:$K$127,2,FALSE),"")</f>
        <v/>
      </c>
      <c r="DV91" s="32" t="str">
        <f>IFERROR(VLOOKUP(Tabela227[[#This Row],[NOME]],'MANHÃ (N) (1)'!$J$2:$K$127,2,FALSE),"")</f>
        <v/>
      </c>
      <c r="DW91" s="32" t="str">
        <f>IFERROR(VLOOKUP(Tabela227[[#This Row],[NOME]],'MANHÃ (N) (7)'!$L$2:$M$127,2,FALSE),"")</f>
        <v/>
      </c>
      <c r="DX91" s="32" t="str">
        <f>IFERROR(VLOOKUP(Tabela227[[#This Row],[NOME]],'MANHÃ (N) (6)'!$L$2:$M$127,2,FALSE),"")</f>
        <v/>
      </c>
      <c r="DY91" s="32" t="str">
        <f>IFERROR(VLOOKUP(Tabela227[[#This Row],[NOME]],'MANHÃ (N) (5)'!$L$2:$M$127,2,FALSE),"")</f>
        <v/>
      </c>
      <c r="DZ91" s="32" t="str">
        <f>IFERROR(VLOOKUP(Tabela227[[#This Row],[NOME]],'MANHÃ (N) (4)'!$L$2:$M$127,2,FALSE),"")</f>
        <v/>
      </c>
      <c r="EA91" s="32" t="str">
        <f>IFERROR(VLOOKUP(Tabela227[[#This Row],[NOME]],'MANHÃ (N) (3)'!$L$2:$M$127,2,FALSE),"")</f>
        <v/>
      </c>
      <c r="EB91" s="32" t="str">
        <f>IFERROR(VLOOKUP(Tabela227[[#This Row],[NOME]],'MANHÃ (N) (2)'!$L$2:$M$127,2,FALSE),"")</f>
        <v/>
      </c>
      <c r="EC91" s="32" t="str">
        <f>IFERROR(VLOOKUP(Tabela227[[#This Row],[NOME]],'MANHÃ (N) (1)'!$L$2:$M$127,2,FALSE),"")</f>
        <v/>
      </c>
      <c r="ED91" s="33">
        <v>45323</v>
      </c>
      <c r="EE91" s="31">
        <f>PROFESSORES!$D$3</f>
        <v>2024</v>
      </c>
      <c r="EF91" s="31" t="str">
        <f>PROFESSORES!$C$3</f>
        <v>MAIO</v>
      </c>
      <c r="EG91" s="35">
        <f>'MÊS (WORD)'!$C$4</f>
        <v>5</v>
      </c>
      <c r="EH91" s="42">
        <f>'MÊS (WORD)'!$I$5</f>
        <v>45413</v>
      </c>
      <c r="EI91" s="31" t="str">
        <f>'MÊS (WORD)'!$J$5</f>
        <v>*
***************************DIA DO TRABALHO**************************</v>
      </c>
      <c r="EJ91" s="42">
        <f>'MÊS (WORD)'!$I$6</f>
        <v>45414</v>
      </c>
      <c r="EK91" s="37" t="str">
        <f>'MÊS (WORD)'!$J$6</f>
        <v/>
      </c>
      <c r="EL91" s="42">
        <f>'MÊS (WORD)'!$I$7</f>
        <v>45415</v>
      </c>
      <c r="EM91" s="37" t="str">
        <f>'MÊS (WORD)'!$J$7</f>
        <v/>
      </c>
      <c r="EN91" s="42">
        <f>'MÊS (WORD)'!$I$8</f>
        <v>45416</v>
      </c>
      <c r="EO91" s="37" t="str">
        <f>'MÊS (WORD)'!$J$8</f>
        <v/>
      </c>
      <c r="EP91" s="42">
        <f>'MÊS (WORD)'!$I$9</f>
        <v>45417</v>
      </c>
      <c r="EQ91" s="37" t="str">
        <f>'MÊS (WORD)'!$J$9</f>
        <v>********************************************************************</v>
      </c>
      <c r="ER91" s="42">
        <f>'MÊS (WORD)'!$I$10</f>
        <v>45418</v>
      </c>
      <c r="ES91" s="37" t="str">
        <f>'MÊS (WORD)'!$J$10</f>
        <v/>
      </c>
      <c r="ET91" s="42">
        <f>'MÊS (WORD)'!$I$11</f>
        <v>45419</v>
      </c>
      <c r="EU91" s="37" t="str">
        <f>'MÊS (WORD)'!$J$11</f>
        <v/>
      </c>
      <c r="EV91" s="42">
        <f>'MÊS (WORD)'!$I$12</f>
        <v>45420</v>
      </c>
      <c r="EW91" s="37" t="str">
        <f>'MÊS (WORD)'!$J$12</f>
        <v/>
      </c>
      <c r="EX91" s="42">
        <f>'MÊS (WORD)'!$I$13</f>
        <v>45421</v>
      </c>
      <c r="EY91" s="37" t="str">
        <f>'MÊS (WORD)'!$J$13</f>
        <v/>
      </c>
      <c r="EZ91" s="37">
        <f>'MÊS (WORD)'!$I$14</f>
        <v>45422</v>
      </c>
      <c r="FA91" s="37" t="str">
        <f>'MÊS (WORD)'!$J$14</f>
        <v/>
      </c>
      <c r="FB91" s="37">
        <f>'MÊS (WORD)'!$I$15</f>
        <v>45423</v>
      </c>
      <c r="FC91" s="37" t="str">
        <f>'MÊS (WORD)'!$J$15</f>
        <v/>
      </c>
      <c r="FD91" s="37">
        <f>'MÊS (WORD)'!$I$16</f>
        <v>45424</v>
      </c>
      <c r="FE91" s="37" t="str">
        <f>'MÊS (WORD)'!$J$16</f>
        <v>********************************************************************</v>
      </c>
      <c r="FF91" s="37">
        <f>'MÊS (WORD)'!$I$17</f>
        <v>45425</v>
      </c>
      <c r="FG91" s="37" t="str">
        <f>'MÊS (WORD)'!$J$17</f>
        <v/>
      </c>
      <c r="FH91" s="37">
        <f>'MÊS (WORD)'!$I$18</f>
        <v>45426</v>
      </c>
      <c r="FI91" s="37" t="str">
        <f>'MÊS (WORD)'!$J$18</f>
        <v/>
      </c>
      <c r="FJ91" s="37">
        <f>'MÊS (WORD)'!$I$19</f>
        <v>45427</v>
      </c>
      <c r="FK91" s="37" t="str">
        <f>'MÊS (WORD)'!$J$19</f>
        <v/>
      </c>
      <c r="FL91" s="37">
        <f>'MÊS (WORD)'!$I$20</f>
        <v>45428</v>
      </c>
      <c r="FM91" s="37" t="str">
        <f>'MÊS (WORD)'!$J$20</f>
        <v/>
      </c>
      <c r="FN91" s="37">
        <f>'MÊS (WORD)'!$I$21</f>
        <v>45429</v>
      </c>
      <c r="FO91" s="37" t="str">
        <f>'MÊS (WORD)'!$J$21</f>
        <v/>
      </c>
      <c r="FP91" s="37">
        <f>'MÊS (WORD)'!$I$22</f>
        <v>45430</v>
      </c>
      <c r="FQ91" s="37" t="str">
        <f>'MÊS (WORD)'!$J$22</f>
        <v/>
      </c>
      <c r="FR91" s="37">
        <f>'MÊS (WORD)'!$I$23</f>
        <v>45431</v>
      </c>
      <c r="FS91" s="37" t="str">
        <f>'MÊS (WORD)'!$J$23</f>
        <v>********************************************************************</v>
      </c>
      <c r="FT91" s="37">
        <f>'MÊS (WORD)'!$I$24</f>
        <v>45432</v>
      </c>
      <c r="FU91" s="37" t="str">
        <f>'MÊS (WORD)'!$J$24</f>
        <v/>
      </c>
      <c r="FV91" s="37">
        <f>'MÊS (WORD)'!$I$25</f>
        <v>45433</v>
      </c>
      <c r="FW91" s="37" t="str">
        <f>'MÊS (WORD)'!$J$25</f>
        <v/>
      </c>
      <c r="FX91" s="37">
        <f>'MÊS (WORD)'!$I$26</f>
        <v>45434</v>
      </c>
      <c r="FY91" s="37" t="str">
        <f>'MÊS (WORD)'!$J$26</f>
        <v/>
      </c>
      <c r="FZ91" s="37">
        <f>'MÊS (WORD)'!$I$27</f>
        <v>45435</v>
      </c>
      <c r="GA91" s="37" t="str">
        <f>'MÊS (WORD)'!$J$27</f>
        <v/>
      </c>
      <c r="GB91" s="37">
        <f>'MÊS (WORD)'!$I$28</f>
        <v>45436</v>
      </c>
      <c r="GC91" s="37" t="str">
        <f>'MÊS (WORD)'!$J$28</f>
        <v/>
      </c>
      <c r="GD91" s="37">
        <f>'MÊS (WORD)'!$I$29</f>
        <v>45437</v>
      </c>
      <c r="GE91" s="37" t="str">
        <f>'MÊS (WORD)'!$J$29</f>
        <v/>
      </c>
      <c r="GF91" s="37">
        <f>'MÊS (WORD)'!$I$30</f>
        <v>45438</v>
      </c>
      <c r="GG91" s="37" t="str">
        <f>'MÊS (WORD)'!$J$30</f>
        <v>********************************************************************</v>
      </c>
      <c r="GH91" s="37">
        <f>'MÊS (WORD)'!$I$31</f>
        <v>45439</v>
      </c>
      <c r="GI91" s="37" t="str">
        <f>'MÊS (WORD)'!$J$31</f>
        <v/>
      </c>
      <c r="GJ91" s="37">
        <f>'MÊS (WORD)'!$I$32</f>
        <v>45440</v>
      </c>
      <c r="GK91" s="37" t="str">
        <f>'MÊS (WORD)'!$J$32</f>
        <v/>
      </c>
      <c r="GL91" s="37">
        <f>'MÊS (WORD)'!$I$33</f>
        <v>45441</v>
      </c>
      <c r="GM91" s="37" t="str">
        <f>'MÊS (WORD)'!$J$33</f>
        <v/>
      </c>
      <c r="GN91" s="37">
        <f>'MÊS (WORD)'!$I$34</f>
        <v>45442</v>
      </c>
      <c r="GO91" s="37" t="str">
        <f>'MÊS (WORD)'!$J$34</f>
        <v/>
      </c>
      <c r="GP91" s="37">
        <f>'MÊS (WORD)'!$I$35</f>
        <v>45443</v>
      </c>
      <c r="GQ91" s="31" t="str">
        <f>'MÊS (WORD)'!$J$35</f>
        <v/>
      </c>
    </row>
    <row r="92" spans="1:199" ht="17.100000000000001" customHeight="1" x14ac:dyDescent="0.25">
      <c r="A92" s="31">
        <v>63634</v>
      </c>
      <c r="B92" s="33">
        <v>42626</v>
      </c>
      <c r="C92" s="31">
        <v>2</v>
      </c>
      <c r="D92" s="39" t="s">
        <v>426</v>
      </c>
      <c r="E92" s="34" t="s">
        <v>264</v>
      </c>
      <c r="F92" s="39" t="s">
        <v>396</v>
      </c>
      <c r="G92" s="39" t="s">
        <v>398</v>
      </c>
      <c r="H92" s="31">
        <v>4</v>
      </c>
      <c r="I92" s="31">
        <f>IF(Tabela227[[#This Row],[HORA AULA]]&lt;&gt;0,Tabela227[[#This Row],[HORA AULA]]/2,"-")</f>
        <v>2</v>
      </c>
      <c r="J92" s="31">
        <v>14</v>
      </c>
      <c r="K92" s="31" t="s">
        <v>100</v>
      </c>
      <c r="L92" s="31" t="s">
        <v>100</v>
      </c>
      <c r="M92" s="31" t="s">
        <v>100</v>
      </c>
      <c r="N92" s="32" t="str">
        <f>IFERROR(VLOOKUP(Tabela227[[#This Row],[NOME]],'NOITE (N) (7)'!$B$3:$C$176,2,FALSE),"")</f>
        <v/>
      </c>
      <c r="O92" s="32" t="str">
        <f>IFERROR(VLOOKUP(Tabela227[[#This Row],[NOME]],'NOITE (N) (6)'!$B$3:$C$176,2,FALSE),"")</f>
        <v/>
      </c>
      <c r="P92" s="32" t="str">
        <f>IFERROR(VLOOKUP(Tabela227[[#This Row],[NOME]],'NOITE (N) (5)'!$B$3:$C$176,2,FALSE),"")</f>
        <v/>
      </c>
      <c r="Q92" s="32" t="str">
        <f>IFERROR(VLOOKUP(Tabela227[[#This Row],[NOME]],'NOITE (N) (4)'!$B$3:$C$176,2,FALSE),"")</f>
        <v/>
      </c>
      <c r="R92" s="32" t="str">
        <f>IFERROR(VLOOKUP(Tabela227[[#This Row],[NOME]],'NOITE (N) (3)'!$B$3:$C$176,2,FALSE),"")</f>
        <v/>
      </c>
      <c r="S92" s="32" t="str">
        <f>IFERROR(VLOOKUP(Tabela227[[#This Row],[NOME]],'NOITE (N) (2)'!$B$3:$C$176,2,FALSE),"")</f>
        <v/>
      </c>
      <c r="T92" s="32" t="str">
        <f>IFERROR(VLOOKUP(Tabela227[[#This Row],[NOME]],'NOITE (N) (1)'!$B$3:$C$176,2,FALSE),"")</f>
        <v/>
      </c>
      <c r="U92" s="32" t="str">
        <f>IFERROR(VLOOKUP(Tabela227[[#This Row],[NOME]],'NOITE (N) (7)'!$D$3:$E$176,2,FALSE),"")</f>
        <v/>
      </c>
      <c r="V92" s="32" t="str">
        <f>IFERROR(VLOOKUP(Tabela227[[#This Row],[NOME]],'NOITE (N) (6)'!$D$3:$E$176,2,FALSE),"")</f>
        <v/>
      </c>
      <c r="W92" s="32" t="str">
        <f>IFERROR(VLOOKUP(Tabela227[[#This Row],[NOME]],'NOITE (N) (5)'!$D$3:$E$176,2,FALSE),"")</f>
        <v/>
      </c>
      <c r="X92" s="32" t="str">
        <f>IFERROR(VLOOKUP(Tabela227[[#This Row],[NOME]],'NOITE (N) (4)'!$D$3:$E$176,2,FALSE),"")</f>
        <v/>
      </c>
      <c r="Y92" s="32" t="str">
        <f>IFERROR(VLOOKUP(Tabela227[[#This Row],[NOME]],'NOITE (N) (3)'!$D$3:$E$176,2,FALSE),"")</f>
        <v/>
      </c>
      <c r="Z92" s="32" t="str">
        <f>IFERROR(VLOOKUP(Tabela227[[#This Row],[NOME]],'NOITE (N) (2)'!$D$3:$E$176,2,FALSE),"")</f>
        <v/>
      </c>
      <c r="AA92" s="32" t="str">
        <f>IFERROR(VLOOKUP(Tabela227[[#This Row],[NOME]],'NOITE (N) (1)'!$D$3:$E$176,2,FALSE),"")</f>
        <v/>
      </c>
      <c r="AB92" s="32" t="str">
        <f>IFERROR(VLOOKUP(Tabela227[[#This Row],[NOME]],'NOITE (N) (7)'!$F$3:$G$176,2,FALSE),"")</f>
        <v/>
      </c>
      <c r="AC92" s="32" t="str">
        <f>IFERROR(VLOOKUP(Tabela227[[#This Row],[NOME]],'NOITE (N) (6)'!$F$3:$G$176,2,FALSE),"")</f>
        <v/>
      </c>
      <c r="AD92" s="32" t="str">
        <f>IFERROR(VLOOKUP(Tabela227[[#This Row],[NOME]],'NOITE (N) (5)'!$F$3:$G$176,2,FALSE),"")</f>
        <v/>
      </c>
      <c r="AE92" s="32" t="str">
        <f>IFERROR(VLOOKUP(Tabela227[[#This Row],[NOME]],'NOITE (N) (4)'!$F$3:$G$176,2,FALSE),"")</f>
        <v/>
      </c>
      <c r="AF92" s="32" t="str">
        <f>IFERROR(VLOOKUP(Tabela227[[#This Row],[NOME]],'NOITE (N) (3)'!$F$3:$G$176,2,FALSE),"")</f>
        <v/>
      </c>
      <c r="AG92" s="32" t="str">
        <f>IFERROR(VLOOKUP(Tabela227[[#This Row],[NOME]],'NOITE (N) (2)'!$F$3:$G$176,2,FALSE),"")</f>
        <v/>
      </c>
      <c r="AH92" s="32" t="str">
        <f>IFERROR(VLOOKUP(Tabela227[[#This Row],[NOME]],'NOITE (N) (1)'!$F$3:$G$176,2,FALSE),"")</f>
        <v/>
      </c>
      <c r="AI92" s="32" t="str">
        <f>IFERROR(VLOOKUP(Tabela227[[#This Row],[NOME]],'NOITE (N) (7)'!$H$3:$I$176,2,FALSE),"")</f>
        <v/>
      </c>
      <c r="AJ92" s="32" t="str">
        <f>IFERROR(VLOOKUP(Tabela227[[#This Row],[NOME]],'NOITE (N) (6)'!$H$3:$I$176,2,FALSE),"")</f>
        <v/>
      </c>
      <c r="AK92" s="32" t="str">
        <f>IFERROR(VLOOKUP(Tabela227[[#This Row],[NOME]],'NOITE (N) (5)'!$H$3:$I$176,2,FALSE),"")</f>
        <v/>
      </c>
      <c r="AL92" s="32" t="str">
        <f>IFERROR(VLOOKUP(Tabela227[[#This Row],[NOME]],'NOITE (N) (4)'!$H$3:$I$176,2,FALSE),"")</f>
        <v/>
      </c>
      <c r="AM92" s="32" t="str">
        <f>IFERROR(VLOOKUP(Tabela227[[#This Row],[NOME]],'NOITE (N) (3)'!$H$3:$I$176,2,FALSE),"")</f>
        <v/>
      </c>
      <c r="AN92" s="32" t="str">
        <f>IFERROR(VLOOKUP(Tabela227[[#This Row],[NOME]],'NOITE (N) (2)'!$H$3:$I$176,2,FALSE),"")</f>
        <v/>
      </c>
      <c r="AO92" s="32" t="str">
        <f>IFERROR(VLOOKUP(Tabela227[[#This Row],[NOME]],'NOITE (N) (1)'!$H$3:$I$176,2,FALSE),"")</f>
        <v/>
      </c>
      <c r="AP92" s="32" t="str">
        <f>IFERROR(VLOOKUP(Tabela227[[#This Row],[NOME]],'NOITE (N) (7)'!$J$3:$K$176,2,FALSE),"")</f>
        <v/>
      </c>
      <c r="AQ92" s="32" t="str">
        <f>IFERROR(VLOOKUP(Tabela227[[#This Row],[NOME]],'NOITE (N) (6)'!$J$3:$K$176,2,FALSE),"")</f>
        <v/>
      </c>
      <c r="AR92" s="32" t="str">
        <f>IFERROR(VLOOKUP(Tabela227[[#This Row],[NOME]],'NOITE (N) (5)'!$J$3:$K$176,2,FALSE),"")</f>
        <v/>
      </c>
      <c r="AS92" s="32" t="str">
        <f>IFERROR(VLOOKUP(Tabela227[[#This Row],[NOME]],'NOITE (N) (4)'!$J$3:$K$176,2,FALSE),"")</f>
        <v/>
      </c>
      <c r="AT92" s="32" t="str">
        <f>IFERROR(VLOOKUP(Tabela227[[#This Row],[NOME]],'NOITE (N) (3)'!$J$3:$K$176,2,FALSE),"")</f>
        <v/>
      </c>
      <c r="AU92" s="32" t="str">
        <f>IFERROR(VLOOKUP(Tabela227[[#This Row],[NOME]],'NOITE (N) (2)'!$J$3:$K$176,2,FALSE),"")</f>
        <v/>
      </c>
      <c r="AV92" s="32" t="str">
        <f>IFERROR(VLOOKUP(Tabela227[[#This Row],[NOME]],'NOITE (N) (1)'!$J$3:$K$176,2,FALSE),"")</f>
        <v/>
      </c>
      <c r="AW92" s="32" t="str">
        <f>IFERROR(VLOOKUP(Tabela227[[#This Row],[NOME]],'NOITE (N) (7)'!$L$3:$M$176,2,FALSE),"")</f>
        <v/>
      </c>
      <c r="AX92" s="32" t="str">
        <f>IFERROR(VLOOKUP(Tabela227[[#This Row],[NOME]],'NOITE (N) (6)'!$L$3:$M$176,2,FALSE),"")</f>
        <v/>
      </c>
      <c r="AY92" s="32" t="str">
        <f>IFERROR(VLOOKUP(Tabela227[[#This Row],[NOME]],'NOITE (N) (5)'!$L$3:$M$176,2,FALSE),"")</f>
        <v/>
      </c>
      <c r="AZ92" s="32" t="str">
        <f>IFERROR(VLOOKUP(Tabela227[[#This Row],[NOME]],'NOITE (N) (4)'!$L$3:$M$176,2,FALSE),"")</f>
        <v/>
      </c>
      <c r="BA92" s="32" t="str">
        <f>IFERROR(VLOOKUP(Tabela227[[#This Row],[NOME]],'NOITE (N) (3)'!$L$3:$M$176,2,FALSE),"")</f>
        <v/>
      </c>
      <c r="BB92" s="32" t="str">
        <f>IFERROR(VLOOKUP(Tabela227[[#This Row],[NOME]],'NOITE (N) (2)'!$L$3:$M$176,2,FALSE),"")</f>
        <v/>
      </c>
      <c r="BC92" s="32" t="str">
        <f>IFERROR(VLOOKUP(Tabela227[[#This Row],[NOME]],'NOITE (N) (1)'!$L$3:$M$176,2,FALSE),"")</f>
        <v/>
      </c>
      <c r="BD92" s="32" t="str">
        <f>IFERROR(VLOOKUP(Tabela227[[#This Row],[NOME]],'TARDE (N) (6)'!$B$2:$C$73,2,FALSE),"")</f>
        <v/>
      </c>
      <c r="BE92" s="32" t="str">
        <f>IFERROR(VLOOKUP(Tabela227[[#This Row],[NOME]],'TARDE (N) (5)'!$B$2:$C$73,2,FALSE),"")</f>
        <v/>
      </c>
      <c r="BF92" s="32" t="str">
        <f>IFERROR(VLOOKUP(Tabela227[[#This Row],[NOME]],'TARDE (N) (4)'!$B$2:$C$73,2,FALSE),"")</f>
        <v/>
      </c>
      <c r="BG92" s="32" t="str">
        <f>IFERROR(VLOOKUP(Tabela227[[#This Row],[NOME]],'TARDE (N) (3)'!$B$2:$C$73,2,FALSE),"")</f>
        <v/>
      </c>
      <c r="BH92" s="32" t="str">
        <f>IFERROR(VLOOKUP(Tabela227[[#This Row],[NOME]],'TARDE (N) (2)'!$B$2:$C$73,2,FALSE),"")</f>
        <v/>
      </c>
      <c r="BI92" s="32" t="str">
        <f>IFERROR(VLOOKUP(Tabela227[[#This Row],[NOME]],'TARDE (N) (1)'!$B$2:$C$73,2,FALSE),"")</f>
        <v/>
      </c>
      <c r="BJ92" s="32" t="str">
        <f>IFERROR(VLOOKUP(Tabela227[[#This Row],[NOME]],'TARDE (N) (6)'!$D$2:$E$73,2,FALSE),"")</f>
        <v/>
      </c>
      <c r="BK92" s="32" t="str">
        <f>IFERROR(VLOOKUP(Tabela227[[#This Row],[NOME]],'TARDE (N) (5)'!$D$2:$E$73,2,FALSE),"")</f>
        <v/>
      </c>
      <c r="BL92" s="32" t="str">
        <f>IFERROR(VLOOKUP(Tabela227[[#This Row],[NOME]],'TARDE (N) (4)'!$D$2:$E$73,2,FALSE),"")</f>
        <v/>
      </c>
      <c r="BM92" s="32" t="str">
        <f>IFERROR(VLOOKUP(Tabela227[[#This Row],[NOME]],'TARDE (N) (3)'!$D$2:$E$73,2,FALSE),"")</f>
        <v/>
      </c>
      <c r="BN92" s="32" t="str">
        <f>IFERROR(VLOOKUP(Tabela227[[#This Row],[NOME]],'TARDE (N) (2)'!$D$2:$E$73,2,FALSE),"")</f>
        <v/>
      </c>
      <c r="BO92" s="32" t="str">
        <f>IFERROR(VLOOKUP(Tabela227[[#This Row],[NOME]],'TARDE (N) (1)'!$D$2:$E$73,2,FALSE),"")</f>
        <v/>
      </c>
      <c r="BP92" s="32" t="str">
        <f>IFERROR(VLOOKUP(Tabela227[[#This Row],[NOME]],'TARDE (N) (6)'!$F$2:$G$73,2,FALSE),"")</f>
        <v/>
      </c>
      <c r="BQ92" s="32" t="str">
        <f>IFERROR(VLOOKUP(Tabela227[[#This Row],[NOME]],'TARDE (N) (5)'!$F$2:$G$73,2,FALSE),"")</f>
        <v/>
      </c>
      <c r="BR92" s="32" t="str">
        <f>IFERROR(VLOOKUP(Tabela227[[#This Row],[NOME]],'TARDE (N) (4)'!$F$2:$G$73,2,FALSE),"")</f>
        <v/>
      </c>
      <c r="BS92" s="32" t="str">
        <f>IFERROR(VLOOKUP(Tabela227[[#This Row],[NOME]],'TARDE (N) (3)'!$F$2:$G$73,2,FALSE),"")</f>
        <v/>
      </c>
      <c r="BT92" s="32" t="str">
        <f>IFERROR(VLOOKUP(Tabela227[[#This Row],[NOME]],'TARDE (N) (2)'!$F$2:$G$73,2,FALSE),"")</f>
        <v/>
      </c>
      <c r="BU92" s="32" t="str">
        <f>IFERROR(VLOOKUP(Tabela227[[#This Row],[NOME]],'TARDE (N) (1)'!$F$2:$G$73,2,FALSE),"")</f>
        <v/>
      </c>
      <c r="BV92" s="32" t="str">
        <f>IFERROR(VLOOKUP(Tabela227[[#This Row],[NOME]],'TARDE (N) (6)'!$H$2:$I$73,2,FALSE),"")</f>
        <v/>
      </c>
      <c r="BW92" s="32" t="str">
        <f>IFERROR(VLOOKUP(Tabela227[[#This Row],[NOME]],'TARDE (N) (5)'!$H$2:$I$73,2,FALSE),"")</f>
        <v/>
      </c>
      <c r="BX92" s="32" t="str">
        <f>IFERROR(VLOOKUP(Tabela227[[#This Row],[NOME]],'TARDE (N) (4)'!$H$2:$I$73,2,FALSE),"")</f>
        <v/>
      </c>
      <c r="BY92" s="32" t="str">
        <f>IFERROR(VLOOKUP(Tabela227[[#This Row],[NOME]],'TARDE (N) (3)'!$H$2:$I$73,2,FALSE),"")</f>
        <v/>
      </c>
      <c r="BZ92" s="32" t="str">
        <f>IFERROR(VLOOKUP(Tabela227[[#This Row],[NOME]],'TARDE (N) (2)'!$H$2:$I$73,2,FALSE),"")</f>
        <v/>
      </c>
      <c r="CA92" s="32" t="str">
        <f>IFERROR(VLOOKUP(Tabela227[[#This Row],[NOME]],'TARDE (N) (1)'!$H$2:$I$73,2,FALSE),"")</f>
        <v/>
      </c>
      <c r="CB92" s="32" t="str">
        <f>IFERROR(VLOOKUP(Tabela227[[#This Row],[NOME]],'TARDE (N) (6)'!$J$2:$K$73,2,FALSE),"")</f>
        <v/>
      </c>
      <c r="CC92" s="32" t="str">
        <f>IFERROR(VLOOKUP(Tabela227[[#This Row],[NOME]],'TARDE (N) (5)'!$J$2:$K$73,2,FALSE),"")</f>
        <v/>
      </c>
      <c r="CD92" s="32" t="str">
        <f>IFERROR(VLOOKUP(Tabela227[[#This Row],[NOME]],'TARDE (N) (4)'!$J$2:$K$73,2,FALSE),"")</f>
        <v/>
      </c>
      <c r="CE92" s="32" t="str">
        <f>IFERROR(VLOOKUP(Tabela227[[#This Row],[NOME]],'TARDE (N) (3)'!$J$2:$K$73,2,FALSE),"")</f>
        <v/>
      </c>
      <c r="CF92" s="32" t="str">
        <f>IFERROR(VLOOKUP(Tabela227[[#This Row],[NOME]],'TARDE (N) (2)'!$J$2:$K$73,2,FALSE),"")</f>
        <v/>
      </c>
      <c r="CG92" s="32" t="str">
        <f>IFERROR(VLOOKUP(Tabela227[[#This Row],[NOME]],'TARDE (N) (1)'!$J$2:$K$73,2,FALSE),"")</f>
        <v/>
      </c>
      <c r="CH92" s="32" t="str">
        <f>IFERROR(VLOOKUP(Tabela227[[#This Row],[NOME]],'TARDE (N) (6)'!$L$2:$M$73,2,FALSE),"")</f>
        <v/>
      </c>
      <c r="CI92" s="32" t="str">
        <f>IFERROR(VLOOKUP(Tabela227[[#This Row],[NOME]],'TARDE (N) (5)'!$L$2:$M$73,2,FALSE),"")</f>
        <v/>
      </c>
      <c r="CJ92" s="32" t="str">
        <f>IFERROR(VLOOKUP(Tabela227[[#This Row],[NOME]],'TARDE (N) (4)'!$L$2:$M$73,2,FALSE),"")</f>
        <v/>
      </c>
      <c r="CK92" s="32" t="str">
        <f>IFERROR(VLOOKUP(Tabela227[[#This Row],[NOME]],'TARDE (N) (3)'!$L$2:$M$73,2,FALSE),"")</f>
        <v/>
      </c>
      <c r="CL92" s="32" t="str">
        <f>IFERROR(VLOOKUP(Tabela227[[#This Row],[NOME]],'TARDE (N) (2)'!$L$2:$M$73,2,FALSE),"")</f>
        <v/>
      </c>
      <c r="CM92" s="32" t="str">
        <f>IFERROR(VLOOKUP(Tabela227[[#This Row],[NOME]],'TARDE (N) (1)'!$L$2:$M$73,2,FALSE),"")</f>
        <v/>
      </c>
      <c r="CN92" s="32" t="str">
        <f>IFERROR(VLOOKUP(Tabela227[[#This Row],[NOME]],'MANHÃ (N) (7)'!$B$2:$C$127,2,FALSE),"")</f>
        <v/>
      </c>
      <c r="CO92" s="32" t="str">
        <f>IFERROR(VLOOKUP(Tabela227[[#This Row],[NOME]],'MANHÃ (N) (6)'!$B$2:$C$127,2,FALSE),"")</f>
        <v/>
      </c>
      <c r="CP92" s="32" t="str">
        <f>IFERROR(VLOOKUP(Tabela227[[#This Row],[NOME]],'MANHÃ (N) (5)'!$B$2:$C$127,2,FALSE),"")</f>
        <v/>
      </c>
      <c r="CQ92" s="32" t="str">
        <f>IFERROR(VLOOKUP(Tabela227[[#This Row],[NOME]],'MANHÃ (N) (4)'!$B$2:$C$127,2,FALSE),"")</f>
        <v/>
      </c>
      <c r="CR92" s="32" t="str">
        <f>IFERROR(VLOOKUP(Tabela227[[#This Row],[NOME]],'MANHÃ (N) (3)'!$B$2:$C$127,2,FALSE),"")</f>
        <v/>
      </c>
      <c r="CS92" s="32" t="str">
        <f>IFERROR(VLOOKUP(Tabela227[[#This Row],[NOME]],'MANHÃ (N) (2)'!$B$2:$C$127,2,FALSE),"")</f>
        <v/>
      </c>
      <c r="CT92" s="32" t="str">
        <f>IFERROR(VLOOKUP(Tabela227[[#This Row],[NOME]],'MANHÃ (N) (1)'!$B$2:$C$127,2,FALSE),"")</f>
        <v/>
      </c>
      <c r="CU92" s="32" t="str">
        <f>IFERROR(VLOOKUP(Tabela227[[#This Row],[NOME]],'MANHÃ (N) (7)'!$D$2:$E$127,2,FALSE),"")</f>
        <v/>
      </c>
      <c r="CV92" s="32" t="str">
        <f>IFERROR(VLOOKUP(Tabela227[[#This Row],[NOME]],'MANHÃ (N) (6)'!$D$2:$E$127,2,FALSE),"")</f>
        <v/>
      </c>
      <c r="CW92" s="32" t="str">
        <f>IFERROR(VLOOKUP(Tabela227[[#This Row],[NOME]],'MANHÃ (N) (5)'!$D$2:$E$127,2,FALSE),"")</f>
        <v/>
      </c>
      <c r="CX92" s="32" t="str">
        <f>IFERROR(VLOOKUP(Tabela227[[#This Row],[NOME]],'MANHÃ (N) (4)'!$D$2:$E$127,2,FALSE),"")</f>
        <v/>
      </c>
      <c r="CY92" s="32" t="str">
        <f>IFERROR(VLOOKUP(Tabela227[[#This Row],[NOME]],'MANHÃ (N) (3)'!$D$2:$E$127,2,FALSE),"")</f>
        <v/>
      </c>
      <c r="CZ92" s="32" t="str">
        <f>IFERROR(VLOOKUP(Tabela227[[#This Row],[NOME]],'MANHÃ (N) (2)'!$D$2:$E$127,2,FALSE),"")</f>
        <v/>
      </c>
      <c r="DA92" s="32" t="str">
        <f>IFERROR(VLOOKUP(Tabela227[[#This Row],[NOME]],'MANHÃ (N) (1)'!$D$2:$E$127,2,FALSE),"")</f>
        <v/>
      </c>
      <c r="DB92" s="32" t="str">
        <f>IFERROR(VLOOKUP(Tabela227[[#This Row],[NOME]],'MANHÃ (N) (7)'!$F$2:$G$127,2,FALSE),"")</f>
        <v/>
      </c>
      <c r="DC92" s="32" t="str">
        <f>IFERROR(VLOOKUP(Tabela227[[#This Row],[NOME]],'MANHÃ (N) (7)'!$F$2:$G$127,2,FALSE),"")</f>
        <v/>
      </c>
      <c r="DD92" s="32" t="str">
        <f>IFERROR(VLOOKUP(Tabela227[[#This Row],[NOME]],'MANHÃ (N) (6)'!$F$2:$G$127,2,FALSE),"")</f>
        <v/>
      </c>
      <c r="DE92" s="32" t="str">
        <f>IFERROR(VLOOKUP(Tabela227[[#This Row],[NOME]],'MANHÃ (N) (5)'!$F$2:$G$127,2,FALSE),"")</f>
        <v/>
      </c>
      <c r="DF92" s="32" t="str">
        <f>IFERROR(VLOOKUP(Tabela227[[#This Row],[NOME]],'MANHÃ (N) (3)'!$F$2:$G$127,2,FALSE),"")</f>
        <v/>
      </c>
      <c r="DG92" s="32" t="str">
        <f>IFERROR(VLOOKUP(Tabela227[[#This Row],[NOME]],'MANHÃ (N) (2)'!$F$2:$G$127,2,FALSE),"")</f>
        <v/>
      </c>
      <c r="DH92" s="32" t="str">
        <f>IFERROR(VLOOKUP(Tabela227[[#This Row],[NOME]],'MANHÃ (N) (1)'!$F$2:$G$127,2,FALSE),"")</f>
        <v/>
      </c>
      <c r="DI92" s="32" t="str">
        <f>IFERROR(VLOOKUP(Tabela227[[#This Row],[NOME]],'MANHÃ (N) (7)'!$H$2:$I$127,2,FALSE),"")</f>
        <v/>
      </c>
      <c r="DJ92" s="32" t="str">
        <f>IFERROR(VLOOKUP(Tabela227[[#This Row],[NOME]],'MANHÃ (N) (6)'!$H$2:$I$127,2,FALSE),"")</f>
        <v/>
      </c>
      <c r="DK92" s="32" t="str">
        <f>IFERROR(VLOOKUP(Tabela227[[#This Row],[NOME]],'MANHÃ (N) (5)'!$H$2:$I$127,2,FALSE),"")</f>
        <v/>
      </c>
      <c r="DL92" s="32" t="str">
        <f>IFERROR(VLOOKUP(Tabela227[[#This Row],[NOME]],'MANHÃ (N) (4)'!$H$2:$I$127,2,FALSE),"")</f>
        <v/>
      </c>
      <c r="DM92" s="32" t="str">
        <f>IFERROR(VLOOKUP(Tabela227[[#This Row],[NOME]],'MANHÃ (N) (3)'!$H$2:$I$127,2,FALSE),"")</f>
        <v/>
      </c>
      <c r="DN92" s="32" t="str">
        <f>IFERROR(VLOOKUP(Tabela227[[#This Row],[NOME]],'MANHÃ (N) (2)'!$H$2:$I$127,2,FALSE),"")</f>
        <v/>
      </c>
      <c r="DO92" s="32" t="str">
        <f>IFERROR(VLOOKUP(Tabela227[[#This Row],[NOME]],'MANHÃ (N) (1)'!$H$2:$I$127,2,FALSE),"")</f>
        <v/>
      </c>
      <c r="DP92" s="32" t="str">
        <f>IFERROR(VLOOKUP(Tabela227[[#This Row],[NOME]],'MANHÃ (N) (7)'!$J$2:$K$127,2,FALSE),"")</f>
        <v/>
      </c>
      <c r="DQ92" s="32" t="str">
        <f>IFERROR(VLOOKUP(Tabela227[[#This Row],[NOME]],'MANHÃ (N) (6)'!$J$2:$K$127,2,FALSE),"")</f>
        <v/>
      </c>
      <c r="DR92" s="32" t="str">
        <f>IFERROR(VLOOKUP(Tabela227[[#This Row],[NOME]],'MANHÃ (N) (5)'!$J$2:$K$127,2,FALSE),"")</f>
        <v/>
      </c>
      <c r="DS92" s="32" t="str">
        <f>IFERROR(VLOOKUP(Tabela227[[#This Row],[NOME]],'MANHÃ (N) (4)'!$J$2:$K$127,2,FALSE),"")</f>
        <v/>
      </c>
      <c r="DT92" s="32" t="str">
        <f>IFERROR(VLOOKUP(Tabela227[[#This Row],[NOME]],'MANHÃ (N) (3)'!$J$2:$K$127,2,FALSE),"")</f>
        <v/>
      </c>
      <c r="DU92" s="32" t="str">
        <f>IFERROR(VLOOKUP(Tabela227[[#This Row],[NOME]],'MANHÃ (N) (2)'!$J$2:$K$127,2,FALSE),"")</f>
        <v/>
      </c>
      <c r="DV92" s="32" t="str">
        <f>IFERROR(VLOOKUP(Tabela227[[#This Row],[NOME]],'MANHÃ (N) (1)'!$J$2:$K$127,2,FALSE),"")</f>
        <v/>
      </c>
      <c r="DW92" s="32" t="str">
        <f>IFERROR(VLOOKUP(Tabela227[[#This Row],[NOME]],'MANHÃ (N) (7)'!$L$2:$M$127,2,FALSE),"")</f>
        <v/>
      </c>
      <c r="DX92" s="32" t="str">
        <f>IFERROR(VLOOKUP(Tabela227[[#This Row],[NOME]],'MANHÃ (N) (6)'!$L$2:$M$127,2,FALSE),"")</f>
        <v/>
      </c>
      <c r="DY92" s="32" t="str">
        <f>IFERROR(VLOOKUP(Tabela227[[#This Row],[NOME]],'MANHÃ (N) (5)'!$L$2:$M$127,2,FALSE),"")</f>
        <v/>
      </c>
      <c r="DZ92" s="32" t="str">
        <f>IFERROR(VLOOKUP(Tabela227[[#This Row],[NOME]],'MANHÃ (N) (4)'!$L$2:$M$127,2,FALSE),"")</f>
        <v/>
      </c>
      <c r="EA92" s="32" t="str">
        <f>IFERROR(VLOOKUP(Tabela227[[#This Row],[NOME]],'MANHÃ (N) (3)'!$L$2:$M$127,2,FALSE),"")</f>
        <v/>
      </c>
      <c r="EB92" s="32" t="str">
        <f>IFERROR(VLOOKUP(Tabela227[[#This Row],[NOME]],'MANHÃ (N) (2)'!$L$2:$M$127,2,FALSE),"")</f>
        <v/>
      </c>
      <c r="EC92" s="32" t="str">
        <f>IFERROR(VLOOKUP(Tabela227[[#This Row],[NOME]],'MANHÃ (N) (1)'!$L$2:$M$127,2,FALSE),"")</f>
        <v/>
      </c>
      <c r="ED92" s="33">
        <v>45323</v>
      </c>
      <c r="EE92" s="31">
        <f>PROFESSORES!$D$3</f>
        <v>2024</v>
      </c>
      <c r="EF92" s="31" t="str">
        <f>PROFESSORES!$C$3</f>
        <v>MAIO</v>
      </c>
      <c r="EG92" s="35">
        <f>'MÊS (WORD)'!$C$4</f>
        <v>5</v>
      </c>
      <c r="EH92" s="42">
        <f>'MÊS (WORD)'!$I$5</f>
        <v>45413</v>
      </c>
      <c r="EI92" s="31" t="str">
        <f>'MÊS (WORD)'!$J$5</f>
        <v>*
***************************DIA DO TRABALHO**************************</v>
      </c>
      <c r="EJ92" s="42">
        <f>'MÊS (WORD)'!$I$6</f>
        <v>45414</v>
      </c>
      <c r="EK92" s="37" t="str">
        <f>'MÊS (WORD)'!$J$6</f>
        <v/>
      </c>
      <c r="EL92" s="42">
        <f>'MÊS (WORD)'!$I$7</f>
        <v>45415</v>
      </c>
      <c r="EM92" s="37" t="str">
        <f>'MÊS (WORD)'!$J$7</f>
        <v/>
      </c>
      <c r="EN92" s="42">
        <f>'MÊS (WORD)'!$I$8</f>
        <v>45416</v>
      </c>
      <c r="EO92" s="37" t="str">
        <f>'MÊS (WORD)'!$J$8</f>
        <v/>
      </c>
      <c r="EP92" s="42">
        <f>'MÊS (WORD)'!$I$9</f>
        <v>45417</v>
      </c>
      <c r="EQ92" s="37" t="str">
        <f>'MÊS (WORD)'!$J$9</f>
        <v>********************************************************************</v>
      </c>
      <c r="ER92" s="42">
        <f>'MÊS (WORD)'!$I$10</f>
        <v>45418</v>
      </c>
      <c r="ES92" s="37" t="str">
        <f>'MÊS (WORD)'!$J$10</f>
        <v/>
      </c>
      <c r="ET92" s="42">
        <f>'MÊS (WORD)'!$I$11</f>
        <v>45419</v>
      </c>
      <c r="EU92" s="37" t="str">
        <f>'MÊS (WORD)'!$J$11</f>
        <v/>
      </c>
      <c r="EV92" s="42">
        <f>'MÊS (WORD)'!$I$12</f>
        <v>45420</v>
      </c>
      <c r="EW92" s="37" t="str">
        <f>'MÊS (WORD)'!$J$12</f>
        <v/>
      </c>
      <c r="EX92" s="42">
        <f>'MÊS (WORD)'!$I$13</f>
        <v>45421</v>
      </c>
      <c r="EY92" s="37" t="str">
        <f>'MÊS (WORD)'!$J$13</f>
        <v/>
      </c>
      <c r="EZ92" s="37">
        <f>'MÊS (WORD)'!$I$14</f>
        <v>45422</v>
      </c>
      <c r="FA92" s="37" t="str">
        <f>'MÊS (WORD)'!$J$14</f>
        <v/>
      </c>
      <c r="FB92" s="37">
        <f>'MÊS (WORD)'!$I$15</f>
        <v>45423</v>
      </c>
      <c r="FC92" s="37" t="str">
        <f>'MÊS (WORD)'!$J$15</f>
        <v/>
      </c>
      <c r="FD92" s="37">
        <f>'MÊS (WORD)'!$I$16</f>
        <v>45424</v>
      </c>
      <c r="FE92" s="37" t="str">
        <f>'MÊS (WORD)'!$J$16</f>
        <v>********************************************************************</v>
      </c>
      <c r="FF92" s="37">
        <f>'MÊS (WORD)'!$I$17</f>
        <v>45425</v>
      </c>
      <c r="FG92" s="37" t="str">
        <f>'MÊS (WORD)'!$J$17</f>
        <v/>
      </c>
      <c r="FH92" s="37">
        <f>'MÊS (WORD)'!$I$18</f>
        <v>45426</v>
      </c>
      <c r="FI92" s="37" t="str">
        <f>'MÊS (WORD)'!$J$18</f>
        <v/>
      </c>
      <c r="FJ92" s="37">
        <f>'MÊS (WORD)'!$I$19</f>
        <v>45427</v>
      </c>
      <c r="FK92" s="37" t="str">
        <f>'MÊS (WORD)'!$J$19</f>
        <v/>
      </c>
      <c r="FL92" s="37">
        <f>'MÊS (WORD)'!$I$20</f>
        <v>45428</v>
      </c>
      <c r="FM92" s="37" t="str">
        <f>'MÊS (WORD)'!$J$20</f>
        <v/>
      </c>
      <c r="FN92" s="37">
        <f>'MÊS (WORD)'!$I$21</f>
        <v>45429</v>
      </c>
      <c r="FO92" s="37" t="str">
        <f>'MÊS (WORD)'!$J$21</f>
        <v/>
      </c>
      <c r="FP92" s="37">
        <f>'MÊS (WORD)'!$I$22</f>
        <v>45430</v>
      </c>
      <c r="FQ92" s="37" t="str">
        <f>'MÊS (WORD)'!$J$22</f>
        <v/>
      </c>
      <c r="FR92" s="37">
        <f>'MÊS (WORD)'!$I$23</f>
        <v>45431</v>
      </c>
      <c r="FS92" s="37" t="str">
        <f>'MÊS (WORD)'!$J$23</f>
        <v>********************************************************************</v>
      </c>
      <c r="FT92" s="37">
        <f>'MÊS (WORD)'!$I$24</f>
        <v>45432</v>
      </c>
      <c r="FU92" s="37" t="str">
        <f>'MÊS (WORD)'!$J$24</f>
        <v/>
      </c>
      <c r="FV92" s="37">
        <f>'MÊS (WORD)'!$I$25</f>
        <v>45433</v>
      </c>
      <c r="FW92" s="37" t="str">
        <f>'MÊS (WORD)'!$J$25</f>
        <v/>
      </c>
      <c r="FX92" s="37">
        <f>'MÊS (WORD)'!$I$26</f>
        <v>45434</v>
      </c>
      <c r="FY92" s="37" t="str">
        <f>'MÊS (WORD)'!$J$26</f>
        <v/>
      </c>
      <c r="FZ92" s="37">
        <f>'MÊS (WORD)'!$I$27</f>
        <v>45435</v>
      </c>
      <c r="GA92" s="37" t="str">
        <f>'MÊS (WORD)'!$J$27</f>
        <v/>
      </c>
      <c r="GB92" s="37">
        <f>'MÊS (WORD)'!$I$28</f>
        <v>45436</v>
      </c>
      <c r="GC92" s="37" t="str">
        <f>'MÊS (WORD)'!$J$28</f>
        <v/>
      </c>
      <c r="GD92" s="37">
        <f>'MÊS (WORD)'!$I$29</f>
        <v>45437</v>
      </c>
      <c r="GE92" s="37" t="str">
        <f>'MÊS (WORD)'!$J$29</f>
        <v/>
      </c>
      <c r="GF92" s="37">
        <f>'MÊS (WORD)'!$I$30</f>
        <v>45438</v>
      </c>
      <c r="GG92" s="37" t="str">
        <f>'MÊS (WORD)'!$J$30</f>
        <v>********************************************************************</v>
      </c>
      <c r="GH92" s="37">
        <f>'MÊS (WORD)'!$I$31</f>
        <v>45439</v>
      </c>
      <c r="GI92" s="37" t="str">
        <f>'MÊS (WORD)'!$J$31</f>
        <v/>
      </c>
      <c r="GJ92" s="37">
        <f>'MÊS (WORD)'!$I$32</f>
        <v>45440</v>
      </c>
      <c r="GK92" s="37" t="str">
        <f>'MÊS (WORD)'!$J$32</f>
        <v/>
      </c>
      <c r="GL92" s="37">
        <f>'MÊS (WORD)'!$I$33</f>
        <v>45441</v>
      </c>
      <c r="GM92" s="37" t="str">
        <f>'MÊS (WORD)'!$J$33</f>
        <v/>
      </c>
      <c r="GN92" s="37">
        <f>'MÊS (WORD)'!$I$34</f>
        <v>45442</v>
      </c>
      <c r="GO92" s="37" t="str">
        <f>'MÊS (WORD)'!$J$34</f>
        <v/>
      </c>
      <c r="GP92" s="37">
        <f>'MÊS (WORD)'!$I$35</f>
        <v>45443</v>
      </c>
      <c r="GQ92" s="31" t="str">
        <f>'MÊS (WORD)'!$J$35</f>
        <v/>
      </c>
    </row>
    <row r="93" spans="1:199" ht="17.100000000000001" customHeight="1" x14ac:dyDescent="0.25">
      <c r="A93" s="31">
        <v>73778</v>
      </c>
      <c r="B93" s="33">
        <v>44700</v>
      </c>
      <c r="C93" s="31">
        <v>270</v>
      </c>
      <c r="D93" s="39" t="s">
        <v>455</v>
      </c>
      <c r="E93" s="34" t="s">
        <v>324</v>
      </c>
      <c r="F93" s="39" t="s">
        <v>396</v>
      </c>
      <c r="G93" s="39" t="s">
        <v>398</v>
      </c>
      <c r="H93" s="31">
        <v>4</v>
      </c>
      <c r="I93" s="31">
        <f>IF(Tabela227[[#This Row],[HORA AULA]]&lt;&gt;0,Tabela227[[#This Row],[HORA AULA]]/2,"-")</f>
        <v>2</v>
      </c>
      <c r="J93" s="31" t="s">
        <v>100</v>
      </c>
      <c r="K93" s="31" t="s">
        <v>100</v>
      </c>
      <c r="L93" s="31" t="s">
        <v>100</v>
      </c>
      <c r="M93" s="31" t="s">
        <v>100</v>
      </c>
      <c r="N93" s="32" t="str">
        <f>IFERROR(VLOOKUP(Tabela227[[#This Row],[NOME]],'NOITE (N) (7)'!$B$3:$C$176,2,FALSE),"")</f>
        <v/>
      </c>
      <c r="O93" s="32" t="str">
        <f>IFERROR(VLOOKUP(Tabela227[[#This Row],[NOME]],'NOITE (N) (6)'!$B$3:$C$176,2,FALSE),"")</f>
        <v/>
      </c>
      <c r="P93" s="32" t="str">
        <f>IFERROR(VLOOKUP(Tabela227[[#This Row],[NOME]],'NOITE (N) (5)'!$B$3:$C$176,2,FALSE),"")</f>
        <v/>
      </c>
      <c r="Q93" s="32" t="str">
        <f>IFERROR(VLOOKUP(Tabela227[[#This Row],[NOME]],'NOITE (N) (4)'!$B$3:$C$176,2,FALSE),"")</f>
        <v/>
      </c>
      <c r="R93" s="32" t="str">
        <f>IFERROR(VLOOKUP(Tabela227[[#This Row],[NOME]],'NOITE (N) (3)'!$B$3:$C$176,2,FALSE),"")</f>
        <v/>
      </c>
      <c r="S93" s="32" t="str">
        <f>IFERROR(VLOOKUP(Tabela227[[#This Row],[NOME]],'NOITE (N) (2)'!$B$3:$C$176,2,FALSE),"")</f>
        <v/>
      </c>
      <c r="T93" s="32" t="str">
        <f>IFERROR(VLOOKUP(Tabela227[[#This Row],[NOME]],'NOITE (N) (1)'!$B$3:$C$176,2,FALSE),"")</f>
        <v>REQUISITOS PARA PROJETOS DE REDES DE COMPUTADORES</v>
      </c>
      <c r="U93" s="32" t="str">
        <f>IFERROR(VLOOKUP(Tabela227[[#This Row],[NOME]],'NOITE (N) (7)'!$D$3:$E$176,2,FALSE),"")</f>
        <v/>
      </c>
      <c r="V93" s="32" t="str">
        <f>IFERROR(VLOOKUP(Tabela227[[#This Row],[NOME]],'NOITE (N) (6)'!$D$3:$E$176,2,FALSE),"")</f>
        <v/>
      </c>
      <c r="W93" s="32" t="str">
        <f>IFERROR(VLOOKUP(Tabela227[[#This Row],[NOME]],'NOITE (N) (5)'!$D$3:$E$176,2,FALSE),"")</f>
        <v/>
      </c>
      <c r="X93" s="32" t="str">
        <f>IFERROR(VLOOKUP(Tabela227[[#This Row],[NOME]],'NOITE (N) (4)'!$D$3:$E$176,2,FALSE),"")</f>
        <v/>
      </c>
      <c r="Y93" s="32" t="str">
        <f>IFERROR(VLOOKUP(Tabela227[[#This Row],[NOME]],'NOITE (N) (3)'!$D$3:$E$176,2,FALSE),"")</f>
        <v/>
      </c>
      <c r="Z93" s="32" t="str">
        <f>IFERROR(VLOOKUP(Tabela227[[#This Row],[NOME]],'NOITE (N) (2)'!$D$3:$E$176,2,FALSE),"")</f>
        <v/>
      </c>
      <c r="AA93" s="32" t="str">
        <f>IFERROR(VLOOKUP(Tabela227[[#This Row],[NOME]],'NOITE (N) (1)'!$D$3:$E$176,2,FALSE),"")</f>
        <v/>
      </c>
      <c r="AB93" s="32" t="str">
        <f>IFERROR(VLOOKUP(Tabela227[[#This Row],[NOME]],'NOITE (N) (7)'!$F$3:$G$176,2,FALSE),"")</f>
        <v/>
      </c>
      <c r="AC93" s="32" t="str">
        <f>IFERROR(VLOOKUP(Tabela227[[#This Row],[NOME]],'NOITE (N) (6)'!$F$3:$G$176,2,FALSE),"")</f>
        <v/>
      </c>
      <c r="AD93" s="32" t="str">
        <f>IFERROR(VLOOKUP(Tabela227[[#This Row],[NOME]],'NOITE (N) (5)'!$F$3:$G$176,2,FALSE),"")</f>
        <v/>
      </c>
      <c r="AE93" s="32" t="str">
        <f>IFERROR(VLOOKUP(Tabela227[[#This Row],[NOME]],'NOITE (N) (4)'!$F$3:$G$176,2,FALSE),"")</f>
        <v/>
      </c>
      <c r="AF93" s="32" t="str">
        <f>IFERROR(VLOOKUP(Tabela227[[#This Row],[NOME]],'NOITE (N) (3)'!$F$3:$G$176,2,FALSE),"")</f>
        <v/>
      </c>
      <c r="AG93" s="32" t="str">
        <f>IFERROR(VLOOKUP(Tabela227[[#This Row],[NOME]],'NOITE (N) (2)'!$F$3:$G$176,2,FALSE),"")</f>
        <v/>
      </c>
      <c r="AH93" s="32" t="str">
        <f>IFERROR(VLOOKUP(Tabela227[[#This Row],[NOME]],'NOITE (N) (1)'!$F$3:$G$176,2,FALSE),"")</f>
        <v/>
      </c>
      <c r="AI93" s="32" t="str">
        <f>IFERROR(VLOOKUP(Tabela227[[#This Row],[NOME]],'NOITE (N) (7)'!$H$3:$I$176,2,FALSE),"")</f>
        <v/>
      </c>
      <c r="AJ93" s="32" t="str">
        <f>IFERROR(VLOOKUP(Tabela227[[#This Row],[NOME]],'NOITE (N) (6)'!$H$3:$I$176,2,FALSE),"")</f>
        <v/>
      </c>
      <c r="AK93" s="32" t="str">
        <f>IFERROR(VLOOKUP(Tabela227[[#This Row],[NOME]],'NOITE (N) (5)'!$H$3:$I$176,2,FALSE),"")</f>
        <v/>
      </c>
      <c r="AL93" s="32" t="str">
        <f>IFERROR(VLOOKUP(Tabela227[[#This Row],[NOME]],'NOITE (N) (4)'!$H$3:$I$176,2,FALSE),"")</f>
        <v/>
      </c>
      <c r="AM93" s="32" t="str">
        <f>IFERROR(VLOOKUP(Tabela227[[#This Row],[NOME]],'NOITE (N) (3)'!$H$3:$I$176,2,FALSE),"")</f>
        <v/>
      </c>
      <c r="AN93" s="32" t="str">
        <f>IFERROR(VLOOKUP(Tabela227[[#This Row],[NOME]],'NOITE (N) (2)'!$H$3:$I$176,2,FALSE),"")</f>
        <v/>
      </c>
      <c r="AO93" s="32" t="str">
        <f>IFERROR(VLOOKUP(Tabela227[[#This Row],[NOME]],'NOITE (N) (1)'!$H$3:$I$176,2,FALSE),"")</f>
        <v/>
      </c>
      <c r="AP93" s="32" t="str">
        <f>IFERROR(VLOOKUP(Tabela227[[#This Row],[NOME]],'NOITE (N) (7)'!$J$3:$K$176,2,FALSE),"")</f>
        <v/>
      </c>
      <c r="AQ93" s="32" t="str">
        <f>IFERROR(VLOOKUP(Tabela227[[#This Row],[NOME]],'NOITE (N) (6)'!$J$3:$K$176,2,FALSE),"")</f>
        <v/>
      </c>
      <c r="AR93" s="32" t="str">
        <f>IFERROR(VLOOKUP(Tabela227[[#This Row],[NOME]],'NOITE (N) (5)'!$J$3:$K$176,2,FALSE),"")</f>
        <v/>
      </c>
      <c r="AS93" s="32" t="str">
        <f>IFERROR(VLOOKUP(Tabela227[[#This Row],[NOME]],'NOITE (N) (4)'!$J$3:$K$176,2,FALSE),"")</f>
        <v/>
      </c>
      <c r="AT93" s="32" t="str">
        <f>IFERROR(VLOOKUP(Tabela227[[#This Row],[NOME]],'NOITE (N) (3)'!$J$3:$K$176,2,FALSE),"")</f>
        <v/>
      </c>
      <c r="AU93" s="32" t="str">
        <f>IFERROR(VLOOKUP(Tabela227[[#This Row],[NOME]],'NOITE (N) (2)'!$J$3:$K$176,2,FALSE),"")</f>
        <v/>
      </c>
      <c r="AV93" s="32" t="str">
        <f>IFERROR(VLOOKUP(Tabela227[[#This Row],[NOME]],'NOITE (N) (1)'!$J$3:$K$176,2,FALSE),"")</f>
        <v/>
      </c>
      <c r="AW93" s="32" t="str">
        <f>IFERROR(VLOOKUP(Tabela227[[#This Row],[NOME]],'NOITE (N) (7)'!$L$3:$M$176,2,FALSE),"")</f>
        <v/>
      </c>
      <c r="AX93" s="32" t="str">
        <f>IFERROR(VLOOKUP(Tabela227[[#This Row],[NOME]],'NOITE (N) (6)'!$L$3:$M$176,2,FALSE),"")</f>
        <v/>
      </c>
      <c r="AY93" s="32" t="str">
        <f>IFERROR(VLOOKUP(Tabela227[[#This Row],[NOME]],'NOITE (N) (5)'!$L$3:$M$176,2,FALSE),"")</f>
        <v/>
      </c>
      <c r="AZ93" s="32" t="str">
        <f>IFERROR(VLOOKUP(Tabela227[[#This Row],[NOME]],'NOITE (N) (4)'!$L$3:$M$176,2,FALSE),"")</f>
        <v/>
      </c>
      <c r="BA93" s="32" t="str">
        <f>IFERROR(VLOOKUP(Tabela227[[#This Row],[NOME]],'NOITE (N) (3)'!$L$3:$M$176,2,FALSE),"")</f>
        <v/>
      </c>
      <c r="BB93" s="32" t="str">
        <f>IFERROR(VLOOKUP(Tabela227[[#This Row],[NOME]],'NOITE (N) (2)'!$L$3:$M$176,2,FALSE),"")</f>
        <v/>
      </c>
      <c r="BC93" s="32" t="str">
        <f>IFERROR(VLOOKUP(Tabela227[[#This Row],[NOME]],'NOITE (N) (1)'!$L$3:$M$176,2,FALSE),"")</f>
        <v/>
      </c>
      <c r="BD93" s="32" t="str">
        <f>IFERROR(VLOOKUP(Tabela227[[#This Row],[NOME]],'TARDE (N) (6)'!$B$2:$C$73,2,FALSE),"")</f>
        <v/>
      </c>
      <c r="BE93" s="32" t="str">
        <f>IFERROR(VLOOKUP(Tabela227[[#This Row],[NOME]],'TARDE (N) (5)'!$B$2:$C$73,2,FALSE),"")</f>
        <v/>
      </c>
      <c r="BF93" s="32" t="str">
        <f>IFERROR(VLOOKUP(Tabela227[[#This Row],[NOME]],'TARDE (N) (4)'!$B$2:$C$73,2,FALSE),"")</f>
        <v/>
      </c>
      <c r="BG93" s="32" t="str">
        <f>IFERROR(VLOOKUP(Tabela227[[#This Row],[NOME]],'TARDE (N) (3)'!$B$2:$C$73,2,FALSE),"")</f>
        <v/>
      </c>
      <c r="BH93" s="32" t="str">
        <f>IFERROR(VLOOKUP(Tabela227[[#This Row],[NOME]],'TARDE (N) (2)'!$B$2:$C$73,2,FALSE),"")</f>
        <v/>
      </c>
      <c r="BI93" s="32" t="str">
        <f>IFERROR(VLOOKUP(Tabela227[[#This Row],[NOME]],'TARDE (N) (1)'!$B$2:$C$73,2,FALSE),"")</f>
        <v/>
      </c>
      <c r="BJ93" s="32" t="str">
        <f>IFERROR(VLOOKUP(Tabela227[[#This Row],[NOME]],'TARDE (N) (6)'!$D$2:$E$73,2,FALSE),"")</f>
        <v/>
      </c>
      <c r="BK93" s="32" t="str">
        <f>IFERROR(VLOOKUP(Tabela227[[#This Row],[NOME]],'TARDE (N) (5)'!$D$2:$E$73,2,FALSE),"")</f>
        <v/>
      </c>
      <c r="BL93" s="32" t="str">
        <f>IFERROR(VLOOKUP(Tabela227[[#This Row],[NOME]],'TARDE (N) (4)'!$D$2:$E$73,2,FALSE),"")</f>
        <v/>
      </c>
      <c r="BM93" s="32" t="str">
        <f>IFERROR(VLOOKUP(Tabela227[[#This Row],[NOME]],'TARDE (N) (3)'!$D$2:$E$73,2,FALSE),"")</f>
        <v/>
      </c>
      <c r="BN93" s="32" t="str">
        <f>IFERROR(VLOOKUP(Tabela227[[#This Row],[NOME]],'TARDE (N) (2)'!$D$2:$E$73,2,FALSE),"")</f>
        <v/>
      </c>
      <c r="BO93" s="32" t="str">
        <f>IFERROR(VLOOKUP(Tabela227[[#This Row],[NOME]],'TARDE (N) (1)'!$D$2:$E$73,2,FALSE),"")</f>
        <v/>
      </c>
      <c r="BP93" s="32" t="str">
        <f>IFERROR(VLOOKUP(Tabela227[[#This Row],[NOME]],'TARDE (N) (6)'!$F$2:$G$73,2,FALSE),"")</f>
        <v/>
      </c>
      <c r="BQ93" s="32" t="str">
        <f>IFERROR(VLOOKUP(Tabela227[[#This Row],[NOME]],'TARDE (N) (5)'!$F$2:$G$73,2,FALSE),"")</f>
        <v/>
      </c>
      <c r="BR93" s="32" t="str">
        <f>IFERROR(VLOOKUP(Tabela227[[#This Row],[NOME]],'TARDE (N) (4)'!$F$2:$G$73,2,FALSE),"")</f>
        <v/>
      </c>
      <c r="BS93" s="32" t="str">
        <f>IFERROR(VLOOKUP(Tabela227[[#This Row],[NOME]],'TARDE (N) (3)'!$F$2:$G$73,2,FALSE),"")</f>
        <v/>
      </c>
      <c r="BT93" s="32" t="str">
        <f>IFERROR(VLOOKUP(Tabela227[[#This Row],[NOME]],'TARDE (N) (2)'!$F$2:$G$73,2,FALSE),"")</f>
        <v/>
      </c>
      <c r="BU93" s="32" t="str">
        <f>IFERROR(VLOOKUP(Tabela227[[#This Row],[NOME]],'TARDE (N) (1)'!$F$2:$G$73,2,FALSE),"")</f>
        <v/>
      </c>
      <c r="BV93" s="32" t="str">
        <f>IFERROR(VLOOKUP(Tabela227[[#This Row],[NOME]],'TARDE (N) (6)'!$H$2:$I$73,2,FALSE),"")</f>
        <v/>
      </c>
      <c r="BW93" s="32" t="str">
        <f>IFERROR(VLOOKUP(Tabela227[[#This Row],[NOME]],'TARDE (N) (5)'!$H$2:$I$73,2,FALSE),"")</f>
        <v/>
      </c>
      <c r="BX93" s="32" t="str">
        <f>IFERROR(VLOOKUP(Tabela227[[#This Row],[NOME]],'TARDE (N) (4)'!$H$2:$I$73,2,FALSE),"")</f>
        <v/>
      </c>
      <c r="BY93" s="32" t="str">
        <f>IFERROR(VLOOKUP(Tabela227[[#This Row],[NOME]],'TARDE (N) (3)'!$H$2:$I$73,2,FALSE),"")</f>
        <v/>
      </c>
      <c r="BZ93" s="32" t="str">
        <f>IFERROR(VLOOKUP(Tabela227[[#This Row],[NOME]],'TARDE (N) (2)'!$H$2:$I$73,2,FALSE),"")</f>
        <v/>
      </c>
      <c r="CA93" s="32" t="str">
        <f>IFERROR(VLOOKUP(Tabela227[[#This Row],[NOME]],'TARDE (N) (1)'!$H$2:$I$73,2,FALSE),"")</f>
        <v/>
      </c>
      <c r="CB93" s="32" t="str">
        <f>IFERROR(VLOOKUP(Tabela227[[#This Row],[NOME]],'TARDE (N) (6)'!$J$2:$K$73,2,FALSE),"")</f>
        <v/>
      </c>
      <c r="CC93" s="32" t="str">
        <f>IFERROR(VLOOKUP(Tabela227[[#This Row],[NOME]],'TARDE (N) (5)'!$J$2:$K$73,2,FALSE),"")</f>
        <v/>
      </c>
      <c r="CD93" s="32" t="str">
        <f>IFERROR(VLOOKUP(Tabela227[[#This Row],[NOME]],'TARDE (N) (4)'!$J$2:$K$73,2,FALSE),"")</f>
        <v/>
      </c>
      <c r="CE93" s="32" t="str">
        <f>IFERROR(VLOOKUP(Tabela227[[#This Row],[NOME]],'TARDE (N) (3)'!$J$2:$K$73,2,FALSE),"")</f>
        <v/>
      </c>
      <c r="CF93" s="32" t="str">
        <f>IFERROR(VLOOKUP(Tabela227[[#This Row],[NOME]],'TARDE (N) (2)'!$J$2:$K$73,2,FALSE),"")</f>
        <v/>
      </c>
      <c r="CG93" s="32" t="str">
        <f>IFERROR(VLOOKUP(Tabela227[[#This Row],[NOME]],'TARDE (N) (1)'!$J$2:$K$73,2,FALSE),"")</f>
        <v/>
      </c>
      <c r="CH93" s="32" t="str">
        <f>IFERROR(VLOOKUP(Tabela227[[#This Row],[NOME]],'TARDE (N) (6)'!$L$2:$M$73,2,FALSE),"")</f>
        <v/>
      </c>
      <c r="CI93" s="32" t="str">
        <f>IFERROR(VLOOKUP(Tabela227[[#This Row],[NOME]],'TARDE (N) (5)'!$L$2:$M$73,2,FALSE),"")</f>
        <v/>
      </c>
      <c r="CJ93" s="32" t="str">
        <f>IFERROR(VLOOKUP(Tabela227[[#This Row],[NOME]],'TARDE (N) (4)'!$L$2:$M$73,2,FALSE),"")</f>
        <v/>
      </c>
      <c r="CK93" s="32" t="str">
        <f>IFERROR(VLOOKUP(Tabela227[[#This Row],[NOME]],'TARDE (N) (3)'!$L$2:$M$73,2,FALSE),"")</f>
        <v/>
      </c>
      <c r="CL93" s="32" t="str">
        <f>IFERROR(VLOOKUP(Tabela227[[#This Row],[NOME]],'TARDE (N) (2)'!$L$2:$M$73,2,FALSE),"")</f>
        <v/>
      </c>
      <c r="CM93" s="32" t="str">
        <f>IFERROR(VLOOKUP(Tabela227[[#This Row],[NOME]],'TARDE (N) (1)'!$L$2:$M$73,2,FALSE),"")</f>
        <v/>
      </c>
      <c r="CN93" s="32" t="str">
        <f>IFERROR(VLOOKUP(Tabela227[[#This Row],[NOME]],'MANHÃ (N) (7)'!$B$2:$C$127,2,FALSE),"")</f>
        <v/>
      </c>
      <c r="CO93" s="32" t="str">
        <f>IFERROR(VLOOKUP(Tabela227[[#This Row],[NOME]],'MANHÃ (N) (6)'!$B$2:$C$127,2,FALSE),"")</f>
        <v/>
      </c>
      <c r="CP93" s="32" t="str">
        <f>IFERROR(VLOOKUP(Tabela227[[#This Row],[NOME]],'MANHÃ (N) (5)'!$B$2:$C$127,2,FALSE),"")</f>
        <v/>
      </c>
      <c r="CQ93" s="32" t="str">
        <f>IFERROR(VLOOKUP(Tabela227[[#This Row],[NOME]],'MANHÃ (N) (4)'!$B$2:$C$127,2,FALSE),"")</f>
        <v/>
      </c>
      <c r="CR93" s="32" t="str">
        <f>IFERROR(VLOOKUP(Tabela227[[#This Row],[NOME]],'MANHÃ (N) (3)'!$B$2:$C$127,2,FALSE),"")</f>
        <v/>
      </c>
      <c r="CS93" s="32" t="str">
        <f>IFERROR(VLOOKUP(Tabela227[[#This Row],[NOME]],'MANHÃ (N) (2)'!$B$2:$C$127,2,FALSE),"")</f>
        <v/>
      </c>
      <c r="CT93" s="32" t="str">
        <f>IFERROR(VLOOKUP(Tabela227[[#This Row],[NOME]],'MANHÃ (N) (1)'!$B$2:$C$127,2,FALSE),"")</f>
        <v/>
      </c>
      <c r="CU93" s="32" t="str">
        <f>IFERROR(VLOOKUP(Tabela227[[#This Row],[NOME]],'MANHÃ (N) (7)'!$D$2:$E$127,2,FALSE),"")</f>
        <v/>
      </c>
      <c r="CV93" s="32" t="str">
        <f>IFERROR(VLOOKUP(Tabela227[[#This Row],[NOME]],'MANHÃ (N) (6)'!$D$2:$E$127,2,FALSE),"")</f>
        <v/>
      </c>
      <c r="CW93" s="32" t="str">
        <f>IFERROR(VLOOKUP(Tabela227[[#This Row],[NOME]],'MANHÃ (N) (5)'!$D$2:$E$127,2,FALSE),"")</f>
        <v/>
      </c>
      <c r="CX93" s="32" t="str">
        <f>IFERROR(VLOOKUP(Tabela227[[#This Row],[NOME]],'MANHÃ (N) (4)'!$D$2:$E$127,2,FALSE),"")</f>
        <v/>
      </c>
      <c r="CY93" s="32" t="str">
        <f>IFERROR(VLOOKUP(Tabela227[[#This Row],[NOME]],'MANHÃ (N) (3)'!$D$2:$E$127,2,FALSE),"")</f>
        <v/>
      </c>
      <c r="CZ93" s="32" t="str">
        <f>IFERROR(VLOOKUP(Tabela227[[#This Row],[NOME]],'MANHÃ (N) (2)'!$D$2:$E$127,2,FALSE),"")</f>
        <v/>
      </c>
      <c r="DA93" s="32" t="str">
        <f>IFERROR(VLOOKUP(Tabela227[[#This Row],[NOME]],'MANHÃ (N) (1)'!$D$2:$E$127,2,FALSE),"")</f>
        <v/>
      </c>
      <c r="DB93" s="32" t="str">
        <f>IFERROR(VLOOKUP(Tabela227[[#This Row],[NOME]],'MANHÃ (N) (7)'!$F$2:$G$127,2,FALSE),"")</f>
        <v/>
      </c>
      <c r="DC93" s="32" t="str">
        <f>IFERROR(VLOOKUP(Tabela227[[#This Row],[NOME]],'MANHÃ (N) (7)'!$F$2:$G$127,2,FALSE),"")</f>
        <v/>
      </c>
      <c r="DD93" s="32" t="str">
        <f>IFERROR(VLOOKUP(Tabela227[[#This Row],[NOME]],'MANHÃ (N) (6)'!$F$2:$G$127,2,FALSE),"")</f>
        <v/>
      </c>
      <c r="DE93" s="32" t="str">
        <f>IFERROR(VLOOKUP(Tabela227[[#This Row],[NOME]],'MANHÃ (N) (5)'!$F$2:$G$127,2,FALSE),"")</f>
        <v/>
      </c>
      <c r="DF93" s="32" t="str">
        <f>IFERROR(VLOOKUP(Tabela227[[#This Row],[NOME]],'MANHÃ (N) (3)'!$F$2:$G$127,2,FALSE),"")</f>
        <v/>
      </c>
      <c r="DG93" s="32" t="str">
        <f>IFERROR(VLOOKUP(Tabela227[[#This Row],[NOME]],'MANHÃ (N) (2)'!$F$2:$G$127,2,FALSE),"")</f>
        <v/>
      </c>
      <c r="DH93" s="32" t="str">
        <f>IFERROR(VLOOKUP(Tabela227[[#This Row],[NOME]],'MANHÃ (N) (1)'!$F$2:$G$127,2,FALSE),"")</f>
        <v/>
      </c>
      <c r="DI93" s="32" t="str">
        <f>IFERROR(VLOOKUP(Tabela227[[#This Row],[NOME]],'MANHÃ (N) (7)'!$H$2:$I$127,2,FALSE),"")</f>
        <v/>
      </c>
      <c r="DJ93" s="32" t="str">
        <f>IFERROR(VLOOKUP(Tabela227[[#This Row],[NOME]],'MANHÃ (N) (6)'!$H$2:$I$127,2,FALSE),"")</f>
        <v/>
      </c>
      <c r="DK93" s="32" t="str">
        <f>IFERROR(VLOOKUP(Tabela227[[#This Row],[NOME]],'MANHÃ (N) (5)'!$H$2:$I$127,2,FALSE),"")</f>
        <v/>
      </c>
      <c r="DL93" s="32" t="str">
        <f>IFERROR(VLOOKUP(Tabela227[[#This Row],[NOME]],'MANHÃ (N) (4)'!$H$2:$I$127,2,FALSE),"")</f>
        <v/>
      </c>
      <c r="DM93" s="32" t="str">
        <f>IFERROR(VLOOKUP(Tabela227[[#This Row],[NOME]],'MANHÃ (N) (3)'!$H$2:$I$127,2,FALSE),"")</f>
        <v/>
      </c>
      <c r="DN93" s="32" t="str">
        <f>IFERROR(VLOOKUP(Tabela227[[#This Row],[NOME]],'MANHÃ (N) (2)'!$H$2:$I$127,2,FALSE),"")</f>
        <v/>
      </c>
      <c r="DO93" s="32" t="str">
        <f>IFERROR(VLOOKUP(Tabela227[[#This Row],[NOME]],'MANHÃ (N) (1)'!$H$2:$I$127,2,FALSE),"")</f>
        <v/>
      </c>
      <c r="DP93" s="32" t="str">
        <f>IFERROR(VLOOKUP(Tabela227[[#This Row],[NOME]],'MANHÃ (N) (7)'!$J$2:$K$127,2,FALSE),"")</f>
        <v/>
      </c>
      <c r="DQ93" s="32" t="str">
        <f>IFERROR(VLOOKUP(Tabela227[[#This Row],[NOME]],'MANHÃ (N) (6)'!$J$2:$K$127,2,FALSE),"")</f>
        <v/>
      </c>
      <c r="DR93" s="32" t="str">
        <f>IFERROR(VLOOKUP(Tabela227[[#This Row],[NOME]],'MANHÃ (N) (5)'!$J$2:$K$127,2,FALSE),"")</f>
        <v/>
      </c>
      <c r="DS93" s="32" t="str">
        <f>IFERROR(VLOOKUP(Tabela227[[#This Row],[NOME]],'MANHÃ (N) (4)'!$J$2:$K$127,2,FALSE),"")</f>
        <v/>
      </c>
      <c r="DT93" s="32" t="str">
        <f>IFERROR(VLOOKUP(Tabela227[[#This Row],[NOME]],'MANHÃ (N) (3)'!$J$2:$K$127,2,FALSE),"")</f>
        <v/>
      </c>
      <c r="DU93" s="32" t="str">
        <f>IFERROR(VLOOKUP(Tabela227[[#This Row],[NOME]],'MANHÃ (N) (2)'!$J$2:$K$127,2,FALSE),"")</f>
        <v/>
      </c>
      <c r="DV93" s="32" t="str">
        <f>IFERROR(VLOOKUP(Tabela227[[#This Row],[NOME]],'MANHÃ (N) (1)'!$J$2:$K$127,2,FALSE),"")</f>
        <v/>
      </c>
      <c r="DW93" s="32" t="str">
        <f>IFERROR(VLOOKUP(Tabela227[[#This Row],[NOME]],'MANHÃ (N) (7)'!$L$2:$M$127,2,FALSE),"")</f>
        <v/>
      </c>
      <c r="DX93" s="32" t="str">
        <f>IFERROR(VLOOKUP(Tabela227[[#This Row],[NOME]],'MANHÃ (N) (6)'!$L$2:$M$127,2,FALSE),"")</f>
        <v/>
      </c>
      <c r="DY93" s="32" t="str">
        <f>IFERROR(VLOOKUP(Tabela227[[#This Row],[NOME]],'MANHÃ (N) (5)'!$L$2:$M$127,2,FALSE),"")</f>
        <v/>
      </c>
      <c r="DZ93" s="32" t="str">
        <f>IFERROR(VLOOKUP(Tabela227[[#This Row],[NOME]],'MANHÃ (N) (4)'!$L$2:$M$127,2,FALSE),"")</f>
        <v/>
      </c>
      <c r="EA93" s="32" t="str">
        <f>IFERROR(VLOOKUP(Tabela227[[#This Row],[NOME]],'MANHÃ (N) (3)'!$L$2:$M$127,2,FALSE),"")</f>
        <v/>
      </c>
      <c r="EB93" s="32" t="str">
        <f>IFERROR(VLOOKUP(Tabela227[[#This Row],[NOME]],'MANHÃ (N) (2)'!$L$2:$M$127,2,FALSE),"")</f>
        <v/>
      </c>
      <c r="EC93" s="32" t="str">
        <f>IFERROR(VLOOKUP(Tabela227[[#This Row],[NOME]],'MANHÃ (N) (1)'!$L$2:$M$127,2,FALSE),"")</f>
        <v/>
      </c>
      <c r="ED93" s="33">
        <v>45323</v>
      </c>
      <c r="EE93" s="31">
        <f>PROFESSORES!$D$3</f>
        <v>2024</v>
      </c>
      <c r="EF93" s="31" t="str">
        <f>PROFESSORES!$C$3</f>
        <v>MAIO</v>
      </c>
      <c r="EG93" s="35">
        <f>'MÊS (WORD)'!$C$4</f>
        <v>5</v>
      </c>
      <c r="EH93" s="42">
        <f>'MÊS (WORD)'!$I$5</f>
        <v>45413</v>
      </c>
      <c r="EI93" s="31" t="str">
        <f>'MÊS (WORD)'!$J$5</f>
        <v>*
***************************DIA DO TRABALHO**************************</v>
      </c>
      <c r="EJ93" s="42">
        <f>'MÊS (WORD)'!$I$6</f>
        <v>45414</v>
      </c>
      <c r="EK93" s="37" t="str">
        <f>'MÊS (WORD)'!$J$6</f>
        <v/>
      </c>
      <c r="EL93" s="42">
        <f>'MÊS (WORD)'!$I$7</f>
        <v>45415</v>
      </c>
      <c r="EM93" s="37" t="str">
        <f>'MÊS (WORD)'!$J$7</f>
        <v/>
      </c>
      <c r="EN93" s="42">
        <f>'MÊS (WORD)'!$I$8</f>
        <v>45416</v>
      </c>
      <c r="EO93" s="37" t="str">
        <f>'MÊS (WORD)'!$J$8</f>
        <v/>
      </c>
      <c r="EP93" s="42">
        <f>'MÊS (WORD)'!$I$9</f>
        <v>45417</v>
      </c>
      <c r="EQ93" s="37" t="str">
        <f>'MÊS (WORD)'!$J$9</f>
        <v>********************************************************************</v>
      </c>
      <c r="ER93" s="42">
        <f>'MÊS (WORD)'!$I$10</f>
        <v>45418</v>
      </c>
      <c r="ES93" s="37" t="str">
        <f>'MÊS (WORD)'!$J$10</f>
        <v/>
      </c>
      <c r="ET93" s="42">
        <f>'MÊS (WORD)'!$I$11</f>
        <v>45419</v>
      </c>
      <c r="EU93" s="37" t="str">
        <f>'MÊS (WORD)'!$J$11</f>
        <v/>
      </c>
      <c r="EV93" s="42">
        <f>'MÊS (WORD)'!$I$12</f>
        <v>45420</v>
      </c>
      <c r="EW93" s="37" t="str">
        <f>'MÊS (WORD)'!$J$12</f>
        <v/>
      </c>
      <c r="EX93" s="42">
        <f>'MÊS (WORD)'!$I$13</f>
        <v>45421</v>
      </c>
      <c r="EY93" s="37" t="str">
        <f>'MÊS (WORD)'!$J$13</f>
        <v/>
      </c>
      <c r="EZ93" s="37">
        <f>'MÊS (WORD)'!$I$14</f>
        <v>45422</v>
      </c>
      <c r="FA93" s="37" t="str">
        <f>'MÊS (WORD)'!$J$14</f>
        <v/>
      </c>
      <c r="FB93" s="37">
        <f>'MÊS (WORD)'!$I$15</f>
        <v>45423</v>
      </c>
      <c r="FC93" s="37" t="str">
        <f>'MÊS (WORD)'!$J$15</f>
        <v/>
      </c>
      <c r="FD93" s="37">
        <f>'MÊS (WORD)'!$I$16</f>
        <v>45424</v>
      </c>
      <c r="FE93" s="37" t="str">
        <f>'MÊS (WORD)'!$J$16</f>
        <v>********************************************************************</v>
      </c>
      <c r="FF93" s="37">
        <f>'MÊS (WORD)'!$I$17</f>
        <v>45425</v>
      </c>
      <c r="FG93" s="37" t="str">
        <f>'MÊS (WORD)'!$J$17</f>
        <v/>
      </c>
      <c r="FH93" s="37">
        <f>'MÊS (WORD)'!$I$18</f>
        <v>45426</v>
      </c>
      <c r="FI93" s="37" t="str">
        <f>'MÊS (WORD)'!$J$18</f>
        <v/>
      </c>
      <c r="FJ93" s="37">
        <f>'MÊS (WORD)'!$I$19</f>
        <v>45427</v>
      </c>
      <c r="FK93" s="37" t="str">
        <f>'MÊS (WORD)'!$J$19</f>
        <v/>
      </c>
      <c r="FL93" s="37">
        <f>'MÊS (WORD)'!$I$20</f>
        <v>45428</v>
      </c>
      <c r="FM93" s="37" t="str">
        <f>'MÊS (WORD)'!$J$20</f>
        <v/>
      </c>
      <c r="FN93" s="37">
        <f>'MÊS (WORD)'!$I$21</f>
        <v>45429</v>
      </c>
      <c r="FO93" s="37" t="str">
        <f>'MÊS (WORD)'!$J$21</f>
        <v/>
      </c>
      <c r="FP93" s="37">
        <f>'MÊS (WORD)'!$I$22</f>
        <v>45430</v>
      </c>
      <c r="FQ93" s="37" t="str">
        <f>'MÊS (WORD)'!$J$22</f>
        <v/>
      </c>
      <c r="FR93" s="37">
        <f>'MÊS (WORD)'!$I$23</f>
        <v>45431</v>
      </c>
      <c r="FS93" s="37" t="str">
        <f>'MÊS (WORD)'!$J$23</f>
        <v>********************************************************************</v>
      </c>
      <c r="FT93" s="37">
        <f>'MÊS (WORD)'!$I$24</f>
        <v>45432</v>
      </c>
      <c r="FU93" s="37" t="str">
        <f>'MÊS (WORD)'!$J$24</f>
        <v/>
      </c>
      <c r="FV93" s="37">
        <f>'MÊS (WORD)'!$I$25</f>
        <v>45433</v>
      </c>
      <c r="FW93" s="37" t="str">
        <f>'MÊS (WORD)'!$J$25</f>
        <v/>
      </c>
      <c r="FX93" s="37">
        <f>'MÊS (WORD)'!$I$26</f>
        <v>45434</v>
      </c>
      <c r="FY93" s="37" t="str">
        <f>'MÊS (WORD)'!$J$26</f>
        <v/>
      </c>
      <c r="FZ93" s="37">
        <f>'MÊS (WORD)'!$I$27</f>
        <v>45435</v>
      </c>
      <c r="GA93" s="37" t="str">
        <f>'MÊS (WORD)'!$J$27</f>
        <v/>
      </c>
      <c r="GB93" s="37">
        <f>'MÊS (WORD)'!$I$28</f>
        <v>45436</v>
      </c>
      <c r="GC93" s="37" t="str">
        <f>'MÊS (WORD)'!$J$28</f>
        <v/>
      </c>
      <c r="GD93" s="37">
        <f>'MÊS (WORD)'!$I$29</f>
        <v>45437</v>
      </c>
      <c r="GE93" s="37" t="str">
        <f>'MÊS (WORD)'!$J$29</f>
        <v/>
      </c>
      <c r="GF93" s="37">
        <f>'MÊS (WORD)'!$I$30</f>
        <v>45438</v>
      </c>
      <c r="GG93" s="37" t="str">
        <f>'MÊS (WORD)'!$J$30</f>
        <v>********************************************************************</v>
      </c>
      <c r="GH93" s="37">
        <f>'MÊS (WORD)'!$I$31</f>
        <v>45439</v>
      </c>
      <c r="GI93" s="37" t="str">
        <f>'MÊS (WORD)'!$J$31</f>
        <v/>
      </c>
      <c r="GJ93" s="37">
        <f>'MÊS (WORD)'!$I$32</f>
        <v>45440</v>
      </c>
      <c r="GK93" s="37" t="str">
        <f>'MÊS (WORD)'!$J$32</f>
        <v/>
      </c>
      <c r="GL93" s="37">
        <f>'MÊS (WORD)'!$I$33</f>
        <v>45441</v>
      </c>
      <c r="GM93" s="37" t="str">
        <f>'MÊS (WORD)'!$J$33</f>
        <v/>
      </c>
      <c r="GN93" s="37">
        <f>'MÊS (WORD)'!$I$34</f>
        <v>45442</v>
      </c>
      <c r="GO93" s="37" t="str">
        <f>'MÊS (WORD)'!$J$34</f>
        <v/>
      </c>
      <c r="GP93" s="37">
        <f>'MÊS (WORD)'!$I$35</f>
        <v>45443</v>
      </c>
      <c r="GQ93" s="31" t="str">
        <f>'MÊS (WORD)'!$J$35</f>
        <v/>
      </c>
    </row>
    <row r="94" spans="1:199" ht="17.100000000000001" customHeight="1" x14ac:dyDescent="0.25">
      <c r="A94" s="31">
        <v>33592</v>
      </c>
      <c r="B94" s="33">
        <v>40376</v>
      </c>
      <c r="C94" s="31">
        <v>216</v>
      </c>
      <c r="D94" s="39" t="s">
        <v>397</v>
      </c>
      <c r="E94" s="34" t="s">
        <v>322</v>
      </c>
      <c r="F94" s="39" t="s">
        <v>396</v>
      </c>
      <c r="G94" s="39" t="s">
        <v>398</v>
      </c>
      <c r="H94" s="31">
        <v>4</v>
      </c>
      <c r="I94" s="31">
        <f>IF(Tabela227[[#This Row],[HORA AULA]]&lt;&gt;0,Tabela227[[#This Row],[HORA AULA]]/2,"-")</f>
        <v>2</v>
      </c>
      <c r="J94" s="31" t="s">
        <v>100</v>
      </c>
      <c r="K94" s="31" t="s">
        <v>100</v>
      </c>
      <c r="L94" s="31" t="s">
        <v>100</v>
      </c>
      <c r="M94" s="31" t="s">
        <v>100</v>
      </c>
      <c r="N94" s="32" t="str">
        <f>IFERROR(VLOOKUP(Tabela227[[#This Row],[NOME]],'NOITE (N) (7)'!$B$3:$C$176,2,FALSE),"")</f>
        <v/>
      </c>
      <c r="O94" s="32" t="str">
        <f>IFERROR(VLOOKUP(Tabela227[[#This Row],[NOME]],'NOITE (N) (6)'!$B$3:$C$176,2,FALSE),"")</f>
        <v/>
      </c>
      <c r="P94" s="32" t="str">
        <f>IFERROR(VLOOKUP(Tabela227[[#This Row],[NOME]],'NOITE (N) (5)'!$B$3:$C$176,2,FALSE),"")</f>
        <v/>
      </c>
      <c r="Q94" s="32" t="str">
        <f>IFERROR(VLOOKUP(Tabela227[[#This Row],[NOME]],'NOITE (N) (4)'!$B$3:$C$176,2,FALSE),"")</f>
        <v/>
      </c>
      <c r="R94" s="32" t="str">
        <f>IFERROR(VLOOKUP(Tabela227[[#This Row],[NOME]],'NOITE (N) (3)'!$B$3:$C$176,2,FALSE),"")</f>
        <v/>
      </c>
      <c r="S94" s="32" t="str">
        <f>IFERROR(VLOOKUP(Tabela227[[#This Row],[NOME]],'NOITE (N) (2)'!$B$3:$C$176,2,FALSE),"")</f>
        <v/>
      </c>
      <c r="T94" s="32" t="str">
        <f>IFERROR(VLOOKUP(Tabela227[[#This Row],[NOME]],'NOITE (N) (1)'!$B$3:$C$176,2,FALSE),"")</f>
        <v/>
      </c>
      <c r="U94" s="32" t="str">
        <f>IFERROR(VLOOKUP(Tabela227[[#This Row],[NOME]],'NOITE (N) (7)'!$D$3:$E$176,2,FALSE),"")</f>
        <v/>
      </c>
      <c r="V94" s="32" t="str">
        <f>IFERROR(VLOOKUP(Tabela227[[#This Row],[NOME]],'NOITE (N) (6)'!$D$3:$E$176,2,FALSE),"")</f>
        <v/>
      </c>
      <c r="W94" s="32" t="str">
        <f>IFERROR(VLOOKUP(Tabela227[[#This Row],[NOME]],'NOITE (N) (5)'!$D$3:$E$176,2,FALSE),"")</f>
        <v/>
      </c>
      <c r="X94" s="32" t="str">
        <f>IFERROR(VLOOKUP(Tabela227[[#This Row],[NOME]],'NOITE (N) (4)'!$D$3:$E$176,2,FALSE),"")</f>
        <v/>
      </c>
      <c r="Y94" s="32" t="str">
        <f>IFERROR(VLOOKUP(Tabela227[[#This Row],[NOME]],'NOITE (N) (3)'!$D$3:$E$176,2,FALSE),"")</f>
        <v/>
      </c>
      <c r="Z94" s="32" t="str">
        <f>IFERROR(VLOOKUP(Tabela227[[#This Row],[NOME]],'NOITE (N) (2)'!$D$3:$E$176,2,FALSE),"")</f>
        <v/>
      </c>
      <c r="AA94" s="32" t="str">
        <f>IFERROR(VLOOKUP(Tabela227[[#This Row],[NOME]],'NOITE (N) (1)'!$D$3:$E$176,2,FALSE),"")</f>
        <v/>
      </c>
      <c r="AB94" s="32" t="str">
        <f>IFERROR(VLOOKUP(Tabela227[[#This Row],[NOME]],'NOITE (N) (7)'!$F$3:$G$176,2,FALSE),"")</f>
        <v/>
      </c>
      <c r="AC94" s="32" t="str">
        <f>IFERROR(VLOOKUP(Tabela227[[#This Row],[NOME]],'NOITE (N) (6)'!$F$3:$G$176,2,FALSE),"")</f>
        <v/>
      </c>
      <c r="AD94" s="32" t="str">
        <f>IFERROR(VLOOKUP(Tabela227[[#This Row],[NOME]],'NOITE (N) (5)'!$F$3:$G$176,2,FALSE),"")</f>
        <v/>
      </c>
      <c r="AE94" s="32" t="str">
        <f>IFERROR(VLOOKUP(Tabela227[[#This Row],[NOME]],'NOITE (N) (4)'!$F$3:$G$176,2,FALSE),"")</f>
        <v/>
      </c>
      <c r="AF94" s="32" t="str">
        <f>IFERROR(VLOOKUP(Tabela227[[#This Row],[NOME]],'NOITE (N) (3)'!$F$3:$G$176,2,FALSE),"")</f>
        <v/>
      </c>
      <c r="AG94" s="32" t="str">
        <f>IFERROR(VLOOKUP(Tabela227[[#This Row],[NOME]],'NOITE (N) (2)'!$F$3:$G$176,2,FALSE),"")</f>
        <v/>
      </c>
      <c r="AH94" s="32" t="str">
        <f>IFERROR(VLOOKUP(Tabela227[[#This Row],[NOME]],'NOITE (N) (1)'!$F$3:$G$176,2,FALSE),"")</f>
        <v/>
      </c>
      <c r="AI94" s="32" t="str">
        <f>IFERROR(VLOOKUP(Tabela227[[#This Row],[NOME]],'NOITE (N) (7)'!$H$3:$I$176,2,FALSE),"")</f>
        <v/>
      </c>
      <c r="AJ94" s="32" t="str">
        <f>IFERROR(VLOOKUP(Tabela227[[#This Row],[NOME]],'NOITE (N) (6)'!$H$3:$I$176,2,FALSE),"")</f>
        <v/>
      </c>
      <c r="AK94" s="32" t="str">
        <f>IFERROR(VLOOKUP(Tabela227[[#This Row],[NOME]],'NOITE (N) (5)'!$H$3:$I$176,2,FALSE),"")</f>
        <v/>
      </c>
      <c r="AL94" s="32" t="str">
        <f>IFERROR(VLOOKUP(Tabela227[[#This Row],[NOME]],'NOITE (N) (4)'!$H$3:$I$176,2,FALSE),"")</f>
        <v/>
      </c>
      <c r="AM94" s="32" t="str">
        <f>IFERROR(VLOOKUP(Tabela227[[#This Row],[NOME]],'NOITE (N) (3)'!$H$3:$I$176,2,FALSE),"")</f>
        <v/>
      </c>
      <c r="AN94" s="32" t="str">
        <f>IFERROR(VLOOKUP(Tabela227[[#This Row],[NOME]],'NOITE (N) (2)'!$H$3:$I$176,2,FALSE),"")</f>
        <v/>
      </c>
      <c r="AO94" s="32" t="str">
        <f>IFERROR(VLOOKUP(Tabela227[[#This Row],[NOME]],'NOITE (N) (1)'!$H$3:$I$176,2,FALSE),"")</f>
        <v/>
      </c>
      <c r="AP94" s="32" t="str">
        <f>IFERROR(VLOOKUP(Tabela227[[#This Row],[NOME]],'NOITE (N) (7)'!$J$3:$K$176,2,FALSE),"")</f>
        <v/>
      </c>
      <c r="AQ94" s="32" t="str">
        <f>IFERROR(VLOOKUP(Tabela227[[#This Row],[NOME]],'NOITE (N) (6)'!$J$3:$K$176,2,FALSE),"")</f>
        <v/>
      </c>
      <c r="AR94" s="32" t="str">
        <f>IFERROR(VLOOKUP(Tabela227[[#This Row],[NOME]],'NOITE (N) (5)'!$J$3:$K$176,2,FALSE),"")</f>
        <v/>
      </c>
      <c r="AS94" s="32" t="str">
        <f>IFERROR(VLOOKUP(Tabela227[[#This Row],[NOME]],'NOITE (N) (4)'!$J$3:$K$176,2,FALSE),"")</f>
        <v/>
      </c>
      <c r="AT94" s="32" t="str">
        <f>IFERROR(VLOOKUP(Tabela227[[#This Row],[NOME]],'NOITE (N) (3)'!$J$3:$K$176,2,FALSE),"")</f>
        <v/>
      </c>
      <c r="AU94" s="32" t="str">
        <f>IFERROR(VLOOKUP(Tabela227[[#This Row],[NOME]],'NOITE (N) (2)'!$J$3:$K$176,2,FALSE),"")</f>
        <v/>
      </c>
      <c r="AV94" s="32" t="str">
        <f>IFERROR(VLOOKUP(Tabela227[[#This Row],[NOME]],'NOITE (N) (1)'!$J$3:$K$176,2,FALSE),"")</f>
        <v/>
      </c>
      <c r="AW94" s="32" t="str">
        <f>IFERROR(VLOOKUP(Tabela227[[#This Row],[NOME]],'NOITE (N) (7)'!$L$3:$M$176,2,FALSE),"")</f>
        <v/>
      </c>
      <c r="AX94" s="32" t="str">
        <f>IFERROR(VLOOKUP(Tabela227[[#This Row],[NOME]],'NOITE (N) (6)'!$L$3:$M$176,2,FALSE),"")</f>
        <v/>
      </c>
      <c r="AY94" s="32" t="str">
        <f>IFERROR(VLOOKUP(Tabela227[[#This Row],[NOME]],'NOITE (N) (5)'!$L$3:$M$176,2,FALSE),"")</f>
        <v/>
      </c>
      <c r="AZ94" s="32" t="str">
        <f>IFERROR(VLOOKUP(Tabela227[[#This Row],[NOME]],'NOITE (N) (4)'!$L$3:$M$176,2,FALSE),"")</f>
        <v/>
      </c>
      <c r="BA94" s="32" t="str">
        <f>IFERROR(VLOOKUP(Tabela227[[#This Row],[NOME]],'NOITE (N) (3)'!$L$3:$M$176,2,FALSE),"")</f>
        <v/>
      </c>
      <c r="BB94" s="32" t="str">
        <f>IFERROR(VLOOKUP(Tabela227[[#This Row],[NOME]],'NOITE (N) (2)'!$L$3:$M$176,2,FALSE),"")</f>
        <v/>
      </c>
      <c r="BC94" s="32" t="str">
        <f>IFERROR(VLOOKUP(Tabela227[[#This Row],[NOME]],'NOITE (N) (1)'!$L$3:$M$176,2,FALSE),"")</f>
        <v/>
      </c>
      <c r="BD94" s="32" t="str">
        <f>IFERROR(VLOOKUP(Tabela227[[#This Row],[NOME]],'TARDE (N) (6)'!$B$2:$C$73,2,FALSE),"")</f>
        <v/>
      </c>
      <c r="BE94" s="32" t="str">
        <f>IFERROR(VLOOKUP(Tabela227[[#This Row],[NOME]],'TARDE (N) (5)'!$B$2:$C$73,2,FALSE),"")</f>
        <v/>
      </c>
      <c r="BF94" s="32" t="str">
        <f>IFERROR(VLOOKUP(Tabela227[[#This Row],[NOME]],'TARDE (N) (4)'!$B$2:$C$73,2,FALSE),"")</f>
        <v/>
      </c>
      <c r="BG94" s="32" t="str">
        <f>IFERROR(VLOOKUP(Tabela227[[#This Row],[NOME]],'TARDE (N) (3)'!$B$2:$C$73,2,FALSE),"")</f>
        <v/>
      </c>
      <c r="BH94" s="32" t="str">
        <f>IFERROR(VLOOKUP(Tabela227[[#This Row],[NOME]],'TARDE (N) (2)'!$B$2:$C$73,2,FALSE),"")</f>
        <v/>
      </c>
      <c r="BI94" s="32" t="str">
        <f>IFERROR(VLOOKUP(Tabela227[[#This Row],[NOME]],'TARDE (N) (1)'!$B$2:$C$73,2,FALSE),"")</f>
        <v/>
      </c>
      <c r="BJ94" s="32" t="str">
        <f>IFERROR(VLOOKUP(Tabela227[[#This Row],[NOME]],'TARDE (N) (6)'!$D$2:$E$73,2,FALSE),"")</f>
        <v/>
      </c>
      <c r="BK94" s="32" t="str">
        <f>IFERROR(VLOOKUP(Tabela227[[#This Row],[NOME]],'TARDE (N) (5)'!$D$2:$E$73,2,FALSE),"")</f>
        <v/>
      </c>
      <c r="BL94" s="32" t="str">
        <f>IFERROR(VLOOKUP(Tabela227[[#This Row],[NOME]],'TARDE (N) (4)'!$D$2:$E$73,2,FALSE),"")</f>
        <v/>
      </c>
      <c r="BM94" s="32" t="str">
        <f>IFERROR(VLOOKUP(Tabela227[[#This Row],[NOME]],'TARDE (N) (3)'!$D$2:$E$73,2,FALSE),"")</f>
        <v/>
      </c>
      <c r="BN94" s="32" t="str">
        <f>IFERROR(VLOOKUP(Tabela227[[#This Row],[NOME]],'TARDE (N) (2)'!$D$2:$E$73,2,FALSE),"")</f>
        <v/>
      </c>
      <c r="BO94" s="32" t="str">
        <f>IFERROR(VLOOKUP(Tabela227[[#This Row],[NOME]],'TARDE (N) (1)'!$D$2:$E$73,2,FALSE),"")</f>
        <v/>
      </c>
      <c r="BP94" s="32" t="str">
        <f>IFERROR(VLOOKUP(Tabela227[[#This Row],[NOME]],'TARDE (N) (6)'!$F$2:$G$73,2,FALSE),"")</f>
        <v/>
      </c>
      <c r="BQ94" s="32" t="str">
        <f>IFERROR(VLOOKUP(Tabela227[[#This Row],[NOME]],'TARDE (N) (5)'!$F$2:$G$73,2,FALSE),"")</f>
        <v/>
      </c>
      <c r="BR94" s="32" t="str">
        <f>IFERROR(VLOOKUP(Tabela227[[#This Row],[NOME]],'TARDE (N) (4)'!$F$2:$G$73,2,FALSE),"")</f>
        <v/>
      </c>
      <c r="BS94" s="32" t="str">
        <f>IFERROR(VLOOKUP(Tabela227[[#This Row],[NOME]],'TARDE (N) (3)'!$F$2:$G$73,2,FALSE),"")</f>
        <v/>
      </c>
      <c r="BT94" s="32" t="str">
        <f>IFERROR(VLOOKUP(Tabela227[[#This Row],[NOME]],'TARDE (N) (2)'!$F$2:$G$73,2,FALSE),"")</f>
        <v/>
      </c>
      <c r="BU94" s="32" t="str">
        <f>IFERROR(VLOOKUP(Tabela227[[#This Row],[NOME]],'TARDE (N) (1)'!$F$2:$G$73,2,FALSE),"")</f>
        <v/>
      </c>
      <c r="BV94" s="32" t="str">
        <f>IFERROR(VLOOKUP(Tabela227[[#This Row],[NOME]],'TARDE (N) (6)'!$H$2:$I$73,2,FALSE),"")</f>
        <v/>
      </c>
      <c r="BW94" s="32" t="str">
        <f>IFERROR(VLOOKUP(Tabela227[[#This Row],[NOME]],'TARDE (N) (5)'!$H$2:$I$73,2,FALSE),"")</f>
        <v/>
      </c>
      <c r="BX94" s="32" t="str">
        <f>IFERROR(VLOOKUP(Tabela227[[#This Row],[NOME]],'TARDE (N) (4)'!$H$2:$I$73,2,FALSE),"")</f>
        <v/>
      </c>
      <c r="BY94" s="32" t="str">
        <f>IFERROR(VLOOKUP(Tabela227[[#This Row],[NOME]],'TARDE (N) (3)'!$H$2:$I$73,2,FALSE),"")</f>
        <v/>
      </c>
      <c r="BZ94" s="32" t="str">
        <f>IFERROR(VLOOKUP(Tabela227[[#This Row],[NOME]],'TARDE (N) (2)'!$H$2:$I$73,2,FALSE),"")</f>
        <v/>
      </c>
      <c r="CA94" s="32" t="str">
        <f>IFERROR(VLOOKUP(Tabela227[[#This Row],[NOME]],'TARDE (N) (1)'!$H$2:$I$73,2,FALSE),"")</f>
        <v/>
      </c>
      <c r="CB94" s="32" t="str">
        <f>IFERROR(VLOOKUP(Tabela227[[#This Row],[NOME]],'TARDE (N) (6)'!$J$2:$K$73,2,FALSE),"")</f>
        <v/>
      </c>
      <c r="CC94" s="32" t="str">
        <f>IFERROR(VLOOKUP(Tabela227[[#This Row],[NOME]],'TARDE (N) (5)'!$J$2:$K$73,2,FALSE),"")</f>
        <v/>
      </c>
      <c r="CD94" s="32" t="str">
        <f>IFERROR(VLOOKUP(Tabela227[[#This Row],[NOME]],'TARDE (N) (4)'!$J$2:$K$73,2,FALSE),"")</f>
        <v/>
      </c>
      <c r="CE94" s="32" t="str">
        <f>IFERROR(VLOOKUP(Tabela227[[#This Row],[NOME]],'TARDE (N) (3)'!$J$2:$K$73,2,FALSE),"")</f>
        <v/>
      </c>
      <c r="CF94" s="32" t="str">
        <f>IFERROR(VLOOKUP(Tabela227[[#This Row],[NOME]],'TARDE (N) (2)'!$J$2:$K$73,2,FALSE),"")</f>
        <v/>
      </c>
      <c r="CG94" s="32" t="str">
        <f>IFERROR(VLOOKUP(Tabela227[[#This Row],[NOME]],'TARDE (N) (1)'!$J$2:$K$73,2,FALSE),"")</f>
        <v/>
      </c>
      <c r="CH94" s="32" t="str">
        <f>IFERROR(VLOOKUP(Tabela227[[#This Row],[NOME]],'TARDE (N) (6)'!$L$2:$M$73,2,FALSE),"")</f>
        <v/>
      </c>
      <c r="CI94" s="32" t="str">
        <f>IFERROR(VLOOKUP(Tabela227[[#This Row],[NOME]],'TARDE (N) (5)'!$L$2:$M$73,2,FALSE),"")</f>
        <v/>
      </c>
      <c r="CJ94" s="32" t="str">
        <f>IFERROR(VLOOKUP(Tabela227[[#This Row],[NOME]],'TARDE (N) (4)'!$L$2:$M$73,2,FALSE),"")</f>
        <v/>
      </c>
      <c r="CK94" s="32" t="str">
        <f>IFERROR(VLOOKUP(Tabela227[[#This Row],[NOME]],'TARDE (N) (3)'!$L$2:$M$73,2,FALSE),"")</f>
        <v/>
      </c>
      <c r="CL94" s="32" t="str">
        <f>IFERROR(VLOOKUP(Tabela227[[#This Row],[NOME]],'TARDE (N) (2)'!$L$2:$M$73,2,FALSE),"")</f>
        <v/>
      </c>
      <c r="CM94" s="32" t="str">
        <f>IFERROR(VLOOKUP(Tabela227[[#This Row],[NOME]],'TARDE (N) (1)'!$L$2:$M$73,2,FALSE),"")</f>
        <v/>
      </c>
      <c r="CN94" s="32" t="str">
        <f>IFERROR(VLOOKUP(Tabela227[[#This Row],[NOME]],'MANHÃ (N) (7)'!$B$2:$C$127,2,FALSE),"")</f>
        <v/>
      </c>
      <c r="CO94" s="32" t="str">
        <f>IFERROR(VLOOKUP(Tabela227[[#This Row],[NOME]],'MANHÃ (N) (6)'!$B$2:$C$127,2,FALSE),"")</f>
        <v/>
      </c>
      <c r="CP94" s="32" t="str">
        <f>IFERROR(VLOOKUP(Tabela227[[#This Row],[NOME]],'MANHÃ (N) (5)'!$B$2:$C$127,2,FALSE),"")</f>
        <v/>
      </c>
      <c r="CQ94" s="32" t="str">
        <f>IFERROR(VLOOKUP(Tabela227[[#This Row],[NOME]],'MANHÃ (N) (4)'!$B$2:$C$127,2,FALSE),"")</f>
        <v/>
      </c>
      <c r="CR94" s="32" t="str">
        <f>IFERROR(VLOOKUP(Tabela227[[#This Row],[NOME]],'MANHÃ (N) (3)'!$B$2:$C$127,2,FALSE),"")</f>
        <v/>
      </c>
      <c r="CS94" s="32" t="str">
        <f>IFERROR(VLOOKUP(Tabela227[[#This Row],[NOME]],'MANHÃ (N) (2)'!$B$2:$C$127,2,FALSE),"")</f>
        <v/>
      </c>
      <c r="CT94" s="32" t="str">
        <f>IFERROR(VLOOKUP(Tabela227[[#This Row],[NOME]],'MANHÃ (N) (1)'!$B$2:$C$127,2,FALSE),"")</f>
        <v/>
      </c>
      <c r="CU94" s="32" t="str">
        <f>IFERROR(VLOOKUP(Tabela227[[#This Row],[NOME]],'MANHÃ (N) (7)'!$D$2:$E$127,2,FALSE),"")</f>
        <v/>
      </c>
      <c r="CV94" s="32" t="str">
        <f>IFERROR(VLOOKUP(Tabela227[[#This Row],[NOME]],'MANHÃ (N) (6)'!$D$2:$E$127,2,FALSE),"")</f>
        <v/>
      </c>
      <c r="CW94" s="32" t="str">
        <f>IFERROR(VLOOKUP(Tabela227[[#This Row],[NOME]],'MANHÃ (N) (5)'!$D$2:$E$127,2,FALSE),"")</f>
        <v/>
      </c>
      <c r="CX94" s="32" t="str">
        <f>IFERROR(VLOOKUP(Tabela227[[#This Row],[NOME]],'MANHÃ (N) (4)'!$D$2:$E$127,2,FALSE),"")</f>
        <v/>
      </c>
      <c r="CY94" s="32" t="str">
        <f>IFERROR(VLOOKUP(Tabela227[[#This Row],[NOME]],'MANHÃ (N) (3)'!$D$2:$E$127,2,FALSE),"")</f>
        <v/>
      </c>
      <c r="CZ94" s="32" t="str">
        <f>IFERROR(VLOOKUP(Tabela227[[#This Row],[NOME]],'MANHÃ (N) (2)'!$D$2:$E$127,2,FALSE),"")</f>
        <v/>
      </c>
      <c r="DA94" s="32" t="str">
        <f>IFERROR(VLOOKUP(Tabela227[[#This Row],[NOME]],'MANHÃ (N) (1)'!$D$2:$E$127,2,FALSE),"")</f>
        <v/>
      </c>
      <c r="DB94" s="32" t="str">
        <f>IFERROR(VLOOKUP(Tabela227[[#This Row],[NOME]],'MANHÃ (N) (7)'!$F$2:$G$127,2,FALSE),"")</f>
        <v/>
      </c>
      <c r="DC94" s="32" t="str">
        <f>IFERROR(VLOOKUP(Tabela227[[#This Row],[NOME]],'MANHÃ (N) (7)'!$F$2:$G$127,2,FALSE),"")</f>
        <v/>
      </c>
      <c r="DD94" s="32" t="str">
        <f>IFERROR(VLOOKUP(Tabela227[[#This Row],[NOME]],'MANHÃ (N) (6)'!$F$2:$G$127,2,FALSE),"")</f>
        <v/>
      </c>
      <c r="DE94" s="32" t="str">
        <f>IFERROR(VLOOKUP(Tabela227[[#This Row],[NOME]],'MANHÃ (N) (5)'!$F$2:$G$127,2,FALSE),"")</f>
        <v/>
      </c>
      <c r="DF94" s="32" t="str">
        <f>IFERROR(VLOOKUP(Tabela227[[#This Row],[NOME]],'MANHÃ (N) (3)'!$F$2:$G$127,2,FALSE),"")</f>
        <v/>
      </c>
      <c r="DG94" s="32" t="str">
        <f>IFERROR(VLOOKUP(Tabela227[[#This Row],[NOME]],'MANHÃ (N) (2)'!$F$2:$G$127,2,FALSE),"")</f>
        <v/>
      </c>
      <c r="DH94" s="32" t="str">
        <f>IFERROR(VLOOKUP(Tabela227[[#This Row],[NOME]],'MANHÃ (N) (1)'!$F$2:$G$127,2,FALSE),"")</f>
        <v/>
      </c>
      <c r="DI94" s="32" t="str">
        <f>IFERROR(VLOOKUP(Tabela227[[#This Row],[NOME]],'MANHÃ (N) (7)'!$H$2:$I$127,2,FALSE),"")</f>
        <v/>
      </c>
      <c r="DJ94" s="32" t="str">
        <f>IFERROR(VLOOKUP(Tabela227[[#This Row],[NOME]],'MANHÃ (N) (6)'!$H$2:$I$127,2,FALSE),"")</f>
        <v/>
      </c>
      <c r="DK94" s="32" t="str">
        <f>IFERROR(VLOOKUP(Tabela227[[#This Row],[NOME]],'MANHÃ (N) (5)'!$H$2:$I$127,2,FALSE),"")</f>
        <v/>
      </c>
      <c r="DL94" s="32" t="str">
        <f>IFERROR(VLOOKUP(Tabela227[[#This Row],[NOME]],'MANHÃ (N) (4)'!$H$2:$I$127,2,FALSE),"")</f>
        <v/>
      </c>
      <c r="DM94" s="32" t="str">
        <f>IFERROR(VLOOKUP(Tabela227[[#This Row],[NOME]],'MANHÃ (N) (3)'!$H$2:$I$127,2,FALSE),"")</f>
        <v/>
      </c>
      <c r="DN94" s="32" t="str">
        <f>IFERROR(VLOOKUP(Tabela227[[#This Row],[NOME]],'MANHÃ (N) (2)'!$H$2:$I$127,2,FALSE),"")</f>
        <v/>
      </c>
      <c r="DO94" s="32" t="str">
        <f>IFERROR(VLOOKUP(Tabela227[[#This Row],[NOME]],'MANHÃ (N) (1)'!$H$2:$I$127,2,FALSE),"")</f>
        <v/>
      </c>
      <c r="DP94" s="32" t="str">
        <f>IFERROR(VLOOKUP(Tabela227[[#This Row],[NOME]],'MANHÃ (N) (7)'!$J$2:$K$127,2,FALSE),"")</f>
        <v/>
      </c>
      <c r="DQ94" s="32" t="str">
        <f>IFERROR(VLOOKUP(Tabela227[[#This Row],[NOME]],'MANHÃ (N) (6)'!$J$2:$K$127,2,FALSE),"")</f>
        <v/>
      </c>
      <c r="DR94" s="32" t="str">
        <f>IFERROR(VLOOKUP(Tabela227[[#This Row],[NOME]],'MANHÃ (N) (5)'!$J$2:$K$127,2,FALSE),"")</f>
        <v/>
      </c>
      <c r="DS94" s="32" t="str">
        <f>IFERROR(VLOOKUP(Tabela227[[#This Row],[NOME]],'MANHÃ (N) (4)'!$J$2:$K$127,2,FALSE),"")</f>
        <v/>
      </c>
      <c r="DT94" s="32" t="str">
        <f>IFERROR(VLOOKUP(Tabela227[[#This Row],[NOME]],'MANHÃ (N) (3)'!$J$2:$K$127,2,FALSE),"")</f>
        <v/>
      </c>
      <c r="DU94" s="32" t="str">
        <f>IFERROR(VLOOKUP(Tabela227[[#This Row],[NOME]],'MANHÃ (N) (2)'!$J$2:$K$127,2,FALSE),"")</f>
        <v/>
      </c>
      <c r="DV94" s="32" t="str">
        <f>IFERROR(VLOOKUP(Tabela227[[#This Row],[NOME]],'MANHÃ (N) (1)'!$J$2:$K$127,2,FALSE),"")</f>
        <v/>
      </c>
      <c r="DW94" s="32" t="str">
        <f>IFERROR(VLOOKUP(Tabela227[[#This Row],[NOME]],'MANHÃ (N) (7)'!$L$2:$M$127,2,FALSE),"")</f>
        <v/>
      </c>
      <c r="DX94" s="32" t="str">
        <f>IFERROR(VLOOKUP(Tabela227[[#This Row],[NOME]],'MANHÃ (N) (6)'!$L$2:$M$127,2,FALSE),"")</f>
        <v/>
      </c>
      <c r="DY94" s="32" t="str">
        <f>IFERROR(VLOOKUP(Tabela227[[#This Row],[NOME]],'MANHÃ (N) (5)'!$L$2:$M$127,2,FALSE),"")</f>
        <v/>
      </c>
      <c r="DZ94" s="32" t="str">
        <f>IFERROR(VLOOKUP(Tabela227[[#This Row],[NOME]],'MANHÃ (N) (4)'!$L$2:$M$127,2,FALSE),"")</f>
        <v/>
      </c>
      <c r="EA94" s="32" t="str">
        <f>IFERROR(VLOOKUP(Tabela227[[#This Row],[NOME]],'MANHÃ (N) (3)'!$L$2:$M$127,2,FALSE),"")</f>
        <v/>
      </c>
      <c r="EB94" s="32" t="str">
        <f>IFERROR(VLOOKUP(Tabela227[[#This Row],[NOME]],'MANHÃ (N) (2)'!$L$2:$M$127,2,FALSE),"")</f>
        <v/>
      </c>
      <c r="EC94" s="32" t="str">
        <f>IFERROR(VLOOKUP(Tabela227[[#This Row],[NOME]],'MANHÃ (N) (1)'!$L$2:$M$127,2,FALSE),"")</f>
        <v/>
      </c>
      <c r="ED94" s="33">
        <v>45323</v>
      </c>
      <c r="EE94" s="31">
        <f>PROFESSORES!$D$3</f>
        <v>2024</v>
      </c>
      <c r="EF94" s="31" t="str">
        <f>PROFESSORES!$C$3</f>
        <v>MAIO</v>
      </c>
      <c r="EG94" s="35">
        <f>'MÊS (WORD)'!$C$4</f>
        <v>5</v>
      </c>
      <c r="EH94" s="42">
        <f>'MÊS (WORD)'!$I$5</f>
        <v>45413</v>
      </c>
      <c r="EI94" s="31" t="str">
        <f>'MÊS (WORD)'!$J$5</f>
        <v>*
***************************DIA DO TRABALHO**************************</v>
      </c>
      <c r="EJ94" s="42">
        <f>'MÊS (WORD)'!$I$6</f>
        <v>45414</v>
      </c>
      <c r="EK94" s="37" t="str">
        <f>'MÊS (WORD)'!$J$6</f>
        <v/>
      </c>
      <c r="EL94" s="42">
        <f>'MÊS (WORD)'!$I$7</f>
        <v>45415</v>
      </c>
      <c r="EM94" s="37" t="str">
        <f>'MÊS (WORD)'!$J$7</f>
        <v/>
      </c>
      <c r="EN94" s="42">
        <f>'MÊS (WORD)'!$I$8</f>
        <v>45416</v>
      </c>
      <c r="EO94" s="37" t="str">
        <f>'MÊS (WORD)'!$J$8</f>
        <v/>
      </c>
      <c r="EP94" s="42">
        <f>'MÊS (WORD)'!$I$9</f>
        <v>45417</v>
      </c>
      <c r="EQ94" s="37" t="str">
        <f>'MÊS (WORD)'!$J$9</f>
        <v>********************************************************************</v>
      </c>
      <c r="ER94" s="42">
        <f>'MÊS (WORD)'!$I$10</f>
        <v>45418</v>
      </c>
      <c r="ES94" s="37" t="str">
        <f>'MÊS (WORD)'!$J$10</f>
        <v/>
      </c>
      <c r="ET94" s="42">
        <f>'MÊS (WORD)'!$I$11</f>
        <v>45419</v>
      </c>
      <c r="EU94" s="37" t="str">
        <f>'MÊS (WORD)'!$J$11</f>
        <v/>
      </c>
      <c r="EV94" s="42">
        <f>'MÊS (WORD)'!$I$12</f>
        <v>45420</v>
      </c>
      <c r="EW94" s="37" t="str">
        <f>'MÊS (WORD)'!$J$12</f>
        <v/>
      </c>
      <c r="EX94" s="42">
        <f>'MÊS (WORD)'!$I$13</f>
        <v>45421</v>
      </c>
      <c r="EY94" s="37" t="str">
        <f>'MÊS (WORD)'!$J$13</f>
        <v/>
      </c>
      <c r="EZ94" s="37">
        <f>'MÊS (WORD)'!$I$14</f>
        <v>45422</v>
      </c>
      <c r="FA94" s="37" t="str">
        <f>'MÊS (WORD)'!$J$14</f>
        <v/>
      </c>
      <c r="FB94" s="37">
        <f>'MÊS (WORD)'!$I$15</f>
        <v>45423</v>
      </c>
      <c r="FC94" s="37" t="str">
        <f>'MÊS (WORD)'!$J$15</f>
        <v/>
      </c>
      <c r="FD94" s="37">
        <f>'MÊS (WORD)'!$I$16</f>
        <v>45424</v>
      </c>
      <c r="FE94" s="37" t="str">
        <f>'MÊS (WORD)'!$J$16</f>
        <v>********************************************************************</v>
      </c>
      <c r="FF94" s="37">
        <f>'MÊS (WORD)'!$I$17</f>
        <v>45425</v>
      </c>
      <c r="FG94" s="37" t="str">
        <f>'MÊS (WORD)'!$J$17</f>
        <v/>
      </c>
      <c r="FH94" s="37">
        <f>'MÊS (WORD)'!$I$18</f>
        <v>45426</v>
      </c>
      <c r="FI94" s="37" t="str">
        <f>'MÊS (WORD)'!$J$18</f>
        <v/>
      </c>
      <c r="FJ94" s="37">
        <f>'MÊS (WORD)'!$I$19</f>
        <v>45427</v>
      </c>
      <c r="FK94" s="37" t="str">
        <f>'MÊS (WORD)'!$J$19</f>
        <v/>
      </c>
      <c r="FL94" s="37">
        <f>'MÊS (WORD)'!$I$20</f>
        <v>45428</v>
      </c>
      <c r="FM94" s="37" t="str">
        <f>'MÊS (WORD)'!$J$20</f>
        <v/>
      </c>
      <c r="FN94" s="37">
        <f>'MÊS (WORD)'!$I$21</f>
        <v>45429</v>
      </c>
      <c r="FO94" s="37" t="str">
        <f>'MÊS (WORD)'!$J$21</f>
        <v/>
      </c>
      <c r="FP94" s="37">
        <f>'MÊS (WORD)'!$I$22</f>
        <v>45430</v>
      </c>
      <c r="FQ94" s="37" t="str">
        <f>'MÊS (WORD)'!$J$22</f>
        <v/>
      </c>
      <c r="FR94" s="37">
        <f>'MÊS (WORD)'!$I$23</f>
        <v>45431</v>
      </c>
      <c r="FS94" s="37" t="str">
        <f>'MÊS (WORD)'!$J$23</f>
        <v>********************************************************************</v>
      </c>
      <c r="FT94" s="37">
        <f>'MÊS (WORD)'!$I$24</f>
        <v>45432</v>
      </c>
      <c r="FU94" s="37" t="str">
        <f>'MÊS (WORD)'!$J$24</f>
        <v/>
      </c>
      <c r="FV94" s="37">
        <f>'MÊS (WORD)'!$I$25</f>
        <v>45433</v>
      </c>
      <c r="FW94" s="37" t="str">
        <f>'MÊS (WORD)'!$J$25</f>
        <v/>
      </c>
      <c r="FX94" s="37">
        <f>'MÊS (WORD)'!$I$26</f>
        <v>45434</v>
      </c>
      <c r="FY94" s="37" t="str">
        <f>'MÊS (WORD)'!$J$26</f>
        <v/>
      </c>
      <c r="FZ94" s="37">
        <f>'MÊS (WORD)'!$I$27</f>
        <v>45435</v>
      </c>
      <c r="GA94" s="37" t="str">
        <f>'MÊS (WORD)'!$J$27</f>
        <v/>
      </c>
      <c r="GB94" s="37">
        <f>'MÊS (WORD)'!$I$28</f>
        <v>45436</v>
      </c>
      <c r="GC94" s="37" t="str">
        <f>'MÊS (WORD)'!$J$28</f>
        <v/>
      </c>
      <c r="GD94" s="37">
        <f>'MÊS (WORD)'!$I$29</f>
        <v>45437</v>
      </c>
      <c r="GE94" s="37" t="str">
        <f>'MÊS (WORD)'!$J$29</f>
        <v/>
      </c>
      <c r="GF94" s="37">
        <f>'MÊS (WORD)'!$I$30</f>
        <v>45438</v>
      </c>
      <c r="GG94" s="37" t="str">
        <f>'MÊS (WORD)'!$J$30</f>
        <v>********************************************************************</v>
      </c>
      <c r="GH94" s="37">
        <f>'MÊS (WORD)'!$I$31</f>
        <v>45439</v>
      </c>
      <c r="GI94" s="37" t="str">
        <f>'MÊS (WORD)'!$J$31</f>
        <v/>
      </c>
      <c r="GJ94" s="37">
        <f>'MÊS (WORD)'!$I$32</f>
        <v>45440</v>
      </c>
      <c r="GK94" s="37" t="str">
        <f>'MÊS (WORD)'!$J$32</f>
        <v/>
      </c>
      <c r="GL94" s="37">
        <f>'MÊS (WORD)'!$I$33</f>
        <v>45441</v>
      </c>
      <c r="GM94" s="37" t="str">
        <f>'MÊS (WORD)'!$J$33</f>
        <v/>
      </c>
      <c r="GN94" s="37">
        <f>'MÊS (WORD)'!$I$34</f>
        <v>45442</v>
      </c>
      <c r="GO94" s="37" t="str">
        <f>'MÊS (WORD)'!$J$34</f>
        <v/>
      </c>
      <c r="GP94" s="37">
        <f>'MÊS (WORD)'!$I$35</f>
        <v>45443</v>
      </c>
      <c r="GQ94" s="31" t="str">
        <f>'MÊS (WORD)'!$J$35</f>
        <v/>
      </c>
    </row>
    <row r="95" spans="1:199" ht="17.100000000000001" customHeight="1" x14ac:dyDescent="0.25">
      <c r="A95" s="31">
        <v>30123</v>
      </c>
      <c r="B95" s="33">
        <v>33817</v>
      </c>
      <c r="C95" s="31">
        <v>3</v>
      </c>
      <c r="D95" s="39" t="s">
        <v>463</v>
      </c>
      <c r="E95" s="34" t="s">
        <v>464</v>
      </c>
      <c r="F95" s="39" t="s">
        <v>396</v>
      </c>
      <c r="G95" s="39" t="s">
        <v>398</v>
      </c>
      <c r="H95" s="31">
        <v>2</v>
      </c>
      <c r="I95" s="31">
        <f>IF(Tabela227[[#This Row],[HORA AULA]]&lt;&gt;0,Tabela227[[#This Row],[HORA AULA]]/2,"-")</f>
        <v>1</v>
      </c>
      <c r="J95" s="31" t="s">
        <v>100</v>
      </c>
      <c r="K95" s="31" t="s">
        <v>100</v>
      </c>
      <c r="L95" s="31" t="s">
        <v>100</v>
      </c>
      <c r="M95" s="31" t="s">
        <v>100</v>
      </c>
      <c r="N95" s="32" t="str">
        <f>IFERROR(VLOOKUP(Tabela227[[#This Row],[NOME]],'NOITE (N) (7)'!$B$3:$C$176,2,FALSE),"")</f>
        <v/>
      </c>
      <c r="O95" s="32" t="str">
        <f>IFERROR(VLOOKUP(Tabela227[[#This Row],[NOME]],'NOITE (N) (6)'!$B$3:$C$176,2,FALSE),"")</f>
        <v/>
      </c>
      <c r="P95" s="32" t="str">
        <f>IFERROR(VLOOKUP(Tabela227[[#This Row],[NOME]],'NOITE (N) (5)'!$B$3:$C$176,2,FALSE),"")</f>
        <v/>
      </c>
      <c r="Q95" s="32" t="str">
        <f>IFERROR(VLOOKUP(Tabela227[[#This Row],[NOME]],'NOITE (N) (4)'!$B$3:$C$176,2,FALSE),"")</f>
        <v/>
      </c>
      <c r="R95" s="32" t="str">
        <f>IFERROR(VLOOKUP(Tabela227[[#This Row],[NOME]],'NOITE (N) (3)'!$B$3:$C$176,2,FALSE),"")</f>
        <v/>
      </c>
      <c r="S95" s="32" t="str">
        <f>IFERROR(VLOOKUP(Tabela227[[#This Row],[NOME]],'NOITE (N) (2)'!$B$3:$C$176,2,FALSE),"")</f>
        <v/>
      </c>
      <c r="T95" s="32" t="str">
        <f>IFERROR(VLOOKUP(Tabela227[[#This Row],[NOME]],'NOITE (N) (1)'!$B$3:$C$176,2,FALSE),"")</f>
        <v/>
      </c>
      <c r="U95" s="32" t="str">
        <f>IFERROR(VLOOKUP(Tabela227[[#This Row],[NOME]],'NOITE (N) (7)'!$D$3:$E$176,2,FALSE),"")</f>
        <v/>
      </c>
      <c r="V95" s="32" t="str">
        <f>IFERROR(VLOOKUP(Tabela227[[#This Row],[NOME]],'NOITE (N) (6)'!$D$3:$E$176,2,FALSE),"")</f>
        <v/>
      </c>
      <c r="W95" s="32" t="str">
        <f>IFERROR(VLOOKUP(Tabela227[[#This Row],[NOME]],'NOITE (N) (5)'!$D$3:$E$176,2,FALSE),"")</f>
        <v/>
      </c>
      <c r="X95" s="32" t="str">
        <f>IFERROR(VLOOKUP(Tabela227[[#This Row],[NOME]],'NOITE (N) (4)'!$D$3:$E$176,2,FALSE),"")</f>
        <v/>
      </c>
      <c r="Y95" s="32" t="str">
        <f>IFERROR(VLOOKUP(Tabela227[[#This Row],[NOME]],'NOITE (N) (3)'!$D$3:$E$176,2,FALSE),"")</f>
        <v/>
      </c>
      <c r="Z95" s="32" t="str">
        <f>IFERROR(VLOOKUP(Tabela227[[#This Row],[NOME]],'NOITE (N) (2)'!$D$3:$E$176,2,FALSE),"")</f>
        <v/>
      </c>
      <c r="AA95" s="32" t="str">
        <f>IFERROR(VLOOKUP(Tabela227[[#This Row],[NOME]],'NOITE (N) (1)'!$D$3:$E$176,2,FALSE),"")</f>
        <v/>
      </c>
      <c r="AB95" s="32" t="str">
        <f>IFERROR(VLOOKUP(Tabela227[[#This Row],[NOME]],'NOITE (N) (7)'!$F$3:$G$176,2,FALSE),"")</f>
        <v/>
      </c>
      <c r="AC95" s="32" t="str">
        <f>IFERROR(VLOOKUP(Tabela227[[#This Row],[NOME]],'NOITE (N) (6)'!$F$3:$G$176,2,FALSE),"")</f>
        <v/>
      </c>
      <c r="AD95" s="32" t="str">
        <f>IFERROR(VLOOKUP(Tabela227[[#This Row],[NOME]],'NOITE (N) (5)'!$F$3:$G$176,2,FALSE),"")</f>
        <v/>
      </c>
      <c r="AE95" s="32" t="str">
        <f>IFERROR(VLOOKUP(Tabela227[[#This Row],[NOME]],'NOITE (N) (4)'!$F$3:$G$176,2,FALSE),"")</f>
        <v/>
      </c>
      <c r="AF95" s="32" t="str">
        <f>IFERROR(VLOOKUP(Tabela227[[#This Row],[NOME]],'NOITE (N) (3)'!$F$3:$G$176,2,FALSE),"")</f>
        <v/>
      </c>
      <c r="AG95" s="32" t="str">
        <f>IFERROR(VLOOKUP(Tabela227[[#This Row],[NOME]],'NOITE (N) (2)'!$F$3:$G$176,2,FALSE),"")</f>
        <v/>
      </c>
      <c r="AH95" s="32" t="str">
        <f>IFERROR(VLOOKUP(Tabela227[[#This Row],[NOME]],'NOITE (N) (1)'!$F$3:$G$176,2,FALSE),"")</f>
        <v/>
      </c>
      <c r="AI95" s="32" t="str">
        <f>IFERROR(VLOOKUP(Tabela227[[#This Row],[NOME]],'NOITE (N) (7)'!$H$3:$I$176,2,FALSE),"")</f>
        <v/>
      </c>
      <c r="AJ95" s="32" t="str">
        <f>IFERROR(VLOOKUP(Tabela227[[#This Row],[NOME]],'NOITE (N) (6)'!$H$3:$I$176,2,FALSE),"")</f>
        <v/>
      </c>
      <c r="AK95" s="32" t="str">
        <f>IFERROR(VLOOKUP(Tabela227[[#This Row],[NOME]],'NOITE (N) (5)'!$H$3:$I$176,2,FALSE),"")</f>
        <v/>
      </c>
      <c r="AL95" s="32" t="str">
        <f>IFERROR(VLOOKUP(Tabela227[[#This Row],[NOME]],'NOITE (N) (4)'!$H$3:$I$176,2,FALSE),"")</f>
        <v/>
      </c>
      <c r="AM95" s="32" t="str">
        <f>IFERROR(VLOOKUP(Tabela227[[#This Row],[NOME]],'NOITE (N) (3)'!$H$3:$I$176,2,FALSE),"")</f>
        <v/>
      </c>
      <c r="AN95" s="32" t="str">
        <f>IFERROR(VLOOKUP(Tabela227[[#This Row],[NOME]],'NOITE (N) (2)'!$H$3:$I$176,2,FALSE),"")</f>
        <v/>
      </c>
      <c r="AO95" s="32" t="str">
        <f>IFERROR(VLOOKUP(Tabela227[[#This Row],[NOME]],'NOITE (N) (1)'!$H$3:$I$176,2,FALSE),"")</f>
        <v/>
      </c>
      <c r="AP95" s="32" t="str">
        <f>IFERROR(VLOOKUP(Tabela227[[#This Row],[NOME]],'NOITE (N) (7)'!$J$3:$K$176,2,FALSE),"")</f>
        <v/>
      </c>
      <c r="AQ95" s="32" t="str">
        <f>IFERROR(VLOOKUP(Tabela227[[#This Row],[NOME]],'NOITE (N) (6)'!$J$3:$K$176,2,FALSE),"")</f>
        <v/>
      </c>
      <c r="AR95" s="32" t="str">
        <f>IFERROR(VLOOKUP(Tabela227[[#This Row],[NOME]],'NOITE (N) (5)'!$J$3:$K$176,2,FALSE),"")</f>
        <v/>
      </c>
      <c r="AS95" s="32" t="str">
        <f>IFERROR(VLOOKUP(Tabela227[[#This Row],[NOME]],'NOITE (N) (4)'!$J$3:$K$176,2,FALSE),"")</f>
        <v/>
      </c>
      <c r="AT95" s="32" t="str">
        <f>IFERROR(VLOOKUP(Tabela227[[#This Row],[NOME]],'NOITE (N) (3)'!$J$3:$K$176,2,FALSE),"")</f>
        <v/>
      </c>
      <c r="AU95" s="32" t="str">
        <f>IFERROR(VLOOKUP(Tabela227[[#This Row],[NOME]],'NOITE (N) (2)'!$J$3:$K$176,2,FALSE),"")</f>
        <v/>
      </c>
      <c r="AV95" s="32" t="str">
        <f>IFERROR(VLOOKUP(Tabela227[[#This Row],[NOME]],'NOITE (N) (1)'!$J$3:$K$176,2,FALSE),"")</f>
        <v/>
      </c>
      <c r="AW95" s="32" t="str">
        <f>IFERROR(VLOOKUP(Tabela227[[#This Row],[NOME]],'NOITE (N) (7)'!$L$3:$M$176,2,FALSE),"")</f>
        <v/>
      </c>
      <c r="AX95" s="32" t="str">
        <f>IFERROR(VLOOKUP(Tabela227[[#This Row],[NOME]],'NOITE (N) (6)'!$L$3:$M$176,2,FALSE),"")</f>
        <v/>
      </c>
      <c r="AY95" s="32" t="str">
        <f>IFERROR(VLOOKUP(Tabela227[[#This Row],[NOME]],'NOITE (N) (5)'!$L$3:$M$176,2,FALSE),"")</f>
        <v/>
      </c>
      <c r="AZ95" s="32" t="str">
        <f>IFERROR(VLOOKUP(Tabela227[[#This Row],[NOME]],'NOITE (N) (4)'!$L$3:$M$176,2,FALSE),"")</f>
        <v/>
      </c>
      <c r="BA95" s="32" t="str">
        <f>IFERROR(VLOOKUP(Tabela227[[#This Row],[NOME]],'NOITE (N) (3)'!$L$3:$M$176,2,FALSE),"")</f>
        <v/>
      </c>
      <c r="BB95" s="32" t="str">
        <f>IFERROR(VLOOKUP(Tabela227[[#This Row],[NOME]],'NOITE (N) (2)'!$L$3:$M$176,2,FALSE),"")</f>
        <v/>
      </c>
      <c r="BC95" s="32" t="str">
        <f>IFERROR(VLOOKUP(Tabela227[[#This Row],[NOME]],'NOITE (N) (1)'!$L$3:$M$176,2,FALSE),"")</f>
        <v/>
      </c>
      <c r="BD95" s="32" t="str">
        <f>IFERROR(VLOOKUP(Tabela227[[#This Row],[NOME]],'TARDE (N) (6)'!$B$2:$C$73,2,FALSE),"")</f>
        <v/>
      </c>
      <c r="BE95" s="32" t="str">
        <f>IFERROR(VLOOKUP(Tabela227[[#This Row],[NOME]],'TARDE (N) (5)'!$B$2:$C$73,2,FALSE),"")</f>
        <v/>
      </c>
      <c r="BF95" s="32" t="str">
        <f>IFERROR(VLOOKUP(Tabela227[[#This Row],[NOME]],'TARDE (N) (4)'!$B$2:$C$73,2,FALSE),"")</f>
        <v/>
      </c>
      <c r="BG95" s="32" t="str">
        <f>IFERROR(VLOOKUP(Tabela227[[#This Row],[NOME]],'TARDE (N) (3)'!$B$2:$C$73,2,FALSE),"")</f>
        <v/>
      </c>
      <c r="BH95" s="32" t="str">
        <f>IFERROR(VLOOKUP(Tabela227[[#This Row],[NOME]],'TARDE (N) (2)'!$B$2:$C$73,2,FALSE),"")</f>
        <v/>
      </c>
      <c r="BI95" s="32" t="str">
        <f>IFERROR(VLOOKUP(Tabela227[[#This Row],[NOME]],'TARDE (N) (1)'!$B$2:$C$73,2,FALSE),"")</f>
        <v/>
      </c>
      <c r="BJ95" s="32" t="str">
        <f>IFERROR(VLOOKUP(Tabela227[[#This Row],[NOME]],'TARDE (N) (6)'!$D$2:$E$73,2,FALSE),"")</f>
        <v/>
      </c>
      <c r="BK95" s="32" t="str">
        <f>IFERROR(VLOOKUP(Tabela227[[#This Row],[NOME]],'TARDE (N) (5)'!$D$2:$E$73,2,FALSE),"")</f>
        <v/>
      </c>
      <c r="BL95" s="32" t="str">
        <f>IFERROR(VLOOKUP(Tabela227[[#This Row],[NOME]],'TARDE (N) (4)'!$D$2:$E$73,2,FALSE),"")</f>
        <v/>
      </c>
      <c r="BM95" s="32" t="str">
        <f>IFERROR(VLOOKUP(Tabela227[[#This Row],[NOME]],'TARDE (N) (3)'!$D$2:$E$73,2,FALSE),"")</f>
        <v/>
      </c>
      <c r="BN95" s="32" t="str">
        <f>IFERROR(VLOOKUP(Tabela227[[#This Row],[NOME]],'TARDE (N) (2)'!$D$2:$E$73,2,FALSE),"")</f>
        <v/>
      </c>
      <c r="BO95" s="32" t="str">
        <f>IFERROR(VLOOKUP(Tabela227[[#This Row],[NOME]],'TARDE (N) (1)'!$D$2:$E$73,2,FALSE),"")</f>
        <v/>
      </c>
      <c r="BP95" s="32" t="str">
        <f>IFERROR(VLOOKUP(Tabela227[[#This Row],[NOME]],'TARDE (N) (6)'!$F$2:$G$73,2,FALSE),"")</f>
        <v/>
      </c>
      <c r="BQ95" s="32" t="str">
        <f>IFERROR(VLOOKUP(Tabela227[[#This Row],[NOME]],'TARDE (N) (5)'!$F$2:$G$73,2,FALSE),"")</f>
        <v/>
      </c>
      <c r="BR95" s="32" t="str">
        <f>IFERROR(VLOOKUP(Tabela227[[#This Row],[NOME]],'TARDE (N) (4)'!$F$2:$G$73,2,FALSE),"")</f>
        <v/>
      </c>
      <c r="BS95" s="32" t="str">
        <f>IFERROR(VLOOKUP(Tabela227[[#This Row],[NOME]],'TARDE (N) (3)'!$F$2:$G$73,2,FALSE),"")</f>
        <v/>
      </c>
      <c r="BT95" s="32" t="str">
        <f>IFERROR(VLOOKUP(Tabela227[[#This Row],[NOME]],'TARDE (N) (2)'!$F$2:$G$73,2,FALSE),"")</f>
        <v/>
      </c>
      <c r="BU95" s="32" t="str">
        <f>IFERROR(VLOOKUP(Tabela227[[#This Row],[NOME]],'TARDE (N) (1)'!$F$2:$G$73,2,FALSE),"")</f>
        <v/>
      </c>
      <c r="BV95" s="32" t="str">
        <f>IFERROR(VLOOKUP(Tabela227[[#This Row],[NOME]],'TARDE (N) (6)'!$H$2:$I$73,2,FALSE),"")</f>
        <v/>
      </c>
      <c r="BW95" s="32" t="str">
        <f>IFERROR(VLOOKUP(Tabela227[[#This Row],[NOME]],'TARDE (N) (5)'!$H$2:$I$73,2,FALSE),"")</f>
        <v/>
      </c>
      <c r="BX95" s="32" t="str">
        <f>IFERROR(VLOOKUP(Tabela227[[#This Row],[NOME]],'TARDE (N) (4)'!$H$2:$I$73,2,FALSE),"")</f>
        <v/>
      </c>
      <c r="BY95" s="32" t="str">
        <f>IFERROR(VLOOKUP(Tabela227[[#This Row],[NOME]],'TARDE (N) (3)'!$H$2:$I$73,2,FALSE),"")</f>
        <v/>
      </c>
      <c r="BZ95" s="32" t="str">
        <f>IFERROR(VLOOKUP(Tabela227[[#This Row],[NOME]],'TARDE (N) (2)'!$H$2:$I$73,2,FALSE),"")</f>
        <v/>
      </c>
      <c r="CA95" s="32" t="str">
        <f>IFERROR(VLOOKUP(Tabela227[[#This Row],[NOME]],'TARDE (N) (1)'!$H$2:$I$73,2,FALSE),"")</f>
        <v/>
      </c>
      <c r="CB95" s="32" t="str">
        <f>IFERROR(VLOOKUP(Tabela227[[#This Row],[NOME]],'TARDE (N) (6)'!$J$2:$K$73,2,FALSE),"")</f>
        <v/>
      </c>
      <c r="CC95" s="32" t="str">
        <f>IFERROR(VLOOKUP(Tabela227[[#This Row],[NOME]],'TARDE (N) (5)'!$J$2:$K$73,2,FALSE),"")</f>
        <v/>
      </c>
      <c r="CD95" s="32" t="str">
        <f>IFERROR(VLOOKUP(Tabela227[[#This Row],[NOME]],'TARDE (N) (4)'!$J$2:$K$73,2,FALSE),"")</f>
        <v/>
      </c>
      <c r="CE95" s="32" t="str">
        <f>IFERROR(VLOOKUP(Tabela227[[#This Row],[NOME]],'TARDE (N) (3)'!$J$2:$K$73,2,FALSE),"")</f>
        <v/>
      </c>
      <c r="CF95" s="32" t="str">
        <f>IFERROR(VLOOKUP(Tabela227[[#This Row],[NOME]],'TARDE (N) (2)'!$J$2:$K$73,2,FALSE),"")</f>
        <v/>
      </c>
      <c r="CG95" s="32" t="str">
        <f>IFERROR(VLOOKUP(Tabela227[[#This Row],[NOME]],'TARDE (N) (1)'!$J$2:$K$73,2,FALSE),"")</f>
        <v/>
      </c>
      <c r="CH95" s="32" t="str">
        <f>IFERROR(VLOOKUP(Tabela227[[#This Row],[NOME]],'TARDE (N) (6)'!$L$2:$M$73,2,FALSE),"")</f>
        <v/>
      </c>
      <c r="CI95" s="32" t="str">
        <f>IFERROR(VLOOKUP(Tabela227[[#This Row],[NOME]],'TARDE (N) (5)'!$L$2:$M$73,2,FALSE),"")</f>
        <v/>
      </c>
      <c r="CJ95" s="32" t="str">
        <f>IFERROR(VLOOKUP(Tabela227[[#This Row],[NOME]],'TARDE (N) (4)'!$L$2:$M$73,2,FALSE),"")</f>
        <v/>
      </c>
      <c r="CK95" s="32" t="str">
        <f>IFERROR(VLOOKUP(Tabela227[[#This Row],[NOME]],'TARDE (N) (3)'!$L$2:$M$73,2,FALSE),"")</f>
        <v/>
      </c>
      <c r="CL95" s="32" t="str">
        <f>IFERROR(VLOOKUP(Tabela227[[#This Row],[NOME]],'TARDE (N) (2)'!$L$2:$M$73,2,FALSE),"")</f>
        <v/>
      </c>
      <c r="CM95" s="32" t="str">
        <f>IFERROR(VLOOKUP(Tabela227[[#This Row],[NOME]],'TARDE (N) (1)'!$L$2:$M$73,2,FALSE),"")</f>
        <v/>
      </c>
      <c r="CN95" s="32" t="str">
        <f>IFERROR(VLOOKUP(Tabela227[[#This Row],[NOME]],'MANHÃ (N) (7)'!$B$2:$C$127,2,FALSE),"")</f>
        <v/>
      </c>
      <c r="CO95" s="32" t="str">
        <f>IFERROR(VLOOKUP(Tabela227[[#This Row],[NOME]],'MANHÃ (N) (6)'!$B$2:$C$127,2,FALSE),"")</f>
        <v/>
      </c>
      <c r="CP95" s="32" t="str">
        <f>IFERROR(VLOOKUP(Tabela227[[#This Row],[NOME]],'MANHÃ (N) (5)'!$B$2:$C$127,2,FALSE),"")</f>
        <v/>
      </c>
      <c r="CQ95" s="32" t="str">
        <f>IFERROR(VLOOKUP(Tabela227[[#This Row],[NOME]],'MANHÃ (N) (4)'!$B$2:$C$127,2,FALSE),"")</f>
        <v/>
      </c>
      <c r="CR95" s="32" t="str">
        <f>IFERROR(VLOOKUP(Tabela227[[#This Row],[NOME]],'MANHÃ (N) (3)'!$B$2:$C$127,2,FALSE),"")</f>
        <v/>
      </c>
      <c r="CS95" s="32" t="str">
        <f>IFERROR(VLOOKUP(Tabela227[[#This Row],[NOME]],'MANHÃ (N) (2)'!$B$2:$C$127,2,FALSE),"")</f>
        <v/>
      </c>
      <c r="CT95" s="32" t="str">
        <f>IFERROR(VLOOKUP(Tabela227[[#This Row],[NOME]],'MANHÃ (N) (1)'!$B$2:$C$127,2,FALSE),"")</f>
        <v/>
      </c>
      <c r="CU95" s="32" t="str">
        <f>IFERROR(VLOOKUP(Tabela227[[#This Row],[NOME]],'MANHÃ (N) (7)'!$D$2:$E$127,2,FALSE),"")</f>
        <v/>
      </c>
      <c r="CV95" s="32" t="str">
        <f>IFERROR(VLOOKUP(Tabela227[[#This Row],[NOME]],'MANHÃ (N) (6)'!$D$2:$E$127,2,FALSE),"")</f>
        <v/>
      </c>
      <c r="CW95" s="32" t="str">
        <f>IFERROR(VLOOKUP(Tabela227[[#This Row],[NOME]],'MANHÃ (N) (5)'!$D$2:$E$127,2,FALSE),"")</f>
        <v/>
      </c>
      <c r="CX95" s="32" t="str">
        <f>IFERROR(VLOOKUP(Tabela227[[#This Row],[NOME]],'MANHÃ (N) (4)'!$D$2:$E$127,2,FALSE),"")</f>
        <v/>
      </c>
      <c r="CY95" s="32" t="str">
        <f>IFERROR(VLOOKUP(Tabela227[[#This Row],[NOME]],'MANHÃ (N) (3)'!$D$2:$E$127,2,FALSE),"")</f>
        <v/>
      </c>
      <c r="CZ95" s="32" t="str">
        <f>IFERROR(VLOOKUP(Tabela227[[#This Row],[NOME]],'MANHÃ (N) (2)'!$D$2:$E$127,2,FALSE),"")</f>
        <v/>
      </c>
      <c r="DA95" s="32" t="str">
        <f>IFERROR(VLOOKUP(Tabela227[[#This Row],[NOME]],'MANHÃ (N) (1)'!$D$2:$E$127,2,FALSE),"")</f>
        <v/>
      </c>
      <c r="DB95" s="32" t="str">
        <f>IFERROR(VLOOKUP(Tabela227[[#This Row],[NOME]],'MANHÃ (N) (7)'!$F$2:$G$127,2,FALSE),"")</f>
        <v/>
      </c>
      <c r="DC95" s="32" t="str">
        <f>IFERROR(VLOOKUP(Tabela227[[#This Row],[NOME]],'MANHÃ (N) (7)'!$F$2:$G$127,2,FALSE),"")</f>
        <v/>
      </c>
      <c r="DD95" s="32" t="str">
        <f>IFERROR(VLOOKUP(Tabela227[[#This Row],[NOME]],'MANHÃ (N) (6)'!$F$2:$G$127,2,FALSE),"")</f>
        <v/>
      </c>
      <c r="DE95" s="32" t="str">
        <f>IFERROR(VLOOKUP(Tabela227[[#This Row],[NOME]],'MANHÃ (N) (5)'!$F$2:$G$127,2,FALSE),"")</f>
        <v/>
      </c>
      <c r="DF95" s="32" t="str">
        <f>IFERROR(VLOOKUP(Tabela227[[#This Row],[NOME]],'MANHÃ (N) (3)'!$F$2:$G$127,2,FALSE),"")</f>
        <v/>
      </c>
      <c r="DG95" s="32" t="str">
        <f>IFERROR(VLOOKUP(Tabela227[[#This Row],[NOME]],'MANHÃ (N) (2)'!$F$2:$G$127,2,FALSE),"")</f>
        <v/>
      </c>
      <c r="DH95" s="32" t="str">
        <f>IFERROR(VLOOKUP(Tabela227[[#This Row],[NOME]],'MANHÃ (N) (1)'!$F$2:$G$127,2,FALSE),"")</f>
        <v/>
      </c>
      <c r="DI95" s="32" t="str">
        <f>IFERROR(VLOOKUP(Tabela227[[#This Row],[NOME]],'MANHÃ (N) (7)'!$H$2:$I$127,2,FALSE),"")</f>
        <v/>
      </c>
      <c r="DJ95" s="32" t="str">
        <f>IFERROR(VLOOKUP(Tabela227[[#This Row],[NOME]],'MANHÃ (N) (6)'!$H$2:$I$127,2,FALSE),"")</f>
        <v/>
      </c>
      <c r="DK95" s="32" t="str">
        <f>IFERROR(VLOOKUP(Tabela227[[#This Row],[NOME]],'MANHÃ (N) (5)'!$H$2:$I$127,2,FALSE),"")</f>
        <v/>
      </c>
      <c r="DL95" s="32" t="str">
        <f>IFERROR(VLOOKUP(Tabela227[[#This Row],[NOME]],'MANHÃ (N) (4)'!$H$2:$I$127,2,FALSE),"")</f>
        <v/>
      </c>
      <c r="DM95" s="32" t="str">
        <f>IFERROR(VLOOKUP(Tabela227[[#This Row],[NOME]],'MANHÃ (N) (3)'!$H$2:$I$127,2,FALSE),"")</f>
        <v/>
      </c>
      <c r="DN95" s="32" t="str">
        <f>IFERROR(VLOOKUP(Tabela227[[#This Row],[NOME]],'MANHÃ (N) (2)'!$H$2:$I$127,2,FALSE),"")</f>
        <v/>
      </c>
      <c r="DO95" s="32" t="str">
        <f>IFERROR(VLOOKUP(Tabela227[[#This Row],[NOME]],'MANHÃ (N) (1)'!$H$2:$I$127,2,FALSE),"")</f>
        <v/>
      </c>
      <c r="DP95" s="32" t="str">
        <f>IFERROR(VLOOKUP(Tabela227[[#This Row],[NOME]],'MANHÃ (N) (7)'!$J$2:$K$127,2,FALSE),"")</f>
        <v/>
      </c>
      <c r="DQ95" s="32" t="str">
        <f>IFERROR(VLOOKUP(Tabela227[[#This Row],[NOME]],'MANHÃ (N) (6)'!$J$2:$K$127,2,FALSE),"")</f>
        <v/>
      </c>
      <c r="DR95" s="32" t="str">
        <f>IFERROR(VLOOKUP(Tabela227[[#This Row],[NOME]],'MANHÃ (N) (5)'!$J$2:$K$127,2,FALSE),"")</f>
        <v/>
      </c>
      <c r="DS95" s="32" t="str">
        <f>IFERROR(VLOOKUP(Tabela227[[#This Row],[NOME]],'MANHÃ (N) (4)'!$J$2:$K$127,2,FALSE),"")</f>
        <v/>
      </c>
      <c r="DT95" s="32" t="str">
        <f>IFERROR(VLOOKUP(Tabela227[[#This Row],[NOME]],'MANHÃ (N) (3)'!$J$2:$K$127,2,FALSE),"")</f>
        <v/>
      </c>
      <c r="DU95" s="32" t="str">
        <f>IFERROR(VLOOKUP(Tabela227[[#This Row],[NOME]],'MANHÃ (N) (2)'!$J$2:$K$127,2,FALSE),"")</f>
        <v/>
      </c>
      <c r="DV95" s="32" t="str">
        <f>IFERROR(VLOOKUP(Tabela227[[#This Row],[NOME]],'MANHÃ (N) (1)'!$J$2:$K$127,2,FALSE),"")</f>
        <v/>
      </c>
      <c r="DW95" s="32" t="str">
        <f>IFERROR(VLOOKUP(Tabela227[[#This Row],[NOME]],'MANHÃ (N) (7)'!$L$2:$M$127,2,FALSE),"")</f>
        <v/>
      </c>
      <c r="DX95" s="32" t="str">
        <f>IFERROR(VLOOKUP(Tabela227[[#This Row],[NOME]],'MANHÃ (N) (6)'!$L$2:$M$127,2,FALSE),"")</f>
        <v/>
      </c>
      <c r="DY95" s="32" t="str">
        <f>IFERROR(VLOOKUP(Tabela227[[#This Row],[NOME]],'MANHÃ (N) (5)'!$L$2:$M$127,2,FALSE),"")</f>
        <v/>
      </c>
      <c r="DZ95" s="32" t="str">
        <f>IFERROR(VLOOKUP(Tabela227[[#This Row],[NOME]],'MANHÃ (N) (4)'!$L$2:$M$127,2,FALSE),"")</f>
        <v/>
      </c>
      <c r="EA95" s="32" t="str">
        <f>IFERROR(VLOOKUP(Tabela227[[#This Row],[NOME]],'MANHÃ (N) (3)'!$L$2:$M$127,2,FALSE),"")</f>
        <v/>
      </c>
      <c r="EB95" s="32" t="str">
        <f>IFERROR(VLOOKUP(Tabela227[[#This Row],[NOME]],'MANHÃ (N) (2)'!$L$2:$M$127,2,FALSE),"")</f>
        <v/>
      </c>
      <c r="EC95" s="32" t="str">
        <f>IFERROR(VLOOKUP(Tabela227[[#This Row],[NOME]],'MANHÃ (N) (1)'!$L$2:$M$127,2,FALSE),"")</f>
        <v/>
      </c>
      <c r="ED95" s="33">
        <v>45323</v>
      </c>
      <c r="EE95" s="31">
        <f>PROFESSORES!$D$3</f>
        <v>2024</v>
      </c>
      <c r="EF95" s="31" t="str">
        <f>PROFESSORES!$C$3</f>
        <v>MAIO</v>
      </c>
      <c r="EG95" s="35">
        <f>'MÊS (WORD)'!$C$4</f>
        <v>5</v>
      </c>
      <c r="EH95" s="42">
        <f>'MÊS (WORD)'!$I$5</f>
        <v>45413</v>
      </c>
      <c r="EI95" s="31" t="str">
        <f>'MÊS (WORD)'!$J$5</f>
        <v>*
***************************DIA DO TRABALHO**************************</v>
      </c>
      <c r="EJ95" s="42">
        <f>'MÊS (WORD)'!$I$6</f>
        <v>45414</v>
      </c>
      <c r="EK95" s="37" t="str">
        <f>'MÊS (WORD)'!$J$6</f>
        <v/>
      </c>
      <c r="EL95" s="42">
        <f>'MÊS (WORD)'!$I$7</f>
        <v>45415</v>
      </c>
      <c r="EM95" s="37" t="str">
        <f>'MÊS (WORD)'!$J$7</f>
        <v/>
      </c>
      <c r="EN95" s="42">
        <f>'MÊS (WORD)'!$I$8</f>
        <v>45416</v>
      </c>
      <c r="EO95" s="37" t="str">
        <f>'MÊS (WORD)'!$J$8</f>
        <v/>
      </c>
      <c r="EP95" s="42">
        <f>'MÊS (WORD)'!$I$9</f>
        <v>45417</v>
      </c>
      <c r="EQ95" s="37" t="str">
        <f>'MÊS (WORD)'!$J$9</f>
        <v>********************************************************************</v>
      </c>
      <c r="ER95" s="42">
        <f>'MÊS (WORD)'!$I$10</f>
        <v>45418</v>
      </c>
      <c r="ES95" s="37" t="str">
        <f>'MÊS (WORD)'!$J$10</f>
        <v/>
      </c>
      <c r="ET95" s="42">
        <f>'MÊS (WORD)'!$I$11</f>
        <v>45419</v>
      </c>
      <c r="EU95" s="37" t="str">
        <f>'MÊS (WORD)'!$J$11</f>
        <v/>
      </c>
      <c r="EV95" s="42">
        <f>'MÊS (WORD)'!$I$12</f>
        <v>45420</v>
      </c>
      <c r="EW95" s="37" t="str">
        <f>'MÊS (WORD)'!$J$12</f>
        <v/>
      </c>
      <c r="EX95" s="42">
        <f>'MÊS (WORD)'!$I$13</f>
        <v>45421</v>
      </c>
      <c r="EY95" s="37" t="str">
        <f>'MÊS (WORD)'!$J$13</f>
        <v/>
      </c>
      <c r="EZ95" s="37">
        <f>'MÊS (WORD)'!$I$14</f>
        <v>45422</v>
      </c>
      <c r="FA95" s="37" t="str">
        <f>'MÊS (WORD)'!$J$14</f>
        <v/>
      </c>
      <c r="FB95" s="37">
        <f>'MÊS (WORD)'!$I$15</f>
        <v>45423</v>
      </c>
      <c r="FC95" s="37" t="str">
        <f>'MÊS (WORD)'!$J$15</f>
        <v/>
      </c>
      <c r="FD95" s="37">
        <f>'MÊS (WORD)'!$I$16</f>
        <v>45424</v>
      </c>
      <c r="FE95" s="37" t="str">
        <f>'MÊS (WORD)'!$J$16</f>
        <v>********************************************************************</v>
      </c>
      <c r="FF95" s="37">
        <f>'MÊS (WORD)'!$I$17</f>
        <v>45425</v>
      </c>
      <c r="FG95" s="37" t="str">
        <f>'MÊS (WORD)'!$J$17</f>
        <v/>
      </c>
      <c r="FH95" s="37">
        <f>'MÊS (WORD)'!$I$18</f>
        <v>45426</v>
      </c>
      <c r="FI95" s="37" t="str">
        <f>'MÊS (WORD)'!$J$18</f>
        <v/>
      </c>
      <c r="FJ95" s="37">
        <f>'MÊS (WORD)'!$I$19</f>
        <v>45427</v>
      </c>
      <c r="FK95" s="37" t="str">
        <f>'MÊS (WORD)'!$J$19</f>
        <v/>
      </c>
      <c r="FL95" s="37">
        <f>'MÊS (WORD)'!$I$20</f>
        <v>45428</v>
      </c>
      <c r="FM95" s="37" t="str">
        <f>'MÊS (WORD)'!$J$20</f>
        <v/>
      </c>
      <c r="FN95" s="37">
        <f>'MÊS (WORD)'!$I$21</f>
        <v>45429</v>
      </c>
      <c r="FO95" s="37" t="str">
        <f>'MÊS (WORD)'!$J$21</f>
        <v/>
      </c>
      <c r="FP95" s="37">
        <f>'MÊS (WORD)'!$I$22</f>
        <v>45430</v>
      </c>
      <c r="FQ95" s="37" t="str">
        <f>'MÊS (WORD)'!$J$22</f>
        <v/>
      </c>
      <c r="FR95" s="37">
        <f>'MÊS (WORD)'!$I$23</f>
        <v>45431</v>
      </c>
      <c r="FS95" s="37" t="str">
        <f>'MÊS (WORD)'!$J$23</f>
        <v>********************************************************************</v>
      </c>
      <c r="FT95" s="37">
        <f>'MÊS (WORD)'!$I$24</f>
        <v>45432</v>
      </c>
      <c r="FU95" s="37" t="str">
        <f>'MÊS (WORD)'!$J$24</f>
        <v/>
      </c>
      <c r="FV95" s="37">
        <f>'MÊS (WORD)'!$I$25</f>
        <v>45433</v>
      </c>
      <c r="FW95" s="37" t="str">
        <f>'MÊS (WORD)'!$J$25</f>
        <v/>
      </c>
      <c r="FX95" s="37">
        <f>'MÊS (WORD)'!$I$26</f>
        <v>45434</v>
      </c>
      <c r="FY95" s="37" t="str">
        <f>'MÊS (WORD)'!$J$26</f>
        <v/>
      </c>
      <c r="FZ95" s="37">
        <f>'MÊS (WORD)'!$I$27</f>
        <v>45435</v>
      </c>
      <c r="GA95" s="37" t="str">
        <f>'MÊS (WORD)'!$J$27</f>
        <v/>
      </c>
      <c r="GB95" s="37">
        <f>'MÊS (WORD)'!$I$28</f>
        <v>45436</v>
      </c>
      <c r="GC95" s="37" t="str">
        <f>'MÊS (WORD)'!$J$28</f>
        <v/>
      </c>
      <c r="GD95" s="37">
        <f>'MÊS (WORD)'!$I$29</f>
        <v>45437</v>
      </c>
      <c r="GE95" s="37" t="str">
        <f>'MÊS (WORD)'!$J$29</f>
        <v/>
      </c>
      <c r="GF95" s="37">
        <f>'MÊS (WORD)'!$I$30</f>
        <v>45438</v>
      </c>
      <c r="GG95" s="37" t="str">
        <f>'MÊS (WORD)'!$J$30</f>
        <v>********************************************************************</v>
      </c>
      <c r="GH95" s="37">
        <f>'MÊS (WORD)'!$I$31</f>
        <v>45439</v>
      </c>
      <c r="GI95" s="37" t="str">
        <f>'MÊS (WORD)'!$J$31</f>
        <v/>
      </c>
      <c r="GJ95" s="37">
        <f>'MÊS (WORD)'!$I$32</f>
        <v>45440</v>
      </c>
      <c r="GK95" s="37" t="str">
        <f>'MÊS (WORD)'!$J$32</f>
        <v/>
      </c>
      <c r="GL95" s="37">
        <f>'MÊS (WORD)'!$I$33</f>
        <v>45441</v>
      </c>
      <c r="GM95" s="37" t="str">
        <f>'MÊS (WORD)'!$J$33</f>
        <v/>
      </c>
      <c r="GN95" s="37">
        <f>'MÊS (WORD)'!$I$34</f>
        <v>45442</v>
      </c>
      <c r="GO95" s="37" t="str">
        <f>'MÊS (WORD)'!$J$34</f>
        <v/>
      </c>
      <c r="GP95" s="37">
        <f>'MÊS (WORD)'!$I$35</f>
        <v>45443</v>
      </c>
      <c r="GQ95" s="31" t="str">
        <f>'MÊS (WORD)'!$J$35</f>
        <v/>
      </c>
    </row>
    <row r="96" spans="1:199" ht="17.100000000000001" customHeight="1" x14ac:dyDescent="0.25">
      <c r="A96" s="31">
        <v>75006</v>
      </c>
      <c r="B96" s="33">
        <v>44784</v>
      </c>
      <c r="C96" s="31">
        <v>216</v>
      </c>
      <c r="D96" s="39" t="s">
        <v>397</v>
      </c>
      <c r="E96" s="34" t="s">
        <v>321</v>
      </c>
      <c r="F96" s="39" t="s">
        <v>396</v>
      </c>
      <c r="G96" s="39" t="s">
        <v>407</v>
      </c>
      <c r="H96" s="31">
        <v>4</v>
      </c>
      <c r="I96" s="31">
        <f>IF(Tabela227[[#This Row],[HORA AULA]]&lt;&gt;0,Tabela227[[#This Row],[HORA AULA]]/2,"-")</f>
        <v>2</v>
      </c>
      <c r="J96" s="31">
        <v>8</v>
      </c>
      <c r="K96" s="31" t="s">
        <v>100</v>
      </c>
      <c r="L96" s="31" t="s">
        <v>100</v>
      </c>
      <c r="M96" s="31" t="s">
        <v>100</v>
      </c>
      <c r="N96" s="32" t="str">
        <f>IFERROR(VLOOKUP(Tabela227[[#This Row],[NOME]],'NOITE (N) (7)'!$B$3:$C$176,2,FALSE),"")</f>
        <v/>
      </c>
      <c r="O96" s="32" t="str">
        <f>IFERROR(VLOOKUP(Tabela227[[#This Row],[NOME]],'NOITE (N) (6)'!$B$3:$C$176,2,FALSE),"")</f>
        <v/>
      </c>
      <c r="P96" s="32" t="str">
        <f>IFERROR(VLOOKUP(Tabela227[[#This Row],[NOME]],'NOITE (N) (5)'!$B$3:$C$176,2,FALSE),"")</f>
        <v/>
      </c>
      <c r="Q96" s="32" t="str">
        <f>IFERROR(VLOOKUP(Tabela227[[#This Row],[NOME]],'NOITE (N) (4)'!$B$3:$C$176,2,FALSE),"")</f>
        <v/>
      </c>
      <c r="R96" s="32" t="str">
        <f>IFERROR(VLOOKUP(Tabela227[[#This Row],[NOME]],'NOITE (N) (3)'!$B$3:$C$176,2,FALSE),"")</f>
        <v/>
      </c>
      <c r="S96" s="32" t="str">
        <f>IFERROR(VLOOKUP(Tabela227[[#This Row],[NOME]],'NOITE (N) (2)'!$B$3:$C$176,2,FALSE),"")</f>
        <v/>
      </c>
      <c r="T96" s="32" t="str">
        <f>IFERROR(VLOOKUP(Tabela227[[#This Row],[NOME]],'NOITE (N) (1)'!$B$3:$C$176,2,FALSE),"")</f>
        <v/>
      </c>
      <c r="U96" s="32" t="str">
        <f>IFERROR(VLOOKUP(Tabela227[[#This Row],[NOME]],'NOITE (N) (7)'!$D$3:$E$176,2,FALSE),"")</f>
        <v/>
      </c>
      <c r="V96" s="32" t="str">
        <f>IFERROR(VLOOKUP(Tabela227[[#This Row],[NOME]],'NOITE (N) (6)'!$D$3:$E$176,2,FALSE),"")</f>
        <v/>
      </c>
      <c r="W96" s="32" t="str">
        <f>IFERROR(VLOOKUP(Tabela227[[#This Row],[NOME]],'NOITE (N) (5)'!$D$3:$E$176,2,FALSE),"")</f>
        <v/>
      </c>
      <c r="X96" s="32" t="str">
        <f>IFERROR(VLOOKUP(Tabela227[[#This Row],[NOME]],'NOITE (N) (4)'!$D$3:$E$176,2,FALSE),"")</f>
        <v/>
      </c>
      <c r="Y96" s="32" t="str">
        <f>IFERROR(VLOOKUP(Tabela227[[#This Row],[NOME]],'NOITE (N) (3)'!$D$3:$E$176,2,FALSE),"")</f>
        <v/>
      </c>
      <c r="Z96" s="32" t="str">
        <f>IFERROR(VLOOKUP(Tabela227[[#This Row],[NOME]],'NOITE (N) (2)'!$D$3:$E$176,2,FALSE),"")</f>
        <v/>
      </c>
      <c r="AA96" s="32" t="str">
        <f>IFERROR(VLOOKUP(Tabela227[[#This Row],[NOME]],'NOITE (N) (1)'!$D$3:$E$176,2,FALSE),"")</f>
        <v/>
      </c>
      <c r="AB96" s="32" t="str">
        <f>IFERROR(VLOOKUP(Tabela227[[#This Row],[NOME]],'NOITE (N) (7)'!$F$3:$G$176,2,FALSE),"")</f>
        <v/>
      </c>
      <c r="AC96" s="32" t="str">
        <f>IFERROR(VLOOKUP(Tabela227[[#This Row],[NOME]],'NOITE (N) (6)'!$F$3:$G$176,2,FALSE),"")</f>
        <v/>
      </c>
      <c r="AD96" s="32" t="str">
        <f>IFERROR(VLOOKUP(Tabela227[[#This Row],[NOME]],'NOITE (N) (5)'!$F$3:$G$176,2,FALSE),"")</f>
        <v/>
      </c>
      <c r="AE96" s="32" t="str">
        <f>IFERROR(VLOOKUP(Tabela227[[#This Row],[NOME]],'NOITE (N) (4)'!$F$3:$G$176,2,FALSE),"")</f>
        <v/>
      </c>
      <c r="AF96" s="32" t="str">
        <f>IFERROR(VLOOKUP(Tabela227[[#This Row],[NOME]],'NOITE (N) (3)'!$F$3:$G$176,2,FALSE),"")</f>
        <v/>
      </c>
      <c r="AG96" s="32" t="str">
        <f>IFERROR(VLOOKUP(Tabela227[[#This Row],[NOME]],'NOITE (N) (2)'!$F$3:$G$176,2,FALSE),"")</f>
        <v/>
      </c>
      <c r="AH96" s="32" t="str">
        <f>IFERROR(VLOOKUP(Tabela227[[#This Row],[NOME]],'NOITE (N) (1)'!$F$3:$G$176,2,FALSE),"")</f>
        <v/>
      </c>
      <c r="AI96" s="32" t="str">
        <f>IFERROR(VLOOKUP(Tabela227[[#This Row],[NOME]],'NOITE (N) (7)'!$H$3:$I$176,2,FALSE),"")</f>
        <v/>
      </c>
      <c r="AJ96" s="32" t="str">
        <f>IFERROR(VLOOKUP(Tabela227[[#This Row],[NOME]],'NOITE (N) (6)'!$H$3:$I$176,2,FALSE),"")</f>
        <v/>
      </c>
      <c r="AK96" s="32" t="str">
        <f>IFERROR(VLOOKUP(Tabela227[[#This Row],[NOME]],'NOITE (N) (5)'!$H$3:$I$176,2,FALSE),"")</f>
        <v/>
      </c>
      <c r="AL96" s="32" t="str">
        <f>IFERROR(VLOOKUP(Tabela227[[#This Row],[NOME]],'NOITE (N) (4)'!$H$3:$I$176,2,FALSE),"")</f>
        <v/>
      </c>
      <c r="AM96" s="32" t="str">
        <f>IFERROR(VLOOKUP(Tabela227[[#This Row],[NOME]],'NOITE (N) (3)'!$H$3:$I$176,2,FALSE),"")</f>
        <v/>
      </c>
      <c r="AN96" s="32" t="str">
        <f>IFERROR(VLOOKUP(Tabela227[[#This Row],[NOME]],'NOITE (N) (2)'!$H$3:$I$176,2,FALSE),"")</f>
        <v/>
      </c>
      <c r="AO96" s="32" t="str">
        <f>IFERROR(VLOOKUP(Tabela227[[#This Row],[NOME]],'NOITE (N) (1)'!$H$3:$I$176,2,FALSE),"")</f>
        <v/>
      </c>
      <c r="AP96" s="32" t="str">
        <f>IFERROR(VLOOKUP(Tabela227[[#This Row],[NOME]],'NOITE (N) (7)'!$J$3:$K$176,2,FALSE),"")</f>
        <v/>
      </c>
      <c r="AQ96" s="32" t="str">
        <f>IFERROR(VLOOKUP(Tabela227[[#This Row],[NOME]],'NOITE (N) (6)'!$J$3:$K$176,2,FALSE),"")</f>
        <v/>
      </c>
      <c r="AR96" s="32" t="str">
        <f>IFERROR(VLOOKUP(Tabela227[[#This Row],[NOME]],'NOITE (N) (5)'!$J$3:$K$176,2,FALSE),"")</f>
        <v/>
      </c>
      <c r="AS96" s="32" t="str">
        <f>IFERROR(VLOOKUP(Tabela227[[#This Row],[NOME]],'NOITE (N) (4)'!$J$3:$K$176,2,FALSE),"")</f>
        <v/>
      </c>
      <c r="AT96" s="32" t="str">
        <f>IFERROR(VLOOKUP(Tabela227[[#This Row],[NOME]],'NOITE (N) (3)'!$J$3:$K$176,2,FALSE),"")</f>
        <v/>
      </c>
      <c r="AU96" s="32" t="str">
        <f>IFERROR(VLOOKUP(Tabela227[[#This Row],[NOME]],'NOITE (N) (2)'!$J$3:$K$176,2,FALSE),"")</f>
        <v/>
      </c>
      <c r="AV96" s="32" t="str">
        <f>IFERROR(VLOOKUP(Tabela227[[#This Row],[NOME]],'NOITE (N) (1)'!$J$3:$K$176,2,FALSE),"")</f>
        <v/>
      </c>
      <c r="AW96" s="32" t="str">
        <f>IFERROR(VLOOKUP(Tabela227[[#This Row],[NOME]],'NOITE (N) (7)'!$L$3:$M$176,2,FALSE),"")</f>
        <v/>
      </c>
      <c r="AX96" s="32" t="str">
        <f>IFERROR(VLOOKUP(Tabela227[[#This Row],[NOME]],'NOITE (N) (6)'!$L$3:$M$176,2,FALSE),"")</f>
        <v/>
      </c>
      <c r="AY96" s="32" t="str">
        <f>IFERROR(VLOOKUP(Tabela227[[#This Row],[NOME]],'NOITE (N) (5)'!$L$3:$M$176,2,FALSE),"")</f>
        <v/>
      </c>
      <c r="AZ96" s="32" t="str">
        <f>IFERROR(VLOOKUP(Tabela227[[#This Row],[NOME]],'NOITE (N) (4)'!$L$3:$M$176,2,FALSE),"")</f>
        <v/>
      </c>
      <c r="BA96" s="32" t="str">
        <f>IFERROR(VLOOKUP(Tabela227[[#This Row],[NOME]],'NOITE (N) (3)'!$L$3:$M$176,2,FALSE),"")</f>
        <v/>
      </c>
      <c r="BB96" s="32" t="str">
        <f>IFERROR(VLOOKUP(Tabela227[[#This Row],[NOME]],'NOITE (N) (2)'!$L$3:$M$176,2,FALSE),"")</f>
        <v/>
      </c>
      <c r="BC96" s="32" t="str">
        <f>IFERROR(VLOOKUP(Tabela227[[#This Row],[NOME]],'NOITE (N) (1)'!$L$3:$M$176,2,FALSE),"")</f>
        <v/>
      </c>
      <c r="BD96" s="32" t="str">
        <f>IFERROR(VLOOKUP(Tabela227[[#This Row],[NOME]],'TARDE (N) (6)'!$B$2:$C$73,2,FALSE),"")</f>
        <v/>
      </c>
      <c r="BE96" s="32" t="str">
        <f>IFERROR(VLOOKUP(Tabela227[[#This Row],[NOME]],'TARDE (N) (5)'!$B$2:$C$73,2,FALSE),"")</f>
        <v/>
      </c>
      <c r="BF96" s="32" t="str">
        <f>IFERROR(VLOOKUP(Tabela227[[#This Row],[NOME]],'TARDE (N) (4)'!$B$2:$C$73,2,FALSE),"")</f>
        <v/>
      </c>
      <c r="BG96" s="32" t="str">
        <f>IFERROR(VLOOKUP(Tabela227[[#This Row],[NOME]],'TARDE (N) (3)'!$B$2:$C$73,2,FALSE),"")</f>
        <v/>
      </c>
      <c r="BH96" s="32" t="str">
        <f>IFERROR(VLOOKUP(Tabela227[[#This Row],[NOME]],'TARDE (N) (2)'!$B$2:$C$73,2,FALSE),"")</f>
        <v/>
      </c>
      <c r="BI96" s="32" t="str">
        <f>IFERROR(VLOOKUP(Tabela227[[#This Row],[NOME]],'TARDE (N) (1)'!$B$2:$C$73,2,FALSE),"")</f>
        <v/>
      </c>
      <c r="BJ96" s="32" t="str">
        <f>IFERROR(VLOOKUP(Tabela227[[#This Row],[NOME]],'TARDE (N) (6)'!$D$2:$E$73,2,FALSE),"")</f>
        <v/>
      </c>
      <c r="BK96" s="32" t="str">
        <f>IFERROR(VLOOKUP(Tabela227[[#This Row],[NOME]],'TARDE (N) (5)'!$D$2:$E$73,2,FALSE),"")</f>
        <v/>
      </c>
      <c r="BL96" s="32" t="str">
        <f>IFERROR(VLOOKUP(Tabela227[[#This Row],[NOME]],'TARDE (N) (4)'!$D$2:$E$73,2,FALSE),"")</f>
        <v/>
      </c>
      <c r="BM96" s="32" t="str">
        <f>IFERROR(VLOOKUP(Tabela227[[#This Row],[NOME]],'TARDE (N) (3)'!$D$2:$E$73,2,FALSE),"")</f>
        <v/>
      </c>
      <c r="BN96" s="32" t="str">
        <f>IFERROR(VLOOKUP(Tabela227[[#This Row],[NOME]],'TARDE (N) (2)'!$D$2:$E$73,2,FALSE),"")</f>
        <v/>
      </c>
      <c r="BO96" s="32" t="str">
        <f>IFERROR(VLOOKUP(Tabela227[[#This Row],[NOME]],'TARDE (N) (1)'!$D$2:$E$73,2,FALSE),"")</f>
        <v/>
      </c>
      <c r="BP96" s="32" t="str">
        <f>IFERROR(VLOOKUP(Tabela227[[#This Row],[NOME]],'TARDE (N) (6)'!$F$2:$G$73,2,FALSE),"")</f>
        <v/>
      </c>
      <c r="BQ96" s="32" t="str">
        <f>IFERROR(VLOOKUP(Tabela227[[#This Row],[NOME]],'TARDE (N) (5)'!$F$2:$G$73,2,FALSE),"")</f>
        <v/>
      </c>
      <c r="BR96" s="32" t="str">
        <f>IFERROR(VLOOKUP(Tabela227[[#This Row],[NOME]],'TARDE (N) (4)'!$F$2:$G$73,2,FALSE),"")</f>
        <v/>
      </c>
      <c r="BS96" s="32" t="str">
        <f>IFERROR(VLOOKUP(Tabela227[[#This Row],[NOME]],'TARDE (N) (3)'!$F$2:$G$73,2,FALSE),"")</f>
        <v/>
      </c>
      <c r="BT96" s="32" t="str">
        <f>IFERROR(VLOOKUP(Tabela227[[#This Row],[NOME]],'TARDE (N) (2)'!$F$2:$G$73,2,FALSE),"")</f>
        <v/>
      </c>
      <c r="BU96" s="32" t="str">
        <f>IFERROR(VLOOKUP(Tabela227[[#This Row],[NOME]],'TARDE (N) (1)'!$F$2:$G$73,2,FALSE),"")</f>
        <v/>
      </c>
      <c r="BV96" s="32" t="str">
        <f>IFERROR(VLOOKUP(Tabela227[[#This Row],[NOME]],'TARDE (N) (6)'!$H$2:$I$73,2,FALSE),"")</f>
        <v/>
      </c>
      <c r="BW96" s="32" t="str">
        <f>IFERROR(VLOOKUP(Tabela227[[#This Row],[NOME]],'TARDE (N) (5)'!$H$2:$I$73,2,FALSE),"")</f>
        <v/>
      </c>
      <c r="BX96" s="32" t="str">
        <f>IFERROR(VLOOKUP(Tabela227[[#This Row],[NOME]],'TARDE (N) (4)'!$H$2:$I$73,2,FALSE),"")</f>
        <v/>
      </c>
      <c r="BY96" s="32" t="str">
        <f>IFERROR(VLOOKUP(Tabela227[[#This Row],[NOME]],'TARDE (N) (3)'!$H$2:$I$73,2,FALSE),"")</f>
        <v/>
      </c>
      <c r="BZ96" s="32" t="str">
        <f>IFERROR(VLOOKUP(Tabela227[[#This Row],[NOME]],'TARDE (N) (2)'!$H$2:$I$73,2,FALSE),"")</f>
        <v/>
      </c>
      <c r="CA96" s="32" t="str">
        <f>IFERROR(VLOOKUP(Tabela227[[#This Row],[NOME]],'TARDE (N) (1)'!$H$2:$I$73,2,FALSE),"")</f>
        <v/>
      </c>
      <c r="CB96" s="32" t="str">
        <f>IFERROR(VLOOKUP(Tabela227[[#This Row],[NOME]],'TARDE (N) (6)'!$J$2:$K$73,2,FALSE),"")</f>
        <v/>
      </c>
      <c r="CC96" s="32" t="str">
        <f>IFERROR(VLOOKUP(Tabela227[[#This Row],[NOME]],'TARDE (N) (5)'!$J$2:$K$73,2,FALSE),"")</f>
        <v/>
      </c>
      <c r="CD96" s="32" t="str">
        <f>IFERROR(VLOOKUP(Tabela227[[#This Row],[NOME]],'TARDE (N) (4)'!$J$2:$K$73,2,FALSE),"")</f>
        <v/>
      </c>
      <c r="CE96" s="32" t="str">
        <f>IFERROR(VLOOKUP(Tabela227[[#This Row],[NOME]],'TARDE (N) (3)'!$J$2:$K$73,2,FALSE),"")</f>
        <v/>
      </c>
      <c r="CF96" s="32" t="str">
        <f>IFERROR(VLOOKUP(Tabela227[[#This Row],[NOME]],'TARDE (N) (2)'!$J$2:$K$73,2,FALSE),"")</f>
        <v/>
      </c>
      <c r="CG96" s="32" t="str">
        <f>IFERROR(VLOOKUP(Tabela227[[#This Row],[NOME]],'TARDE (N) (1)'!$J$2:$K$73,2,FALSE),"")</f>
        <v/>
      </c>
      <c r="CH96" s="32" t="str">
        <f>IFERROR(VLOOKUP(Tabela227[[#This Row],[NOME]],'TARDE (N) (6)'!$L$2:$M$73,2,FALSE),"")</f>
        <v/>
      </c>
      <c r="CI96" s="32" t="str">
        <f>IFERROR(VLOOKUP(Tabela227[[#This Row],[NOME]],'TARDE (N) (5)'!$L$2:$M$73,2,FALSE),"")</f>
        <v/>
      </c>
      <c r="CJ96" s="32" t="str">
        <f>IFERROR(VLOOKUP(Tabela227[[#This Row],[NOME]],'TARDE (N) (4)'!$L$2:$M$73,2,FALSE),"")</f>
        <v/>
      </c>
      <c r="CK96" s="32" t="str">
        <f>IFERROR(VLOOKUP(Tabela227[[#This Row],[NOME]],'TARDE (N) (3)'!$L$2:$M$73,2,FALSE),"")</f>
        <v/>
      </c>
      <c r="CL96" s="32" t="str">
        <f>IFERROR(VLOOKUP(Tabela227[[#This Row],[NOME]],'TARDE (N) (2)'!$L$2:$M$73,2,FALSE),"")</f>
        <v/>
      </c>
      <c r="CM96" s="32" t="str">
        <f>IFERROR(VLOOKUP(Tabela227[[#This Row],[NOME]],'TARDE (N) (1)'!$L$2:$M$73,2,FALSE),"")</f>
        <v/>
      </c>
      <c r="CN96" s="32" t="str">
        <f>IFERROR(VLOOKUP(Tabela227[[#This Row],[NOME]],'MANHÃ (N) (7)'!$B$2:$C$127,2,FALSE),"")</f>
        <v/>
      </c>
      <c r="CO96" s="32" t="str">
        <f>IFERROR(VLOOKUP(Tabela227[[#This Row],[NOME]],'MANHÃ (N) (6)'!$B$2:$C$127,2,FALSE),"")</f>
        <v/>
      </c>
      <c r="CP96" s="32" t="str">
        <f>IFERROR(VLOOKUP(Tabela227[[#This Row],[NOME]],'MANHÃ (N) (5)'!$B$2:$C$127,2,FALSE),"")</f>
        <v/>
      </c>
      <c r="CQ96" s="32" t="str">
        <f>IFERROR(VLOOKUP(Tabela227[[#This Row],[NOME]],'MANHÃ (N) (4)'!$B$2:$C$127,2,FALSE),"")</f>
        <v/>
      </c>
      <c r="CR96" s="32" t="str">
        <f>IFERROR(VLOOKUP(Tabela227[[#This Row],[NOME]],'MANHÃ (N) (3)'!$B$2:$C$127,2,FALSE),"")</f>
        <v/>
      </c>
      <c r="CS96" s="32" t="str">
        <f>IFERROR(VLOOKUP(Tabela227[[#This Row],[NOME]],'MANHÃ (N) (2)'!$B$2:$C$127,2,FALSE),"")</f>
        <v/>
      </c>
      <c r="CT96" s="32" t="str">
        <f>IFERROR(VLOOKUP(Tabela227[[#This Row],[NOME]],'MANHÃ (N) (1)'!$B$2:$C$127,2,FALSE),"")</f>
        <v/>
      </c>
      <c r="CU96" s="32" t="str">
        <f>IFERROR(VLOOKUP(Tabela227[[#This Row],[NOME]],'MANHÃ (N) (7)'!$D$2:$E$127,2,FALSE),"")</f>
        <v/>
      </c>
      <c r="CV96" s="32" t="str">
        <f>IFERROR(VLOOKUP(Tabela227[[#This Row],[NOME]],'MANHÃ (N) (6)'!$D$2:$E$127,2,FALSE),"")</f>
        <v/>
      </c>
      <c r="CW96" s="32" t="str">
        <f>IFERROR(VLOOKUP(Tabela227[[#This Row],[NOME]],'MANHÃ (N) (5)'!$D$2:$E$127,2,FALSE),"")</f>
        <v/>
      </c>
      <c r="CX96" s="32" t="str">
        <f>IFERROR(VLOOKUP(Tabela227[[#This Row],[NOME]],'MANHÃ (N) (4)'!$D$2:$E$127,2,FALSE),"")</f>
        <v/>
      </c>
      <c r="CY96" s="32" t="str">
        <f>IFERROR(VLOOKUP(Tabela227[[#This Row],[NOME]],'MANHÃ (N) (3)'!$D$2:$E$127,2,FALSE),"")</f>
        <v/>
      </c>
      <c r="CZ96" s="32" t="str">
        <f>IFERROR(VLOOKUP(Tabela227[[#This Row],[NOME]],'MANHÃ (N) (2)'!$D$2:$E$127,2,FALSE),"")</f>
        <v/>
      </c>
      <c r="DA96" s="32" t="str">
        <f>IFERROR(VLOOKUP(Tabela227[[#This Row],[NOME]],'MANHÃ (N) (1)'!$D$2:$E$127,2,FALSE),"")</f>
        <v/>
      </c>
      <c r="DB96" s="32" t="str">
        <f>IFERROR(VLOOKUP(Tabela227[[#This Row],[NOME]],'MANHÃ (N) (7)'!$F$2:$G$127,2,FALSE),"")</f>
        <v/>
      </c>
      <c r="DC96" s="32" t="str">
        <f>IFERROR(VLOOKUP(Tabela227[[#This Row],[NOME]],'MANHÃ (N) (7)'!$F$2:$G$127,2,FALSE),"")</f>
        <v/>
      </c>
      <c r="DD96" s="32" t="str">
        <f>IFERROR(VLOOKUP(Tabela227[[#This Row],[NOME]],'MANHÃ (N) (6)'!$F$2:$G$127,2,FALSE),"")</f>
        <v/>
      </c>
      <c r="DE96" s="32" t="str">
        <f>IFERROR(VLOOKUP(Tabela227[[#This Row],[NOME]],'MANHÃ (N) (5)'!$F$2:$G$127,2,FALSE),"")</f>
        <v/>
      </c>
      <c r="DF96" s="32" t="str">
        <f>IFERROR(VLOOKUP(Tabela227[[#This Row],[NOME]],'MANHÃ (N) (3)'!$F$2:$G$127,2,FALSE),"")</f>
        <v/>
      </c>
      <c r="DG96" s="32" t="str">
        <f>IFERROR(VLOOKUP(Tabela227[[#This Row],[NOME]],'MANHÃ (N) (2)'!$F$2:$G$127,2,FALSE),"")</f>
        <v/>
      </c>
      <c r="DH96" s="32" t="str">
        <f>IFERROR(VLOOKUP(Tabela227[[#This Row],[NOME]],'MANHÃ (N) (1)'!$F$2:$G$127,2,FALSE),"")</f>
        <v/>
      </c>
      <c r="DI96" s="32" t="str">
        <f>IFERROR(VLOOKUP(Tabela227[[#This Row],[NOME]],'MANHÃ (N) (7)'!$H$2:$I$127,2,FALSE),"")</f>
        <v/>
      </c>
      <c r="DJ96" s="32" t="str">
        <f>IFERROR(VLOOKUP(Tabela227[[#This Row],[NOME]],'MANHÃ (N) (6)'!$H$2:$I$127,2,FALSE),"")</f>
        <v/>
      </c>
      <c r="DK96" s="32" t="str">
        <f>IFERROR(VLOOKUP(Tabela227[[#This Row],[NOME]],'MANHÃ (N) (5)'!$H$2:$I$127,2,FALSE),"")</f>
        <v/>
      </c>
      <c r="DL96" s="32" t="str">
        <f>IFERROR(VLOOKUP(Tabela227[[#This Row],[NOME]],'MANHÃ (N) (4)'!$H$2:$I$127,2,FALSE),"")</f>
        <v/>
      </c>
      <c r="DM96" s="32" t="str">
        <f>IFERROR(VLOOKUP(Tabela227[[#This Row],[NOME]],'MANHÃ (N) (3)'!$H$2:$I$127,2,FALSE),"")</f>
        <v/>
      </c>
      <c r="DN96" s="32" t="str">
        <f>IFERROR(VLOOKUP(Tabela227[[#This Row],[NOME]],'MANHÃ (N) (2)'!$H$2:$I$127,2,FALSE),"")</f>
        <v/>
      </c>
      <c r="DO96" s="32" t="str">
        <f>IFERROR(VLOOKUP(Tabela227[[#This Row],[NOME]],'MANHÃ (N) (1)'!$H$2:$I$127,2,FALSE),"")</f>
        <v/>
      </c>
      <c r="DP96" s="32" t="str">
        <f>IFERROR(VLOOKUP(Tabela227[[#This Row],[NOME]],'MANHÃ (N) (7)'!$J$2:$K$127,2,FALSE),"")</f>
        <v/>
      </c>
      <c r="DQ96" s="32" t="str">
        <f>IFERROR(VLOOKUP(Tabela227[[#This Row],[NOME]],'MANHÃ (N) (6)'!$J$2:$K$127,2,FALSE),"")</f>
        <v/>
      </c>
      <c r="DR96" s="32" t="str">
        <f>IFERROR(VLOOKUP(Tabela227[[#This Row],[NOME]],'MANHÃ (N) (5)'!$J$2:$K$127,2,FALSE),"")</f>
        <v/>
      </c>
      <c r="DS96" s="32" t="str">
        <f>IFERROR(VLOOKUP(Tabela227[[#This Row],[NOME]],'MANHÃ (N) (4)'!$J$2:$K$127,2,FALSE),"")</f>
        <v/>
      </c>
      <c r="DT96" s="32" t="str">
        <f>IFERROR(VLOOKUP(Tabela227[[#This Row],[NOME]],'MANHÃ (N) (3)'!$J$2:$K$127,2,FALSE),"")</f>
        <v/>
      </c>
      <c r="DU96" s="32" t="str">
        <f>IFERROR(VLOOKUP(Tabela227[[#This Row],[NOME]],'MANHÃ (N) (2)'!$J$2:$K$127,2,FALSE),"")</f>
        <v/>
      </c>
      <c r="DV96" s="32" t="str">
        <f>IFERROR(VLOOKUP(Tabela227[[#This Row],[NOME]],'MANHÃ (N) (1)'!$J$2:$K$127,2,FALSE),"")</f>
        <v/>
      </c>
      <c r="DW96" s="32" t="str">
        <f>IFERROR(VLOOKUP(Tabela227[[#This Row],[NOME]],'MANHÃ (N) (7)'!$L$2:$M$127,2,FALSE),"")</f>
        <v/>
      </c>
      <c r="DX96" s="32" t="str">
        <f>IFERROR(VLOOKUP(Tabela227[[#This Row],[NOME]],'MANHÃ (N) (6)'!$L$2:$M$127,2,FALSE),"")</f>
        <v/>
      </c>
      <c r="DY96" s="32" t="str">
        <f>IFERROR(VLOOKUP(Tabela227[[#This Row],[NOME]],'MANHÃ (N) (5)'!$L$2:$M$127,2,FALSE),"")</f>
        <v/>
      </c>
      <c r="DZ96" s="32" t="str">
        <f>IFERROR(VLOOKUP(Tabela227[[#This Row],[NOME]],'MANHÃ (N) (4)'!$L$2:$M$127,2,FALSE),"")</f>
        <v/>
      </c>
      <c r="EA96" s="32" t="str">
        <f>IFERROR(VLOOKUP(Tabela227[[#This Row],[NOME]],'MANHÃ (N) (3)'!$L$2:$M$127,2,FALSE),"")</f>
        <v/>
      </c>
      <c r="EB96" s="32" t="str">
        <f>IFERROR(VLOOKUP(Tabela227[[#This Row],[NOME]],'MANHÃ (N) (2)'!$L$2:$M$127,2,FALSE),"")</f>
        <v/>
      </c>
      <c r="EC96" s="32" t="str">
        <f>IFERROR(VLOOKUP(Tabela227[[#This Row],[NOME]],'MANHÃ (N) (1)'!$L$2:$M$127,2,FALSE),"")</f>
        <v/>
      </c>
      <c r="ED96" s="33">
        <v>45323</v>
      </c>
      <c r="EE96" s="31">
        <f>PROFESSORES!$D$3</f>
        <v>2024</v>
      </c>
      <c r="EF96" s="31" t="str">
        <f>PROFESSORES!$C$3</f>
        <v>MAIO</v>
      </c>
      <c r="EG96" s="35">
        <f>'MÊS (WORD)'!$C$4</f>
        <v>5</v>
      </c>
      <c r="EH96" s="42">
        <f>'MÊS (WORD)'!$I$5</f>
        <v>45413</v>
      </c>
      <c r="EI96" s="31" t="str">
        <f>'MÊS (WORD)'!$J$5</f>
        <v>*
***************************DIA DO TRABALHO**************************</v>
      </c>
      <c r="EJ96" s="42">
        <f>'MÊS (WORD)'!$I$6</f>
        <v>45414</v>
      </c>
      <c r="EK96" s="37" t="str">
        <f>'MÊS (WORD)'!$J$6</f>
        <v/>
      </c>
      <c r="EL96" s="42">
        <f>'MÊS (WORD)'!$I$7</f>
        <v>45415</v>
      </c>
      <c r="EM96" s="37" t="str">
        <f>'MÊS (WORD)'!$J$7</f>
        <v/>
      </c>
      <c r="EN96" s="42">
        <f>'MÊS (WORD)'!$I$8</f>
        <v>45416</v>
      </c>
      <c r="EO96" s="37" t="str">
        <f>'MÊS (WORD)'!$J$8</f>
        <v/>
      </c>
      <c r="EP96" s="42">
        <f>'MÊS (WORD)'!$I$9</f>
        <v>45417</v>
      </c>
      <c r="EQ96" s="37" t="str">
        <f>'MÊS (WORD)'!$J$9</f>
        <v>********************************************************************</v>
      </c>
      <c r="ER96" s="42">
        <f>'MÊS (WORD)'!$I$10</f>
        <v>45418</v>
      </c>
      <c r="ES96" s="37" t="str">
        <f>'MÊS (WORD)'!$J$10</f>
        <v/>
      </c>
      <c r="ET96" s="42">
        <f>'MÊS (WORD)'!$I$11</f>
        <v>45419</v>
      </c>
      <c r="EU96" s="37" t="str">
        <f>'MÊS (WORD)'!$J$11</f>
        <v/>
      </c>
      <c r="EV96" s="42">
        <f>'MÊS (WORD)'!$I$12</f>
        <v>45420</v>
      </c>
      <c r="EW96" s="37" t="str">
        <f>'MÊS (WORD)'!$J$12</f>
        <v/>
      </c>
      <c r="EX96" s="42">
        <f>'MÊS (WORD)'!$I$13</f>
        <v>45421</v>
      </c>
      <c r="EY96" s="37" t="str">
        <f>'MÊS (WORD)'!$J$13</f>
        <v/>
      </c>
      <c r="EZ96" s="37">
        <f>'MÊS (WORD)'!$I$14</f>
        <v>45422</v>
      </c>
      <c r="FA96" s="37" t="str">
        <f>'MÊS (WORD)'!$J$14</f>
        <v/>
      </c>
      <c r="FB96" s="37">
        <f>'MÊS (WORD)'!$I$15</f>
        <v>45423</v>
      </c>
      <c r="FC96" s="37" t="str">
        <f>'MÊS (WORD)'!$J$15</f>
        <v/>
      </c>
      <c r="FD96" s="37">
        <f>'MÊS (WORD)'!$I$16</f>
        <v>45424</v>
      </c>
      <c r="FE96" s="37" t="str">
        <f>'MÊS (WORD)'!$J$16</f>
        <v>********************************************************************</v>
      </c>
      <c r="FF96" s="37">
        <f>'MÊS (WORD)'!$I$17</f>
        <v>45425</v>
      </c>
      <c r="FG96" s="37" t="str">
        <f>'MÊS (WORD)'!$J$17</f>
        <v/>
      </c>
      <c r="FH96" s="37">
        <f>'MÊS (WORD)'!$I$18</f>
        <v>45426</v>
      </c>
      <c r="FI96" s="37" t="str">
        <f>'MÊS (WORD)'!$J$18</f>
        <v/>
      </c>
      <c r="FJ96" s="37">
        <f>'MÊS (WORD)'!$I$19</f>
        <v>45427</v>
      </c>
      <c r="FK96" s="37" t="str">
        <f>'MÊS (WORD)'!$J$19</f>
        <v/>
      </c>
      <c r="FL96" s="37">
        <f>'MÊS (WORD)'!$I$20</f>
        <v>45428</v>
      </c>
      <c r="FM96" s="37" t="str">
        <f>'MÊS (WORD)'!$J$20</f>
        <v/>
      </c>
      <c r="FN96" s="37">
        <f>'MÊS (WORD)'!$I$21</f>
        <v>45429</v>
      </c>
      <c r="FO96" s="37" t="str">
        <f>'MÊS (WORD)'!$J$21</f>
        <v/>
      </c>
      <c r="FP96" s="37">
        <f>'MÊS (WORD)'!$I$22</f>
        <v>45430</v>
      </c>
      <c r="FQ96" s="37" t="str">
        <f>'MÊS (WORD)'!$J$22</f>
        <v/>
      </c>
      <c r="FR96" s="37">
        <f>'MÊS (WORD)'!$I$23</f>
        <v>45431</v>
      </c>
      <c r="FS96" s="37" t="str">
        <f>'MÊS (WORD)'!$J$23</f>
        <v>********************************************************************</v>
      </c>
      <c r="FT96" s="37">
        <f>'MÊS (WORD)'!$I$24</f>
        <v>45432</v>
      </c>
      <c r="FU96" s="37" t="str">
        <f>'MÊS (WORD)'!$J$24</f>
        <v/>
      </c>
      <c r="FV96" s="37">
        <f>'MÊS (WORD)'!$I$25</f>
        <v>45433</v>
      </c>
      <c r="FW96" s="37" t="str">
        <f>'MÊS (WORD)'!$J$25</f>
        <v/>
      </c>
      <c r="FX96" s="37">
        <f>'MÊS (WORD)'!$I$26</f>
        <v>45434</v>
      </c>
      <c r="FY96" s="37" t="str">
        <f>'MÊS (WORD)'!$J$26</f>
        <v/>
      </c>
      <c r="FZ96" s="37">
        <f>'MÊS (WORD)'!$I$27</f>
        <v>45435</v>
      </c>
      <c r="GA96" s="37" t="str">
        <f>'MÊS (WORD)'!$J$27</f>
        <v/>
      </c>
      <c r="GB96" s="37">
        <f>'MÊS (WORD)'!$I$28</f>
        <v>45436</v>
      </c>
      <c r="GC96" s="37" t="str">
        <f>'MÊS (WORD)'!$J$28</f>
        <v/>
      </c>
      <c r="GD96" s="37">
        <f>'MÊS (WORD)'!$I$29</f>
        <v>45437</v>
      </c>
      <c r="GE96" s="37" t="str">
        <f>'MÊS (WORD)'!$J$29</f>
        <v/>
      </c>
      <c r="GF96" s="37">
        <f>'MÊS (WORD)'!$I$30</f>
        <v>45438</v>
      </c>
      <c r="GG96" s="37" t="str">
        <f>'MÊS (WORD)'!$J$30</f>
        <v>********************************************************************</v>
      </c>
      <c r="GH96" s="37">
        <f>'MÊS (WORD)'!$I$31</f>
        <v>45439</v>
      </c>
      <c r="GI96" s="37" t="str">
        <f>'MÊS (WORD)'!$J$31</f>
        <v/>
      </c>
      <c r="GJ96" s="37">
        <f>'MÊS (WORD)'!$I$32</f>
        <v>45440</v>
      </c>
      <c r="GK96" s="37" t="str">
        <f>'MÊS (WORD)'!$J$32</f>
        <v/>
      </c>
      <c r="GL96" s="37">
        <f>'MÊS (WORD)'!$I$33</f>
        <v>45441</v>
      </c>
      <c r="GM96" s="37" t="str">
        <f>'MÊS (WORD)'!$J$33</f>
        <v/>
      </c>
      <c r="GN96" s="37">
        <f>'MÊS (WORD)'!$I$34</f>
        <v>45442</v>
      </c>
      <c r="GO96" s="37" t="str">
        <f>'MÊS (WORD)'!$J$34</f>
        <v/>
      </c>
      <c r="GP96" s="37">
        <f>'MÊS (WORD)'!$I$35</f>
        <v>45443</v>
      </c>
      <c r="GQ96" s="31" t="str">
        <f>'MÊS (WORD)'!$J$35</f>
        <v/>
      </c>
    </row>
    <row r="97" spans="1:199" ht="17.100000000000001" customHeight="1" x14ac:dyDescent="0.25">
      <c r="A97" s="31">
        <v>20131</v>
      </c>
      <c r="B97" s="33">
        <v>28247</v>
      </c>
      <c r="C97" s="31">
        <v>2</v>
      </c>
      <c r="D97" s="39" t="s">
        <v>426</v>
      </c>
      <c r="E97" s="34" t="s">
        <v>140</v>
      </c>
      <c r="F97" s="39" t="s">
        <v>396</v>
      </c>
      <c r="G97" s="39" t="s">
        <v>398</v>
      </c>
      <c r="H97" s="31">
        <v>4</v>
      </c>
      <c r="I97" s="31">
        <f>IF(Tabela227[[#This Row],[HORA AULA]]&lt;&gt;0,Tabela227[[#This Row],[HORA AULA]]/2,"-")</f>
        <v>2</v>
      </c>
      <c r="J97" s="31" t="s">
        <v>100</v>
      </c>
      <c r="K97" s="31" t="s">
        <v>100</v>
      </c>
      <c r="L97" s="31" t="s">
        <v>100</v>
      </c>
      <c r="M97" s="31" t="s">
        <v>100</v>
      </c>
      <c r="N97" s="32" t="str">
        <f>IFERROR(VLOOKUP(Tabela227[[#This Row],[NOME]],'NOITE (N) (7)'!$B$3:$C$176,2,FALSE),"")</f>
        <v/>
      </c>
      <c r="O97" s="32" t="str">
        <f>IFERROR(VLOOKUP(Tabela227[[#This Row],[NOME]],'NOITE (N) (6)'!$B$3:$C$176,2,FALSE),"")</f>
        <v/>
      </c>
      <c r="P97" s="32" t="str">
        <f>IFERROR(VLOOKUP(Tabela227[[#This Row],[NOME]],'NOITE (N) (5)'!$B$3:$C$176,2,FALSE),"")</f>
        <v/>
      </c>
      <c r="Q97" s="32" t="str">
        <f>IFERROR(VLOOKUP(Tabela227[[#This Row],[NOME]],'NOITE (N) (4)'!$B$3:$C$176,2,FALSE),"")</f>
        <v/>
      </c>
      <c r="R97" s="32" t="str">
        <f>IFERROR(VLOOKUP(Tabela227[[#This Row],[NOME]],'NOITE (N) (3)'!$B$3:$C$176,2,FALSE),"")</f>
        <v/>
      </c>
      <c r="S97" s="32" t="str">
        <f>IFERROR(VLOOKUP(Tabela227[[#This Row],[NOME]],'NOITE (N) (2)'!$B$3:$C$176,2,FALSE),"")</f>
        <v/>
      </c>
      <c r="T97" s="32" t="str">
        <f>IFERROR(VLOOKUP(Tabela227[[#This Row],[NOME]],'NOITE (N) (1)'!$B$3:$C$176,2,FALSE),"")</f>
        <v/>
      </c>
      <c r="U97" s="32" t="str">
        <f>IFERROR(VLOOKUP(Tabela227[[#This Row],[NOME]],'NOITE (N) (7)'!$D$3:$E$176,2,FALSE),"")</f>
        <v/>
      </c>
      <c r="V97" s="32" t="str">
        <f>IFERROR(VLOOKUP(Tabela227[[#This Row],[NOME]],'NOITE (N) (6)'!$D$3:$E$176,2,FALSE),"")</f>
        <v/>
      </c>
      <c r="W97" s="32" t="str">
        <f>IFERROR(VLOOKUP(Tabela227[[#This Row],[NOME]],'NOITE (N) (5)'!$D$3:$E$176,2,FALSE),"")</f>
        <v/>
      </c>
      <c r="X97" s="32" t="str">
        <f>IFERROR(VLOOKUP(Tabela227[[#This Row],[NOME]],'NOITE (N) (4)'!$D$3:$E$176,2,FALSE),"")</f>
        <v/>
      </c>
      <c r="Y97" s="32" t="str">
        <f>IFERROR(VLOOKUP(Tabela227[[#This Row],[NOME]],'NOITE (N) (3)'!$D$3:$E$176,2,FALSE),"")</f>
        <v/>
      </c>
      <c r="Z97" s="32" t="str">
        <f>IFERROR(VLOOKUP(Tabela227[[#This Row],[NOME]],'NOITE (N) (2)'!$D$3:$E$176,2,FALSE),"")</f>
        <v/>
      </c>
      <c r="AA97" s="32" t="str">
        <f>IFERROR(VLOOKUP(Tabela227[[#This Row],[NOME]],'NOITE (N) (1)'!$D$3:$E$176,2,FALSE),"")</f>
        <v/>
      </c>
      <c r="AB97" s="32" t="str">
        <f>IFERROR(VLOOKUP(Tabela227[[#This Row],[NOME]],'NOITE (N) (7)'!$F$3:$G$176,2,FALSE),"")</f>
        <v/>
      </c>
      <c r="AC97" s="32" t="str">
        <f>IFERROR(VLOOKUP(Tabela227[[#This Row],[NOME]],'NOITE (N) (6)'!$F$3:$G$176,2,FALSE),"")</f>
        <v/>
      </c>
      <c r="AD97" s="32" t="str">
        <f>IFERROR(VLOOKUP(Tabela227[[#This Row],[NOME]],'NOITE (N) (5)'!$F$3:$G$176,2,FALSE),"")</f>
        <v/>
      </c>
      <c r="AE97" s="32" t="str">
        <f>IFERROR(VLOOKUP(Tabela227[[#This Row],[NOME]],'NOITE (N) (4)'!$F$3:$G$176,2,FALSE),"")</f>
        <v/>
      </c>
      <c r="AF97" s="32" t="str">
        <f>IFERROR(VLOOKUP(Tabela227[[#This Row],[NOME]],'NOITE (N) (3)'!$F$3:$G$176,2,FALSE),"")</f>
        <v/>
      </c>
      <c r="AG97" s="32" t="str">
        <f>IFERROR(VLOOKUP(Tabela227[[#This Row],[NOME]],'NOITE (N) (2)'!$F$3:$G$176,2,FALSE),"")</f>
        <v/>
      </c>
      <c r="AH97" s="32" t="str">
        <f>IFERROR(VLOOKUP(Tabela227[[#This Row],[NOME]],'NOITE (N) (1)'!$F$3:$G$176,2,FALSE),"")</f>
        <v/>
      </c>
      <c r="AI97" s="32" t="str">
        <f>IFERROR(VLOOKUP(Tabela227[[#This Row],[NOME]],'NOITE (N) (7)'!$H$3:$I$176,2,FALSE),"")</f>
        <v/>
      </c>
      <c r="AJ97" s="32" t="str">
        <f>IFERROR(VLOOKUP(Tabela227[[#This Row],[NOME]],'NOITE (N) (6)'!$H$3:$I$176,2,FALSE),"")</f>
        <v/>
      </c>
      <c r="AK97" s="32" t="str">
        <f>IFERROR(VLOOKUP(Tabela227[[#This Row],[NOME]],'NOITE (N) (5)'!$H$3:$I$176,2,FALSE),"")</f>
        <v/>
      </c>
      <c r="AL97" s="32" t="str">
        <f>IFERROR(VLOOKUP(Tabela227[[#This Row],[NOME]],'NOITE (N) (4)'!$H$3:$I$176,2,FALSE),"")</f>
        <v/>
      </c>
      <c r="AM97" s="32" t="str">
        <f>IFERROR(VLOOKUP(Tabela227[[#This Row],[NOME]],'NOITE (N) (3)'!$H$3:$I$176,2,FALSE),"")</f>
        <v/>
      </c>
      <c r="AN97" s="32" t="str">
        <f>IFERROR(VLOOKUP(Tabela227[[#This Row],[NOME]],'NOITE (N) (2)'!$H$3:$I$176,2,FALSE),"")</f>
        <v/>
      </c>
      <c r="AO97" s="32" t="str">
        <f>IFERROR(VLOOKUP(Tabela227[[#This Row],[NOME]],'NOITE (N) (1)'!$H$3:$I$176,2,FALSE),"")</f>
        <v/>
      </c>
      <c r="AP97" s="32" t="str">
        <f>IFERROR(VLOOKUP(Tabela227[[#This Row],[NOME]],'NOITE (N) (7)'!$J$3:$K$176,2,FALSE),"")</f>
        <v/>
      </c>
      <c r="AQ97" s="32" t="str">
        <f>IFERROR(VLOOKUP(Tabela227[[#This Row],[NOME]],'NOITE (N) (6)'!$J$3:$K$176,2,FALSE),"")</f>
        <v/>
      </c>
      <c r="AR97" s="32" t="str">
        <f>IFERROR(VLOOKUP(Tabela227[[#This Row],[NOME]],'NOITE (N) (5)'!$J$3:$K$176,2,FALSE),"")</f>
        <v/>
      </c>
      <c r="AS97" s="32" t="str">
        <f>IFERROR(VLOOKUP(Tabela227[[#This Row],[NOME]],'NOITE (N) (4)'!$J$3:$K$176,2,FALSE),"")</f>
        <v/>
      </c>
      <c r="AT97" s="32" t="str">
        <f>IFERROR(VLOOKUP(Tabela227[[#This Row],[NOME]],'NOITE (N) (3)'!$J$3:$K$176,2,FALSE),"")</f>
        <v/>
      </c>
      <c r="AU97" s="32" t="str">
        <f>IFERROR(VLOOKUP(Tabela227[[#This Row],[NOME]],'NOITE (N) (2)'!$J$3:$K$176,2,FALSE),"")</f>
        <v/>
      </c>
      <c r="AV97" s="32" t="str">
        <f>IFERROR(VLOOKUP(Tabela227[[#This Row],[NOME]],'NOITE (N) (1)'!$J$3:$K$176,2,FALSE),"")</f>
        <v/>
      </c>
      <c r="AW97" s="32" t="str">
        <f>IFERROR(VLOOKUP(Tabela227[[#This Row],[NOME]],'NOITE (N) (7)'!$L$3:$M$176,2,FALSE),"")</f>
        <v/>
      </c>
      <c r="AX97" s="32" t="str">
        <f>IFERROR(VLOOKUP(Tabela227[[#This Row],[NOME]],'NOITE (N) (6)'!$L$3:$M$176,2,FALSE),"")</f>
        <v/>
      </c>
      <c r="AY97" s="32" t="str">
        <f>IFERROR(VLOOKUP(Tabela227[[#This Row],[NOME]],'NOITE (N) (5)'!$L$3:$M$176,2,FALSE),"")</f>
        <v/>
      </c>
      <c r="AZ97" s="32" t="str">
        <f>IFERROR(VLOOKUP(Tabela227[[#This Row],[NOME]],'NOITE (N) (4)'!$L$3:$M$176,2,FALSE),"")</f>
        <v/>
      </c>
      <c r="BA97" s="32" t="str">
        <f>IFERROR(VLOOKUP(Tabela227[[#This Row],[NOME]],'NOITE (N) (3)'!$L$3:$M$176,2,FALSE),"")</f>
        <v/>
      </c>
      <c r="BB97" s="32" t="str">
        <f>IFERROR(VLOOKUP(Tabela227[[#This Row],[NOME]],'NOITE (N) (2)'!$L$3:$M$176,2,FALSE),"")</f>
        <v/>
      </c>
      <c r="BC97" s="32" t="str">
        <f>IFERROR(VLOOKUP(Tabela227[[#This Row],[NOME]],'NOITE (N) (1)'!$L$3:$M$176,2,FALSE),"")</f>
        <v/>
      </c>
      <c r="BD97" s="32" t="str">
        <f>IFERROR(VLOOKUP(Tabela227[[#This Row],[NOME]],'TARDE (N) (6)'!$B$2:$C$73,2,FALSE),"")</f>
        <v/>
      </c>
      <c r="BE97" s="32" t="str">
        <f>IFERROR(VLOOKUP(Tabela227[[#This Row],[NOME]],'TARDE (N) (5)'!$B$2:$C$73,2,FALSE),"")</f>
        <v/>
      </c>
      <c r="BF97" s="32" t="str">
        <f>IFERROR(VLOOKUP(Tabela227[[#This Row],[NOME]],'TARDE (N) (4)'!$B$2:$C$73,2,FALSE),"")</f>
        <v/>
      </c>
      <c r="BG97" s="32" t="str">
        <f>IFERROR(VLOOKUP(Tabela227[[#This Row],[NOME]],'TARDE (N) (3)'!$B$2:$C$73,2,FALSE),"")</f>
        <v/>
      </c>
      <c r="BH97" s="32" t="str">
        <f>IFERROR(VLOOKUP(Tabela227[[#This Row],[NOME]],'TARDE (N) (2)'!$B$2:$C$73,2,FALSE),"")</f>
        <v/>
      </c>
      <c r="BI97" s="32" t="str">
        <f>IFERROR(VLOOKUP(Tabela227[[#This Row],[NOME]],'TARDE (N) (1)'!$B$2:$C$73,2,FALSE),"")</f>
        <v/>
      </c>
      <c r="BJ97" s="32" t="str">
        <f>IFERROR(VLOOKUP(Tabela227[[#This Row],[NOME]],'TARDE (N) (6)'!$D$2:$E$73,2,FALSE),"")</f>
        <v/>
      </c>
      <c r="BK97" s="32" t="str">
        <f>IFERROR(VLOOKUP(Tabela227[[#This Row],[NOME]],'TARDE (N) (5)'!$D$2:$E$73,2,FALSE),"")</f>
        <v/>
      </c>
      <c r="BL97" s="32" t="str">
        <f>IFERROR(VLOOKUP(Tabela227[[#This Row],[NOME]],'TARDE (N) (4)'!$D$2:$E$73,2,FALSE),"")</f>
        <v/>
      </c>
      <c r="BM97" s="32" t="str">
        <f>IFERROR(VLOOKUP(Tabela227[[#This Row],[NOME]],'TARDE (N) (3)'!$D$2:$E$73,2,FALSE),"")</f>
        <v/>
      </c>
      <c r="BN97" s="32" t="str">
        <f>IFERROR(VLOOKUP(Tabela227[[#This Row],[NOME]],'TARDE (N) (2)'!$D$2:$E$73,2,FALSE),"")</f>
        <v/>
      </c>
      <c r="BO97" s="32" t="str">
        <f>IFERROR(VLOOKUP(Tabela227[[#This Row],[NOME]],'TARDE (N) (1)'!$D$2:$E$73,2,FALSE),"")</f>
        <v/>
      </c>
      <c r="BP97" s="32" t="str">
        <f>IFERROR(VLOOKUP(Tabela227[[#This Row],[NOME]],'TARDE (N) (6)'!$F$2:$G$73,2,FALSE),"")</f>
        <v/>
      </c>
      <c r="BQ97" s="32" t="str">
        <f>IFERROR(VLOOKUP(Tabela227[[#This Row],[NOME]],'TARDE (N) (5)'!$F$2:$G$73,2,FALSE),"")</f>
        <v/>
      </c>
      <c r="BR97" s="32" t="str">
        <f>IFERROR(VLOOKUP(Tabela227[[#This Row],[NOME]],'TARDE (N) (4)'!$F$2:$G$73,2,FALSE),"")</f>
        <v/>
      </c>
      <c r="BS97" s="32" t="str">
        <f>IFERROR(VLOOKUP(Tabela227[[#This Row],[NOME]],'TARDE (N) (3)'!$F$2:$G$73,2,FALSE),"")</f>
        <v/>
      </c>
      <c r="BT97" s="32" t="str">
        <f>IFERROR(VLOOKUP(Tabela227[[#This Row],[NOME]],'TARDE (N) (2)'!$F$2:$G$73,2,FALSE),"")</f>
        <v/>
      </c>
      <c r="BU97" s="32" t="str">
        <f>IFERROR(VLOOKUP(Tabela227[[#This Row],[NOME]],'TARDE (N) (1)'!$F$2:$G$73,2,FALSE),"")</f>
        <v/>
      </c>
      <c r="BV97" s="32" t="str">
        <f>IFERROR(VLOOKUP(Tabela227[[#This Row],[NOME]],'TARDE (N) (6)'!$H$2:$I$73,2,FALSE),"")</f>
        <v/>
      </c>
      <c r="BW97" s="32" t="str">
        <f>IFERROR(VLOOKUP(Tabela227[[#This Row],[NOME]],'TARDE (N) (5)'!$H$2:$I$73,2,FALSE),"")</f>
        <v/>
      </c>
      <c r="BX97" s="32" t="str">
        <f>IFERROR(VLOOKUP(Tabela227[[#This Row],[NOME]],'TARDE (N) (4)'!$H$2:$I$73,2,FALSE),"")</f>
        <v/>
      </c>
      <c r="BY97" s="32" t="str">
        <f>IFERROR(VLOOKUP(Tabela227[[#This Row],[NOME]],'TARDE (N) (3)'!$H$2:$I$73,2,FALSE),"")</f>
        <v/>
      </c>
      <c r="BZ97" s="32" t="str">
        <f>IFERROR(VLOOKUP(Tabela227[[#This Row],[NOME]],'TARDE (N) (2)'!$H$2:$I$73,2,FALSE),"")</f>
        <v/>
      </c>
      <c r="CA97" s="32" t="str">
        <f>IFERROR(VLOOKUP(Tabela227[[#This Row],[NOME]],'TARDE (N) (1)'!$H$2:$I$73,2,FALSE),"")</f>
        <v/>
      </c>
      <c r="CB97" s="32" t="str">
        <f>IFERROR(VLOOKUP(Tabela227[[#This Row],[NOME]],'TARDE (N) (6)'!$J$2:$K$73,2,FALSE),"")</f>
        <v/>
      </c>
      <c r="CC97" s="32" t="str">
        <f>IFERROR(VLOOKUP(Tabela227[[#This Row],[NOME]],'TARDE (N) (5)'!$J$2:$K$73,2,FALSE),"")</f>
        <v/>
      </c>
      <c r="CD97" s="32" t="str">
        <f>IFERROR(VLOOKUP(Tabela227[[#This Row],[NOME]],'TARDE (N) (4)'!$J$2:$K$73,2,FALSE),"")</f>
        <v/>
      </c>
      <c r="CE97" s="32" t="str">
        <f>IFERROR(VLOOKUP(Tabela227[[#This Row],[NOME]],'TARDE (N) (3)'!$J$2:$K$73,2,FALSE),"")</f>
        <v/>
      </c>
      <c r="CF97" s="32" t="str">
        <f>IFERROR(VLOOKUP(Tabela227[[#This Row],[NOME]],'TARDE (N) (2)'!$J$2:$K$73,2,FALSE),"")</f>
        <v/>
      </c>
      <c r="CG97" s="32" t="str">
        <f>IFERROR(VLOOKUP(Tabela227[[#This Row],[NOME]],'TARDE (N) (1)'!$J$2:$K$73,2,FALSE),"")</f>
        <v/>
      </c>
      <c r="CH97" s="32" t="str">
        <f>IFERROR(VLOOKUP(Tabela227[[#This Row],[NOME]],'TARDE (N) (6)'!$L$2:$M$73,2,FALSE),"")</f>
        <v/>
      </c>
      <c r="CI97" s="32" t="str">
        <f>IFERROR(VLOOKUP(Tabela227[[#This Row],[NOME]],'TARDE (N) (5)'!$L$2:$M$73,2,FALSE),"")</f>
        <v/>
      </c>
      <c r="CJ97" s="32" t="str">
        <f>IFERROR(VLOOKUP(Tabela227[[#This Row],[NOME]],'TARDE (N) (4)'!$L$2:$M$73,2,FALSE),"")</f>
        <v/>
      </c>
      <c r="CK97" s="32" t="str">
        <f>IFERROR(VLOOKUP(Tabela227[[#This Row],[NOME]],'TARDE (N) (3)'!$L$2:$M$73,2,FALSE),"")</f>
        <v/>
      </c>
      <c r="CL97" s="32" t="str">
        <f>IFERROR(VLOOKUP(Tabela227[[#This Row],[NOME]],'TARDE (N) (2)'!$L$2:$M$73,2,FALSE),"")</f>
        <v/>
      </c>
      <c r="CM97" s="32" t="str">
        <f>IFERROR(VLOOKUP(Tabela227[[#This Row],[NOME]],'TARDE (N) (1)'!$L$2:$M$73,2,FALSE),"")</f>
        <v/>
      </c>
      <c r="CN97" s="32" t="str">
        <f>IFERROR(VLOOKUP(Tabela227[[#This Row],[NOME]],'MANHÃ (N) (7)'!$B$2:$C$127,2,FALSE),"")</f>
        <v/>
      </c>
      <c r="CO97" s="32" t="str">
        <f>IFERROR(VLOOKUP(Tabela227[[#This Row],[NOME]],'MANHÃ (N) (6)'!$B$2:$C$127,2,FALSE),"")</f>
        <v/>
      </c>
      <c r="CP97" s="32" t="str">
        <f>IFERROR(VLOOKUP(Tabela227[[#This Row],[NOME]],'MANHÃ (N) (5)'!$B$2:$C$127,2,FALSE),"")</f>
        <v/>
      </c>
      <c r="CQ97" s="32" t="str">
        <f>IFERROR(VLOOKUP(Tabela227[[#This Row],[NOME]],'MANHÃ (N) (4)'!$B$2:$C$127,2,FALSE),"")</f>
        <v/>
      </c>
      <c r="CR97" s="32" t="str">
        <f>IFERROR(VLOOKUP(Tabela227[[#This Row],[NOME]],'MANHÃ (N) (3)'!$B$2:$C$127,2,FALSE),"")</f>
        <v/>
      </c>
      <c r="CS97" s="32" t="str">
        <f>IFERROR(VLOOKUP(Tabela227[[#This Row],[NOME]],'MANHÃ (N) (2)'!$B$2:$C$127,2,FALSE),"")</f>
        <v/>
      </c>
      <c r="CT97" s="32" t="str">
        <f>IFERROR(VLOOKUP(Tabela227[[#This Row],[NOME]],'MANHÃ (N) (1)'!$B$2:$C$127,2,FALSE),"")</f>
        <v/>
      </c>
      <c r="CU97" s="32" t="str">
        <f>IFERROR(VLOOKUP(Tabela227[[#This Row],[NOME]],'MANHÃ (N) (7)'!$D$2:$E$127,2,FALSE),"")</f>
        <v/>
      </c>
      <c r="CV97" s="32" t="str">
        <f>IFERROR(VLOOKUP(Tabela227[[#This Row],[NOME]],'MANHÃ (N) (6)'!$D$2:$E$127,2,FALSE),"")</f>
        <v/>
      </c>
      <c r="CW97" s="32" t="str">
        <f>IFERROR(VLOOKUP(Tabela227[[#This Row],[NOME]],'MANHÃ (N) (5)'!$D$2:$E$127,2,FALSE),"")</f>
        <v/>
      </c>
      <c r="CX97" s="32" t="str">
        <f>IFERROR(VLOOKUP(Tabela227[[#This Row],[NOME]],'MANHÃ (N) (4)'!$D$2:$E$127,2,FALSE),"")</f>
        <v/>
      </c>
      <c r="CY97" s="32" t="str">
        <f>IFERROR(VLOOKUP(Tabela227[[#This Row],[NOME]],'MANHÃ (N) (3)'!$D$2:$E$127,2,FALSE),"")</f>
        <v/>
      </c>
      <c r="CZ97" s="32" t="str">
        <f>IFERROR(VLOOKUP(Tabela227[[#This Row],[NOME]],'MANHÃ (N) (2)'!$D$2:$E$127,2,FALSE),"")</f>
        <v/>
      </c>
      <c r="DA97" s="32" t="str">
        <f>IFERROR(VLOOKUP(Tabela227[[#This Row],[NOME]],'MANHÃ (N) (1)'!$D$2:$E$127,2,FALSE),"")</f>
        <v/>
      </c>
      <c r="DB97" s="32" t="str">
        <f>IFERROR(VLOOKUP(Tabela227[[#This Row],[NOME]],'MANHÃ (N) (7)'!$F$2:$G$127,2,FALSE),"")</f>
        <v/>
      </c>
      <c r="DC97" s="32" t="str">
        <f>IFERROR(VLOOKUP(Tabela227[[#This Row],[NOME]],'MANHÃ (N) (7)'!$F$2:$G$127,2,FALSE),"")</f>
        <v/>
      </c>
      <c r="DD97" s="32" t="str">
        <f>IFERROR(VLOOKUP(Tabela227[[#This Row],[NOME]],'MANHÃ (N) (6)'!$F$2:$G$127,2,FALSE),"")</f>
        <v/>
      </c>
      <c r="DE97" s="32" t="str">
        <f>IFERROR(VLOOKUP(Tabela227[[#This Row],[NOME]],'MANHÃ (N) (5)'!$F$2:$G$127,2,FALSE),"")</f>
        <v/>
      </c>
      <c r="DF97" s="32" t="str">
        <f>IFERROR(VLOOKUP(Tabela227[[#This Row],[NOME]],'MANHÃ (N) (3)'!$F$2:$G$127,2,FALSE),"")</f>
        <v/>
      </c>
      <c r="DG97" s="32" t="str">
        <f>IFERROR(VLOOKUP(Tabela227[[#This Row],[NOME]],'MANHÃ (N) (2)'!$F$2:$G$127,2,FALSE),"")</f>
        <v/>
      </c>
      <c r="DH97" s="32" t="str">
        <f>IFERROR(VLOOKUP(Tabela227[[#This Row],[NOME]],'MANHÃ (N) (1)'!$F$2:$G$127,2,FALSE),"")</f>
        <v/>
      </c>
      <c r="DI97" s="32" t="str">
        <f>IFERROR(VLOOKUP(Tabela227[[#This Row],[NOME]],'MANHÃ (N) (7)'!$H$2:$I$127,2,FALSE),"")</f>
        <v/>
      </c>
      <c r="DJ97" s="32" t="str">
        <f>IFERROR(VLOOKUP(Tabela227[[#This Row],[NOME]],'MANHÃ (N) (6)'!$H$2:$I$127,2,FALSE),"")</f>
        <v/>
      </c>
      <c r="DK97" s="32" t="str">
        <f>IFERROR(VLOOKUP(Tabela227[[#This Row],[NOME]],'MANHÃ (N) (5)'!$H$2:$I$127,2,FALSE),"")</f>
        <v/>
      </c>
      <c r="DL97" s="32" t="str">
        <f>IFERROR(VLOOKUP(Tabela227[[#This Row],[NOME]],'MANHÃ (N) (4)'!$H$2:$I$127,2,FALSE),"")</f>
        <v/>
      </c>
      <c r="DM97" s="32" t="str">
        <f>IFERROR(VLOOKUP(Tabela227[[#This Row],[NOME]],'MANHÃ (N) (3)'!$H$2:$I$127,2,FALSE),"")</f>
        <v/>
      </c>
      <c r="DN97" s="32" t="str">
        <f>IFERROR(VLOOKUP(Tabela227[[#This Row],[NOME]],'MANHÃ (N) (2)'!$H$2:$I$127,2,FALSE),"")</f>
        <v/>
      </c>
      <c r="DO97" s="32" t="str">
        <f>IFERROR(VLOOKUP(Tabela227[[#This Row],[NOME]],'MANHÃ (N) (1)'!$H$2:$I$127,2,FALSE),"")</f>
        <v/>
      </c>
      <c r="DP97" s="32" t="str">
        <f>IFERROR(VLOOKUP(Tabela227[[#This Row],[NOME]],'MANHÃ (N) (7)'!$J$2:$K$127,2,FALSE),"")</f>
        <v/>
      </c>
      <c r="DQ97" s="32" t="str">
        <f>IFERROR(VLOOKUP(Tabela227[[#This Row],[NOME]],'MANHÃ (N) (6)'!$J$2:$K$127,2,FALSE),"")</f>
        <v/>
      </c>
      <c r="DR97" s="32" t="str">
        <f>IFERROR(VLOOKUP(Tabela227[[#This Row],[NOME]],'MANHÃ (N) (5)'!$J$2:$K$127,2,FALSE),"")</f>
        <v/>
      </c>
      <c r="DS97" s="32" t="str">
        <f>IFERROR(VLOOKUP(Tabela227[[#This Row],[NOME]],'MANHÃ (N) (4)'!$J$2:$K$127,2,FALSE),"")</f>
        <v/>
      </c>
      <c r="DT97" s="32" t="str">
        <f>IFERROR(VLOOKUP(Tabela227[[#This Row],[NOME]],'MANHÃ (N) (3)'!$J$2:$K$127,2,FALSE),"")</f>
        <v/>
      </c>
      <c r="DU97" s="32" t="str">
        <f>IFERROR(VLOOKUP(Tabela227[[#This Row],[NOME]],'MANHÃ (N) (2)'!$J$2:$K$127,2,FALSE),"")</f>
        <v/>
      </c>
      <c r="DV97" s="32" t="str">
        <f>IFERROR(VLOOKUP(Tabela227[[#This Row],[NOME]],'MANHÃ (N) (1)'!$J$2:$K$127,2,FALSE),"")</f>
        <v/>
      </c>
      <c r="DW97" s="32" t="str">
        <f>IFERROR(VLOOKUP(Tabela227[[#This Row],[NOME]],'MANHÃ (N) (7)'!$L$2:$M$127,2,FALSE),"")</f>
        <v/>
      </c>
      <c r="DX97" s="32" t="str">
        <f>IFERROR(VLOOKUP(Tabela227[[#This Row],[NOME]],'MANHÃ (N) (6)'!$L$2:$M$127,2,FALSE),"")</f>
        <v/>
      </c>
      <c r="DY97" s="32" t="str">
        <f>IFERROR(VLOOKUP(Tabela227[[#This Row],[NOME]],'MANHÃ (N) (5)'!$L$2:$M$127,2,FALSE),"")</f>
        <v/>
      </c>
      <c r="DZ97" s="32" t="str">
        <f>IFERROR(VLOOKUP(Tabela227[[#This Row],[NOME]],'MANHÃ (N) (4)'!$L$2:$M$127,2,FALSE),"")</f>
        <v/>
      </c>
      <c r="EA97" s="32" t="str">
        <f>IFERROR(VLOOKUP(Tabela227[[#This Row],[NOME]],'MANHÃ (N) (3)'!$L$2:$M$127,2,FALSE),"")</f>
        <v/>
      </c>
      <c r="EB97" s="32" t="str">
        <f>IFERROR(VLOOKUP(Tabela227[[#This Row],[NOME]],'MANHÃ (N) (2)'!$L$2:$M$127,2,FALSE),"")</f>
        <v/>
      </c>
      <c r="EC97" s="32" t="str">
        <f>IFERROR(VLOOKUP(Tabela227[[#This Row],[NOME]],'MANHÃ (N) (1)'!$L$2:$M$127,2,FALSE),"")</f>
        <v/>
      </c>
      <c r="ED97" s="33">
        <v>45323</v>
      </c>
      <c r="EE97" s="31">
        <f>PROFESSORES!$D$3</f>
        <v>2024</v>
      </c>
      <c r="EF97" s="31" t="str">
        <f>PROFESSORES!$C$3</f>
        <v>MAIO</v>
      </c>
      <c r="EG97" s="35">
        <f>'MÊS (WORD)'!$C$4</f>
        <v>5</v>
      </c>
      <c r="EH97" s="42">
        <f>'MÊS (WORD)'!$I$5</f>
        <v>45413</v>
      </c>
      <c r="EI97" s="31" t="str">
        <f>'MÊS (WORD)'!$J$5</f>
        <v>*
***************************DIA DO TRABALHO**************************</v>
      </c>
      <c r="EJ97" s="42">
        <f>'MÊS (WORD)'!$I$6</f>
        <v>45414</v>
      </c>
      <c r="EK97" s="37" t="str">
        <f>'MÊS (WORD)'!$J$6</f>
        <v/>
      </c>
      <c r="EL97" s="42">
        <f>'MÊS (WORD)'!$I$7</f>
        <v>45415</v>
      </c>
      <c r="EM97" s="37" t="str">
        <f>'MÊS (WORD)'!$J$7</f>
        <v/>
      </c>
      <c r="EN97" s="42">
        <f>'MÊS (WORD)'!$I$8</f>
        <v>45416</v>
      </c>
      <c r="EO97" s="37" t="str">
        <f>'MÊS (WORD)'!$J$8</f>
        <v/>
      </c>
      <c r="EP97" s="42">
        <f>'MÊS (WORD)'!$I$9</f>
        <v>45417</v>
      </c>
      <c r="EQ97" s="37" t="str">
        <f>'MÊS (WORD)'!$J$9</f>
        <v>********************************************************************</v>
      </c>
      <c r="ER97" s="42">
        <f>'MÊS (WORD)'!$I$10</f>
        <v>45418</v>
      </c>
      <c r="ES97" s="37" t="str">
        <f>'MÊS (WORD)'!$J$10</f>
        <v/>
      </c>
      <c r="ET97" s="42">
        <f>'MÊS (WORD)'!$I$11</f>
        <v>45419</v>
      </c>
      <c r="EU97" s="37" t="str">
        <f>'MÊS (WORD)'!$J$11</f>
        <v/>
      </c>
      <c r="EV97" s="42">
        <f>'MÊS (WORD)'!$I$12</f>
        <v>45420</v>
      </c>
      <c r="EW97" s="37" t="str">
        <f>'MÊS (WORD)'!$J$12</f>
        <v/>
      </c>
      <c r="EX97" s="42">
        <f>'MÊS (WORD)'!$I$13</f>
        <v>45421</v>
      </c>
      <c r="EY97" s="37" t="str">
        <f>'MÊS (WORD)'!$J$13</f>
        <v/>
      </c>
      <c r="EZ97" s="37">
        <f>'MÊS (WORD)'!$I$14</f>
        <v>45422</v>
      </c>
      <c r="FA97" s="37" t="str">
        <f>'MÊS (WORD)'!$J$14</f>
        <v/>
      </c>
      <c r="FB97" s="37">
        <f>'MÊS (WORD)'!$I$15</f>
        <v>45423</v>
      </c>
      <c r="FC97" s="37" t="str">
        <f>'MÊS (WORD)'!$J$15</f>
        <v/>
      </c>
      <c r="FD97" s="37">
        <f>'MÊS (WORD)'!$I$16</f>
        <v>45424</v>
      </c>
      <c r="FE97" s="37" t="str">
        <f>'MÊS (WORD)'!$J$16</f>
        <v>********************************************************************</v>
      </c>
      <c r="FF97" s="37">
        <f>'MÊS (WORD)'!$I$17</f>
        <v>45425</v>
      </c>
      <c r="FG97" s="37" t="str">
        <f>'MÊS (WORD)'!$J$17</f>
        <v/>
      </c>
      <c r="FH97" s="37">
        <f>'MÊS (WORD)'!$I$18</f>
        <v>45426</v>
      </c>
      <c r="FI97" s="37" t="str">
        <f>'MÊS (WORD)'!$J$18</f>
        <v/>
      </c>
      <c r="FJ97" s="37">
        <f>'MÊS (WORD)'!$I$19</f>
        <v>45427</v>
      </c>
      <c r="FK97" s="37" t="str">
        <f>'MÊS (WORD)'!$J$19</f>
        <v/>
      </c>
      <c r="FL97" s="37">
        <f>'MÊS (WORD)'!$I$20</f>
        <v>45428</v>
      </c>
      <c r="FM97" s="37" t="str">
        <f>'MÊS (WORD)'!$J$20</f>
        <v/>
      </c>
      <c r="FN97" s="37">
        <f>'MÊS (WORD)'!$I$21</f>
        <v>45429</v>
      </c>
      <c r="FO97" s="37" t="str">
        <f>'MÊS (WORD)'!$J$21</f>
        <v/>
      </c>
      <c r="FP97" s="37">
        <f>'MÊS (WORD)'!$I$22</f>
        <v>45430</v>
      </c>
      <c r="FQ97" s="37" t="str">
        <f>'MÊS (WORD)'!$J$22</f>
        <v/>
      </c>
      <c r="FR97" s="37">
        <f>'MÊS (WORD)'!$I$23</f>
        <v>45431</v>
      </c>
      <c r="FS97" s="37" t="str">
        <f>'MÊS (WORD)'!$J$23</f>
        <v>********************************************************************</v>
      </c>
      <c r="FT97" s="37">
        <f>'MÊS (WORD)'!$I$24</f>
        <v>45432</v>
      </c>
      <c r="FU97" s="37" t="str">
        <f>'MÊS (WORD)'!$J$24</f>
        <v/>
      </c>
      <c r="FV97" s="37">
        <f>'MÊS (WORD)'!$I$25</f>
        <v>45433</v>
      </c>
      <c r="FW97" s="37" t="str">
        <f>'MÊS (WORD)'!$J$25</f>
        <v/>
      </c>
      <c r="FX97" s="37">
        <f>'MÊS (WORD)'!$I$26</f>
        <v>45434</v>
      </c>
      <c r="FY97" s="37" t="str">
        <f>'MÊS (WORD)'!$J$26</f>
        <v/>
      </c>
      <c r="FZ97" s="37">
        <f>'MÊS (WORD)'!$I$27</f>
        <v>45435</v>
      </c>
      <c r="GA97" s="37" t="str">
        <f>'MÊS (WORD)'!$J$27</f>
        <v/>
      </c>
      <c r="GB97" s="37">
        <f>'MÊS (WORD)'!$I$28</f>
        <v>45436</v>
      </c>
      <c r="GC97" s="37" t="str">
        <f>'MÊS (WORD)'!$J$28</f>
        <v/>
      </c>
      <c r="GD97" s="37">
        <f>'MÊS (WORD)'!$I$29</f>
        <v>45437</v>
      </c>
      <c r="GE97" s="37" t="str">
        <f>'MÊS (WORD)'!$J$29</f>
        <v/>
      </c>
      <c r="GF97" s="37">
        <f>'MÊS (WORD)'!$I$30</f>
        <v>45438</v>
      </c>
      <c r="GG97" s="37" t="str">
        <f>'MÊS (WORD)'!$J$30</f>
        <v>********************************************************************</v>
      </c>
      <c r="GH97" s="37">
        <f>'MÊS (WORD)'!$I$31</f>
        <v>45439</v>
      </c>
      <c r="GI97" s="37" t="str">
        <f>'MÊS (WORD)'!$J$31</f>
        <v/>
      </c>
      <c r="GJ97" s="37">
        <f>'MÊS (WORD)'!$I$32</f>
        <v>45440</v>
      </c>
      <c r="GK97" s="37" t="str">
        <f>'MÊS (WORD)'!$J$32</f>
        <v/>
      </c>
      <c r="GL97" s="37">
        <f>'MÊS (WORD)'!$I$33</f>
        <v>45441</v>
      </c>
      <c r="GM97" s="37" t="str">
        <f>'MÊS (WORD)'!$J$33</f>
        <v/>
      </c>
      <c r="GN97" s="37">
        <f>'MÊS (WORD)'!$I$34</f>
        <v>45442</v>
      </c>
      <c r="GO97" s="37" t="str">
        <f>'MÊS (WORD)'!$J$34</f>
        <v/>
      </c>
      <c r="GP97" s="37">
        <f>'MÊS (WORD)'!$I$35</f>
        <v>45443</v>
      </c>
      <c r="GQ97" s="31" t="str">
        <f>'MÊS (WORD)'!$J$35</f>
        <v/>
      </c>
    </row>
    <row r="98" spans="1:199" ht="17.100000000000001" customHeight="1" x14ac:dyDescent="0.25">
      <c r="A98" s="31">
        <v>49318</v>
      </c>
      <c r="B98" s="33">
        <v>41152</v>
      </c>
      <c r="C98" s="31">
        <v>216</v>
      </c>
      <c r="D98" s="39" t="s">
        <v>397</v>
      </c>
      <c r="E98" s="34" t="s">
        <v>301</v>
      </c>
      <c r="F98" s="39" t="s">
        <v>396</v>
      </c>
      <c r="G98" s="39" t="s">
        <v>398</v>
      </c>
      <c r="H98" s="31">
        <v>12</v>
      </c>
      <c r="I98" s="31">
        <f>IF(Tabela227[[#This Row],[HORA AULA]]&lt;&gt;0,Tabela227[[#This Row],[HORA AULA]]/2,"-")</f>
        <v>6</v>
      </c>
      <c r="J98" s="31">
        <v>21</v>
      </c>
      <c r="K98" s="31">
        <v>14</v>
      </c>
      <c r="L98" s="31" t="s">
        <v>100</v>
      </c>
      <c r="M98" s="31" t="s">
        <v>100</v>
      </c>
      <c r="N98" s="32" t="str">
        <f>IFERROR(VLOOKUP(Tabela227[[#This Row],[NOME]],'NOITE (N) (7)'!$B$3:$C$176,2,FALSE),"")</f>
        <v/>
      </c>
      <c r="O98" s="32" t="str">
        <f>IFERROR(VLOOKUP(Tabela227[[#This Row],[NOME]],'NOITE (N) (6)'!$B$3:$C$176,2,FALSE),"")</f>
        <v/>
      </c>
      <c r="P98" s="32" t="str">
        <f>IFERROR(VLOOKUP(Tabela227[[#This Row],[NOME]],'NOITE (N) (5)'!$B$3:$C$176,2,FALSE),"")</f>
        <v/>
      </c>
      <c r="Q98" s="32" t="str">
        <f>IFERROR(VLOOKUP(Tabela227[[#This Row],[NOME]],'NOITE (N) (4)'!$B$3:$C$176,2,FALSE),"")</f>
        <v/>
      </c>
      <c r="R98" s="32" t="str">
        <f>IFERROR(VLOOKUP(Tabela227[[#This Row],[NOME]],'NOITE (N) (3)'!$B$3:$C$176,2,FALSE),"")</f>
        <v/>
      </c>
      <c r="S98" s="32" t="str">
        <f>IFERROR(VLOOKUP(Tabela227[[#This Row],[NOME]],'NOITE (N) (2)'!$B$3:$C$176,2,FALSE),"")</f>
        <v/>
      </c>
      <c r="T98" s="32" t="str">
        <f>IFERROR(VLOOKUP(Tabela227[[#This Row],[NOME]],'NOITE (N) (1)'!$B$3:$C$176,2,FALSE),"")</f>
        <v/>
      </c>
      <c r="U98" s="32" t="str">
        <f>IFERROR(VLOOKUP(Tabela227[[#This Row],[NOME]],'NOITE (N) (7)'!$D$3:$E$176,2,FALSE),"")</f>
        <v/>
      </c>
      <c r="V98" s="32" t="str">
        <f>IFERROR(VLOOKUP(Tabela227[[#This Row],[NOME]],'NOITE (N) (6)'!$D$3:$E$176,2,FALSE),"")</f>
        <v/>
      </c>
      <c r="W98" s="32" t="str">
        <f>IFERROR(VLOOKUP(Tabela227[[#This Row],[NOME]],'NOITE (N) (5)'!$D$3:$E$176,2,FALSE),"")</f>
        <v/>
      </c>
      <c r="X98" s="32" t="str">
        <f>IFERROR(VLOOKUP(Tabela227[[#This Row],[NOME]],'NOITE (N) (4)'!$D$3:$E$176,2,FALSE),"")</f>
        <v/>
      </c>
      <c r="Y98" s="32" t="str">
        <f>IFERROR(VLOOKUP(Tabela227[[#This Row],[NOME]],'NOITE (N) (3)'!$D$3:$E$176,2,FALSE),"")</f>
        <v/>
      </c>
      <c r="Z98" s="32" t="str">
        <f>IFERROR(VLOOKUP(Tabela227[[#This Row],[NOME]],'NOITE (N) (2)'!$D$3:$E$176,2,FALSE),"")</f>
        <v/>
      </c>
      <c r="AA98" s="32" t="str">
        <f>IFERROR(VLOOKUP(Tabela227[[#This Row],[NOME]],'NOITE (N) (1)'!$D$3:$E$176,2,FALSE),"")</f>
        <v/>
      </c>
      <c r="AB98" s="32" t="str">
        <f>IFERROR(VLOOKUP(Tabela227[[#This Row],[NOME]],'NOITE (N) (7)'!$F$3:$G$176,2,FALSE),"")</f>
        <v/>
      </c>
      <c r="AC98" s="32" t="str">
        <f>IFERROR(VLOOKUP(Tabela227[[#This Row],[NOME]],'NOITE (N) (6)'!$F$3:$G$176,2,FALSE),"")</f>
        <v/>
      </c>
      <c r="AD98" s="32" t="str">
        <f>IFERROR(VLOOKUP(Tabela227[[#This Row],[NOME]],'NOITE (N) (5)'!$F$3:$G$176,2,FALSE),"")</f>
        <v/>
      </c>
      <c r="AE98" s="32" t="str">
        <f>IFERROR(VLOOKUP(Tabela227[[#This Row],[NOME]],'NOITE (N) (4)'!$F$3:$G$176,2,FALSE),"")</f>
        <v/>
      </c>
      <c r="AF98" s="32" t="str">
        <f>IFERROR(VLOOKUP(Tabela227[[#This Row],[NOME]],'NOITE (N) (3)'!$F$3:$G$176,2,FALSE),"")</f>
        <v/>
      </c>
      <c r="AG98" s="32" t="str">
        <f>IFERROR(VLOOKUP(Tabela227[[#This Row],[NOME]],'NOITE (N) (2)'!$F$3:$G$176,2,FALSE),"")</f>
        <v/>
      </c>
      <c r="AH98" s="32" t="str">
        <f>IFERROR(VLOOKUP(Tabela227[[#This Row],[NOME]],'NOITE (N) (1)'!$F$3:$G$176,2,FALSE),"")</f>
        <v/>
      </c>
      <c r="AI98" s="32" t="str">
        <f>IFERROR(VLOOKUP(Tabela227[[#This Row],[NOME]],'NOITE (N) (7)'!$H$3:$I$176,2,FALSE),"")</f>
        <v/>
      </c>
      <c r="AJ98" s="32" t="str">
        <f>IFERROR(VLOOKUP(Tabela227[[#This Row],[NOME]],'NOITE (N) (6)'!$H$3:$I$176,2,FALSE),"")</f>
        <v/>
      </c>
      <c r="AK98" s="32" t="str">
        <f>IFERROR(VLOOKUP(Tabela227[[#This Row],[NOME]],'NOITE (N) (5)'!$H$3:$I$176,2,FALSE),"")</f>
        <v/>
      </c>
      <c r="AL98" s="32" t="str">
        <f>IFERROR(VLOOKUP(Tabela227[[#This Row],[NOME]],'NOITE (N) (4)'!$H$3:$I$176,2,FALSE),"")</f>
        <v/>
      </c>
      <c r="AM98" s="32" t="str">
        <f>IFERROR(VLOOKUP(Tabela227[[#This Row],[NOME]],'NOITE (N) (3)'!$H$3:$I$176,2,FALSE),"")</f>
        <v/>
      </c>
      <c r="AN98" s="32" t="str">
        <f>IFERROR(VLOOKUP(Tabela227[[#This Row],[NOME]],'NOITE (N) (2)'!$H$3:$I$176,2,FALSE),"")</f>
        <v/>
      </c>
      <c r="AO98" s="32" t="str">
        <f>IFERROR(VLOOKUP(Tabela227[[#This Row],[NOME]],'NOITE (N) (1)'!$H$3:$I$176,2,FALSE),"")</f>
        <v/>
      </c>
      <c r="AP98" s="32" t="str">
        <f>IFERROR(VLOOKUP(Tabela227[[#This Row],[NOME]],'NOITE (N) (7)'!$J$3:$K$176,2,FALSE),"")</f>
        <v/>
      </c>
      <c r="AQ98" s="32" t="str">
        <f>IFERROR(VLOOKUP(Tabela227[[#This Row],[NOME]],'NOITE (N) (6)'!$J$3:$K$176,2,FALSE),"")</f>
        <v/>
      </c>
      <c r="AR98" s="32" t="str">
        <f>IFERROR(VLOOKUP(Tabela227[[#This Row],[NOME]],'NOITE (N) (5)'!$J$3:$K$176,2,FALSE),"")</f>
        <v/>
      </c>
      <c r="AS98" s="32" t="str">
        <f>IFERROR(VLOOKUP(Tabela227[[#This Row],[NOME]],'NOITE (N) (4)'!$J$3:$K$176,2,FALSE),"")</f>
        <v/>
      </c>
      <c r="AT98" s="32" t="str">
        <f>IFERROR(VLOOKUP(Tabela227[[#This Row],[NOME]],'NOITE (N) (3)'!$J$3:$K$176,2,FALSE),"")</f>
        <v>LEGISLAÇÃO APLICADA À TECNOLOGIA DA INFORMAÇÃO</v>
      </c>
      <c r="AU98" s="32" t="str">
        <f>IFERROR(VLOOKUP(Tabela227[[#This Row],[NOME]],'NOITE (N) (2)'!$J$3:$K$176,2,FALSE),"")</f>
        <v/>
      </c>
      <c r="AV98" s="32" t="str">
        <f>IFERROR(VLOOKUP(Tabela227[[#This Row],[NOME]],'NOITE (N) (1)'!$J$3:$K$176,2,FALSE),"")</f>
        <v>PROJETO DE TRABALHO DE GRADUAÇÃO I</v>
      </c>
      <c r="AW98" s="32" t="str">
        <f>IFERROR(VLOOKUP(Tabela227[[#This Row],[NOME]],'NOITE (N) (7)'!$L$3:$M$176,2,FALSE),"")</f>
        <v/>
      </c>
      <c r="AX98" s="32" t="str">
        <f>IFERROR(VLOOKUP(Tabela227[[#This Row],[NOME]],'NOITE (N) (6)'!$L$3:$M$176,2,FALSE),"")</f>
        <v/>
      </c>
      <c r="AY98" s="32" t="str">
        <f>IFERROR(VLOOKUP(Tabela227[[#This Row],[NOME]],'NOITE (N) (5)'!$L$3:$M$176,2,FALSE),"")</f>
        <v/>
      </c>
      <c r="AZ98" s="32" t="str">
        <f>IFERROR(VLOOKUP(Tabela227[[#This Row],[NOME]],'NOITE (N) (4)'!$L$3:$M$176,2,FALSE),"")</f>
        <v/>
      </c>
      <c r="BA98" s="32" t="str">
        <f>IFERROR(VLOOKUP(Tabela227[[#This Row],[NOME]],'NOITE (N) (3)'!$L$3:$M$176,2,FALSE),"")</f>
        <v/>
      </c>
      <c r="BB98" s="32" t="str">
        <f>IFERROR(VLOOKUP(Tabela227[[#This Row],[NOME]],'NOITE (N) (2)'!$L$3:$M$176,2,FALSE),"")</f>
        <v/>
      </c>
      <c r="BC98" s="32" t="str">
        <f>IFERROR(VLOOKUP(Tabela227[[#This Row],[NOME]],'NOITE (N) (1)'!$L$3:$M$176,2,FALSE),"")</f>
        <v/>
      </c>
      <c r="BD98" s="32" t="str">
        <f>IFERROR(VLOOKUP(Tabela227[[#This Row],[NOME]],'TARDE (N) (6)'!$B$2:$C$73,2,FALSE),"")</f>
        <v/>
      </c>
      <c r="BE98" s="32" t="str">
        <f>IFERROR(VLOOKUP(Tabela227[[#This Row],[NOME]],'TARDE (N) (5)'!$B$2:$C$73,2,FALSE),"")</f>
        <v/>
      </c>
      <c r="BF98" s="32" t="str">
        <f>IFERROR(VLOOKUP(Tabela227[[#This Row],[NOME]],'TARDE (N) (4)'!$B$2:$C$73,2,FALSE),"")</f>
        <v/>
      </c>
      <c r="BG98" s="32" t="str">
        <f>IFERROR(VLOOKUP(Tabela227[[#This Row],[NOME]],'TARDE (N) (3)'!$B$2:$C$73,2,FALSE),"")</f>
        <v/>
      </c>
      <c r="BH98" s="32" t="str">
        <f>IFERROR(VLOOKUP(Tabela227[[#This Row],[NOME]],'TARDE (N) (2)'!$B$2:$C$73,2,FALSE),"")</f>
        <v/>
      </c>
      <c r="BI98" s="32" t="str">
        <f>IFERROR(VLOOKUP(Tabela227[[#This Row],[NOME]],'TARDE (N) (1)'!$B$2:$C$73,2,FALSE),"")</f>
        <v/>
      </c>
      <c r="BJ98" s="32" t="str">
        <f>IFERROR(VLOOKUP(Tabela227[[#This Row],[NOME]],'TARDE (N) (6)'!$D$2:$E$73,2,FALSE),"")</f>
        <v/>
      </c>
      <c r="BK98" s="32" t="str">
        <f>IFERROR(VLOOKUP(Tabela227[[#This Row],[NOME]],'TARDE (N) (5)'!$D$2:$E$73,2,FALSE),"")</f>
        <v/>
      </c>
      <c r="BL98" s="32" t="str">
        <f>IFERROR(VLOOKUP(Tabela227[[#This Row],[NOME]],'TARDE (N) (4)'!$D$2:$E$73,2,FALSE),"")</f>
        <v/>
      </c>
      <c r="BM98" s="32" t="str">
        <f>IFERROR(VLOOKUP(Tabela227[[#This Row],[NOME]],'TARDE (N) (3)'!$D$2:$E$73,2,FALSE),"")</f>
        <v/>
      </c>
      <c r="BN98" s="32" t="str">
        <f>IFERROR(VLOOKUP(Tabela227[[#This Row],[NOME]],'TARDE (N) (2)'!$D$2:$E$73,2,FALSE),"")</f>
        <v/>
      </c>
      <c r="BO98" s="32" t="str">
        <f>IFERROR(VLOOKUP(Tabela227[[#This Row],[NOME]],'TARDE (N) (1)'!$D$2:$E$73,2,FALSE),"")</f>
        <v/>
      </c>
      <c r="BP98" s="32" t="str">
        <f>IFERROR(VLOOKUP(Tabela227[[#This Row],[NOME]],'TARDE (N) (6)'!$F$2:$G$73,2,FALSE),"")</f>
        <v/>
      </c>
      <c r="BQ98" s="32" t="str">
        <f>IFERROR(VLOOKUP(Tabela227[[#This Row],[NOME]],'TARDE (N) (5)'!$F$2:$G$73,2,FALSE),"")</f>
        <v/>
      </c>
      <c r="BR98" s="32" t="str">
        <f>IFERROR(VLOOKUP(Tabela227[[#This Row],[NOME]],'TARDE (N) (4)'!$F$2:$G$73,2,FALSE),"")</f>
        <v/>
      </c>
      <c r="BS98" s="32" t="str">
        <f>IFERROR(VLOOKUP(Tabela227[[#This Row],[NOME]],'TARDE (N) (3)'!$F$2:$G$73,2,FALSE),"")</f>
        <v/>
      </c>
      <c r="BT98" s="32" t="str">
        <f>IFERROR(VLOOKUP(Tabela227[[#This Row],[NOME]],'TARDE (N) (2)'!$F$2:$G$73,2,FALSE),"")</f>
        <v/>
      </c>
      <c r="BU98" s="32" t="str">
        <f>IFERROR(VLOOKUP(Tabela227[[#This Row],[NOME]],'TARDE (N) (1)'!$F$2:$G$73,2,FALSE),"")</f>
        <v/>
      </c>
      <c r="BV98" s="32" t="str">
        <f>IFERROR(VLOOKUP(Tabela227[[#This Row],[NOME]],'TARDE (N) (6)'!$H$2:$I$73,2,FALSE),"")</f>
        <v/>
      </c>
      <c r="BW98" s="32" t="str">
        <f>IFERROR(VLOOKUP(Tabela227[[#This Row],[NOME]],'TARDE (N) (5)'!$H$2:$I$73,2,FALSE),"")</f>
        <v/>
      </c>
      <c r="BX98" s="32" t="str">
        <f>IFERROR(VLOOKUP(Tabela227[[#This Row],[NOME]],'TARDE (N) (4)'!$H$2:$I$73,2,FALSE),"")</f>
        <v/>
      </c>
      <c r="BY98" s="32" t="str">
        <f>IFERROR(VLOOKUP(Tabela227[[#This Row],[NOME]],'TARDE (N) (3)'!$H$2:$I$73,2,FALSE),"")</f>
        <v/>
      </c>
      <c r="BZ98" s="32" t="str">
        <f>IFERROR(VLOOKUP(Tabela227[[#This Row],[NOME]],'TARDE (N) (2)'!$H$2:$I$73,2,FALSE),"")</f>
        <v/>
      </c>
      <c r="CA98" s="32" t="str">
        <f>IFERROR(VLOOKUP(Tabela227[[#This Row],[NOME]],'TARDE (N) (1)'!$H$2:$I$73,2,FALSE),"")</f>
        <v/>
      </c>
      <c r="CB98" s="32" t="str">
        <f>IFERROR(VLOOKUP(Tabela227[[#This Row],[NOME]],'TARDE (N) (6)'!$J$2:$K$73,2,FALSE),"")</f>
        <v/>
      </c>
      <c r="CC98" s="32" t="str">
        <f>IFERROR(VLOOKUP(Tabela227[[#This Row],[NOME]],'TARDE (N) (5)'!$J$2:$K$73,2,FALSE),"")</f>
        <v/>
      </c>
      <c r="CD98" s="32" t="str">
        <f>IFERROR(VLOOKUP(Tabela227[[#This Row],[NOME]],'TARDE (N) (4)'!$J$2:$K$73,2,FALSE),"")</f>
        <v>PROJETO DE TRABALHO DE GRADUAÇÃO I</v>
      </c>
      <c r="CE98" s="32" t="str">
        <f>IFERROR(VLOOKUP(Tabela227[[#This Row],[NOME]],'TARDE (N) (3)'!$J$2:$K$73,2,FALSE),"")</f>
        <v/>
      </c>
      <c r="CF98" s="32" t="str">
        <f>IFERROR(VLOOKUP(Tabela227[[#This Row],[NOME]],'TARDE (N) (2)'!$J$2:$K$73,2,FALSE),"")</f>
        <v>LEGISLAÇÃO APLICADA À TECNOLOGIA DA INFORMAÇÃO</v>
      </c>
      <c r="CG98" s="32" t="str">
        <f>IFERROR(VLOOKUP(Tabela227[[#This Row],[NOME]],'TARDE (N) (1)'!$J$2:$K$73,2,FALSE),"")</f>
        <v/>
      </c>
      <c r="CH98" s="32" t="str">
        <f>IFERROR(VLOOKUP(Tabela227[[#This Row],[NOME]],'TARDE (N) (6)'!$L$2:$M$73,2,FALSE),"")</f>
        <v/>
      </c>
      <c r="CI98" s="32" t="str">
        <f>IFERROR(VLOOKUP(Tabela227[[#This Row],[NOME]],'TARDE (N) (5)'!$L$2:$M$73,2,FALSE),"")</f>
        <v/>
      </c>
      <c r="CJ98" s="32" t="str">
        <f>IFERROR(VLOOKUP(Tabela227[[#This Row],[NOME]],'TARDE (N) (4)'!$L$2:$M$73,2,FALSE),"")</f>
        <v/>
      </c>
      <c r="CK98" s="32" t="str">
        <f>IFERROR(VLOOKUP(Tabela227[[#This Row],[NOME]],'TARDE (N) (3)'!$L$2:$M$73,2,FALSE),"")</f>
        <v/>
      </c>
      <c r="CL98" s="32" t="str">
        <f>IFERROR(VLOOKUP(Tabela227[[#This Row],[NOME]],'TARDE (N) (2)'!$L$2:$M$73,2,FALSE),"")</f>
        <v/>
      </c>
      <c r="CM98" s="32" t="str">
        <f>IFERROR(VLOOKUP(Tabela227[[#This Row],[NOME]],'TARDE (N) (1)'!$L$2:$M$73,2,FALSE),"")</f>
        <v/>
      </c>
      <c r="CN98" s="32" t="str">
        <f>IFERROR(VLOOKUP(Tabela227[[#This Row],[NOME]],'MANHÃ (N) (7)'!$B$2:$C$127,2,FALSE),"")</f>
        <v/>
      </c>
      <c r="CO98" s="32" t="str">
        <f>IFERROR(VLOOKUP(Tabela227[[#This Row],[NOME]],'MANHÃ (N) (6)'!$B$2:$C$127,2,FALSE),"")</f>
        <v/>
      </c>
      <c r="CP98" s="32" t="str">
        <f>IFERROR(VLOOKUP(Tabela227[[#This Row],[NOME]],'MANHÃ (N) (5)'!$B$2:$C$127,2,FALSE),"")</f>
        <v/>
      </c>
      <c r="CQ98" s="32" t="str">
        <f>IFERROR(VLOOKUP(Tabela227[[#This Row],[NOME]],'MANHÃ (N) (4)'!$B$2:$C$127,2,FALSE),"")</f>
        <v/>
      </c>
      <c r="CR98" s="32" t="str">
        <f>IFERROR(VLOOKUP(Tabela227[[#This Row],[NOME]],'MANHÃ (N) (3)'!$B$2:$C$127,2,FALSE),"")</f>
        <v/>
      </c>
      <c r="CS98" s="32" t="str">
        <f>IFERROR(VLOOKUP(Tabela227[[#This Row],[NOME]],'MANHÃ (N) (2)'!$B$2:$C$127,2,FALSE),"")</f>
        <v/>
      </c>
      <c r="CT98" s="32" t="str">
        <f>IFERROR(VLOOKUP(Tabela227[[#This Row],[NOME]],'MANHÃ (N) (1)'!$B$2:$C$127,2,FALSE),"")</f>
        <v/>
      </c>
      <c r="CU98" s="32" t="str">
        <f>IFERROR(VLOOKUP(Tabela227[[#This Row],[NOME]],'MANHÃ (N) (7)'!$D$2:$E$127,2,FALSE),"")</f>
        <v/>
      </c>
      <c r="CV98" s="32" t="str">
        <f>IFERROR(VLOOKUP(Tabela227[[#This Row],[NOME]],'MANHÃ (N) (6)'!$D$2:$E$127,2,FALSE),"")</f>
        <v/>
      </c>
      <c r="CW98" s="32" t="str">
        <f>IFERROR(VLOOKUP(Tabela227[[#This Row],[NOME]],'MANHÃ (N) (5)'!$D$2:$E$127,2,FALSE),"")</f>
        <v/>
      </c>
      <c r="CX98" s="32" t="str">
        <f>IFERROR(VLOOKUP(Tabela227[[#This Row],[NOME]],'MANHÃ (N) (4)'!$D$2:$E$127,2,FALSE),"")</f>
        <v/>
      </c>
      <c r="CY98" s="32" t="str">
        <f>IFERROR(VLOOKUP(Tabela227[[#This Row],[NOME]],'MANHÃ (N) (3)'!$D$2:$E$127,2,FALSE),"")</f>
        <v/>
      </c>
      <c r="CZ98" s="32" t="str">
        <f>IFERROR(VLOOKUP(Tabela227[[#This Row],[NOME]],'MANHÃ (N) (2)'!$D$2:$E$127,2,FALSE),"")</f>
        <v/>
      </c>
      <c r="DA98" s="32" t="str">
        <f>IFERROR(VLOOKUP(Tabela227[[#This Row],[NOME]],'MANHÃ (N) (1)'!$D$2:$E$127,2,FALSE),"")</f>
        <v/>
      </c>
      <c r="DB98" s="32" t="str">
        <f>IFERROR(VLOOKUP(Tabela227[[#This Row],[NOME]],'MANHÃ (N) (7)'!$F$2:$G$127,2,FALSE),"")</f>
        <v/>
      </c>
      <c r="DC98" s="32" t="str">
        <f>IFERROR(VLOOKUP(Tabela227[[#This Row],[NOME]],'MANHÃ (N) (7)'!$F$2:$G$127,2,FALSE),"")</f>
        <v/>
      </c>
      <c r="DD98" s="32" t="str">
        <f>IFERROR(VLOOKUP(Tabela227[[#This Row],[NOME]],'MANHÃ (N) (6)'!$F$2:$G$127,2,FALSE),"")</f>
        <v/>
      </c>
      <c r="DE98" s="32" t="str">
        <f>IFERROR(VLOOKUP(Tabela227[[#This Row],[NOME]],'MANHÃ (N) (5)'!$F$2:$G$127,2,FALSE),"")</f>
        <v/>
      </c>
      <c r="DF98" s="32" t="str">
        <f>IFERROR(VLOOKUP(Tabela227[[#This Row],[NOME]],'MANHÃ (N) (3)'!$F$2:$G$127,2,FALSE),"")</f>
        <v/>
      </c>
      <c r="DG98" s="32" t="str">
        <f>IFERROR(VLOOKUP(Tabela227[[#This Row],[NOME]],'MANHÃ (N) (2)'!$F$2:$G$127,2,FALSE),"")</f>
        <v/>
      </c>
      <c r="DH98" s="32" t="str">
        <f>IFERROR(VLOOKUP(Tabela227[[#This Row],[NOME]],'MANHÃ (N) (1)'!$F$2:$G$127,2,FALSE),"")</f>
        <v/>
      </c>
      <c r="DI98" s="32" t="str">
        <f>IFERROR(VLOOKUP(Tabela227[[#This Row],[NOME]],'MANHÃ (N) (7)'!$H$2:$I$127,2,FALSE),"")</f>
        <v/>
      </c>
      <c r="DJ98" s="32" t="str">
        <f>IFERROR(VLOOKUP(Tabela227[[#This Row],[NOME]],'MANHÃ (N) (6)'!$H$2:$I$127,2,FALSE),"")</f>
        <v/>
      </c>
      <c r="DK98" s="32" t="str">
        <f>IFERROR(VLOOKUP(Tabela227[[#This Row],[NOME]],'MANHÃ (N) (5)'!$H$2:$I$127,2,FALSE),"")</f>
        <v/>
      </c>
      <c r="DL98" s="32" t="str">
        <f>IFERROR(VLOOKUP(Tabela227[[#This Row],[NOME]],'MANHÃ (N) (4)'!$H$2:$I$127,2,FALSE),"")</f>
        <v/>
      </c>
      <c r="DM98" s="32" t="str">
        <f>IFERROR(VLOOKUP(Tabela227[[#This Row],[NOME]],'MANHÃ (N) (3)'!$H$2:$I$127,2,FALSE),"")</f>
        <v/>
      </c>
      <c r="DN98" s="32" t="str">
        <f>IFERROR(VLOOKUP(Tabela227[[#This Row],[NOME]],'MANHÃ (N) (2)'!$H$2:$I$127,2,FALSE),"")</f>
        <v/>
      </c>
      <c r="DO98" s="32" t="str">
        <f>IFERROR(VLOOKUP(Tabela227[[#This Row],[NOME]],'MANHÃ (N) (1)'!$H$2:$I$127,2,FALSE),"")</f>
        <v/>
      </c>
      <c r="DP98" s="32" t="str">
        <f>IFERROR(VLOOKUP(Tabela227[[#This Row],[NOME]],'MANHÃ (N) (7)'!$J$2:$K$127,2,FALSE),"")</f>
        <v/>
      </c>
      <c r="DQ98" s="32" t="str">
        <f>IFERROR(VLOOKUP(Tabela227[[#This Row],[NOME]],'MANHÃ (N) (6)'!$J$2:$K$127,2,FALSE),"")</f>
        <v/>
      </c>
      <c r="DR98" s="32" t="str">
        <f>IFERROR(VLOOKUP(Tabela227[[#This Row],[NOME]],'MANHÃ (N) (5)'!$J$2:$K$127,2,FALSE),"")</f>
        <v/>
      </c>
      <c r="DS98" s="32" t="str">
        <f>IFERROR(VLOOKUP(Tabela227[[#This Row],[NOME]],'MANHÃ (N) (4)'!$J$2:$K$127,2,FALSE),"")</f>
        <v/>
      </c>
      <c r="DT98" s="32" t="str">
        <f>IFERROR(VLOOKUP(Tabela227[[#This Row],[NOME]],'MANHÃ (N) (3)'!$J$2:$K$127,2,FALSE),"")</f>
        <v/>
      </c>
      <c r="DU98" s="32" t="str">
        <f>IFERROR(VLOOKUP(Tabela227[[#This Row],[NOME]],'MANHÃ (N) (2)'!$J$2:$K$127,2,FALSE),"")</f>
        <v/>
      </c>
      <c r="DV98" s="32" t="str">
        <f>IFERROR(VLOOKUP(Tabela227[[#This Row],[NOME]],'MANHÃ (N) (1)'!$J$2:$K$127,2,FALSE),"")</f>
        <v/>
      </c>
      <c r="DW98" s="32" t="str">
        <f>IFERROR(VLOOKUP(Tabela227[[#This Row],[NOME]],'MANHÃ (N) (7)'!$L$2:$M$127,2,FALSE),"")</f>
        <v/>
      </c>
      <c r="DX98" s="32" t="str">
        <f>IFERROR(VLOOKUP(Tabela227[[#This Row],[NOME]],'MANHÃ (N) (6)'!$L$2:$M$127,2,FALSE),"")</f>
        <v/>
      </c>
      <c r="DY98" s="32" t="str">
        <f>IFERROR(VLOOKUP(Tabela227[[#This Row],[NOME]],'MANHÃ (N) (5)'!$L$2:$M$127,2,FALSE),"")</f>
        <v/>
      </c>
      <c r="DZ98" s="32" t="str">
        <f>IFERROR(VLOOKUP(Tabela227[[#This Row],[NOME]],'MANHÃ (N) (4)'!$L$2:$M$127,2,FALSE),"")</f>
        <v/>
      </c>
      <c r="EA98" s="32" t="str">
        <f>IFERROR(VLOOKUP(Tabela227[[#This Row],[NOME]],'MANHÃ (N) (3)'!$L$2:$M$127,2,FALSE),"")</f>
        <v/>
      </c>
      <c r="EB98" s="32" t="str">
        <f>IFERROR(VLOOKUP(Tabela227[[#This Row],[NOME]],'MANHÃ (N) (2)'!$L$2:$M$127,2,FALSE),"")</f>
        <v/>
      </c>
      <c r="EC98" s="32" t="str">
        <f>IFERROR(VLOOKUP(Tabela227[[#This Row],[NOME]],'MANHÃ (N) (1)'!$L$2:$M$127,2,FALSE),"")</f>
        <v/>
      </c>
      <c r="ED98" s="33">
        <v>45323</v>
      </c>
      <c r="EE98" s="31">
        <f>PROFESSORES!$D$3</f>
        <v>2024</v>
      </c>
      <c r="EF98" s="31" t="str">
        <f>PROFESSORES!$C$3</f>
        <v>MAIO</v>
      </c>
      <c r="EG98" s="35">
        <f>'MÊS (WORD)'!$C$4</f>
        <v>5</v>
      </c>
      <c r="EH98" s="42">
        <f>'MÊS (WORD)'!$I$5</f>
        <v>45413</v>
      </c>
      <c r="EI98" s="31" t="str">
        <f>'MÊS (WORD)'!$J$5</f>
        <v>*
***************************DIA DO TRABALHO**************************</v>
      </c>
      <c r="EJ98" s="42">
        <f>'MÊS (WORD)'!$I$6</f>
        <v>45414</v>
      </c>
      <c r="EK98" s="37" t="str">
        <f>'MÊS (WORD)'!$J$6</f>
        <v/>
      </c>
      <c r="EL98" s="42">
        <f>'MÊS (WORD)'!$I$7</f>
        <v>45415</v>
      </c>
      <c r="EM98" s="37" t="str">
        <f>'MÊS (WORD)'!$J$7</f>
        <v/>
      </c>
      <c r="EN98" s="42">
        <f>'MÊS (WORD)'!$I$8</f>
        <v>45416</v>
      </c>
      <c r="EO98" s="37" t="str">
        <f>'MÊS (WORD)'!$J$8</f>
        <v/>
      </c>
      <c r="EP98" s="42">
        <f>'MÊS (WORD)'!$I$9</f>
        <v>45417</v>
      </c>
      <c r="EQ98" s="37" t="str">
        <f>'MÊS (WORD)'!$J$9</f>
        <v>********************************************************************</v>
      </c>
      <c r="ER98" s="42">
        <f>'MÊS (WORD)'!$I$10</f>
        <v>45418</v>
      </c>
      <c r="ES98" s="37" t="str">
        <f>'MÊS (WORD)'!$J$10</f>
        <v/>
      </c>
      <c r="ET98" s="42">
        <f>'MÊS (WORD)'!$I$11</f>
        <v>45419</v>
      </c>
      <c r="EU98" s="37" t="str">
        <f>'MÊS (WORD)'!$J$11</f>
        <v/>
      </c>
      <c r="EV98" s="42">
        <f>'MÊS (WORD)'!$I$12</f>
        <v>45420</v>
      </c>
      <c r="EW98" s="37" t="str">
        <f>'MÊS (WORD)'!$J$12</f>
        <v/>
      </c>
      <c r="EX98" s="42">
        <f>'MÊS (WORD)'!$I$13</f>
        <v>45421</v>
      </c>
      <c r="EY98" s="37" t="str">
        <f>'MÊS (WORD)'!$J$13</f>
        <v/>
      </c>
      <c r="EZ98" s="37">
        <f>'MÊS (WORD)'!$I$14</f>
        <v>45422</v>
      </c>
      <c r="FA98" s="37" t="str">
        <f>'MÊS (WORD)'!$J$14</f>
        <v/>
      </c>
      <c r="FB98" s="37">
        <f>'MÊS (WORD)'!$I$15</f>
        <v>45423</v>
      </c>
      <c r="FC98" s="37" t="str">
        <f>'MÊS (WORD)'!$J$15</f>
        <v/>
      </c>
      <c r="FD98" s="37">
        <f>'MÊS (WORD)'!$I$16</f>
        <v>45424</v>
      </c>
      <c r="FE98" s="37" t="str">
        <f>'MÊS (WORD)'!$J$16</f>
        <v>********************************************************************</v>
      </c>
      <c r="FF98" s="37">
        <f>'MÊS (WORD)'!$I$17</f>
        <v>45425</v>
      </c>
      <c r="FG98" s="37" t="str">
        <f>'MÊS (WORD)'!$J$17</f>
        <v/>
      </c>
      <c r="FH98" s="37">
        <f>'MÊS (WORD)'!$I$18</f>
        <v>45426</v>
      </c>
      <c r="FI98" s="37" t="str">
        <f>'MÊS (WORD)'!$J$18</f>
        <v/>
      </c>
      <c r="FJ98" s="37">
        <f>'MÊS (WORD)'!$I$19</f>
        <v>45427</v>
      </c>
      <c r="FK98" s="37" t="str">
        <f>'MÊS (WORD)'!$J$19</f>
        <v/>
      </c>
      <c r="FL98" s="37">
        <f>'MÊS (WORD)'!$I$20</f>
        <v>45428</v>
      </c>
      <c r="FM98" s="37" t="str">
        <f>'MÊS (WORD)'!$J$20</f>
        <v/>
      </c>
      <c r="FN98" s="37">
        <f>'MÊS (WORD)'!$I$21</f>
        <v>45429</v>
      </c>
      <c r="FO98" s="37" t="str">
        <f>'MÊS (WORD)'!$J$21</f>
        <v/>
      </c>
      <c r="FP98" s="37">
        <f>'MÊS (WORD)'!$I$22</f>
        <v>45430</v>
      </c>
      <c r="FQ98" s="37" t="str">
        <f>'MÊS (WORD)'!$J$22</f>
        <v/>
      </c>
      <c r="FR98" s="37">
        <f>'MÊS (WORD)'!$I$23</f>
        <v>45431</v>
      </c>
      <c r="FS98" s="37" t="str">
        <f>'MÊS (WORD)'!$J$23</f>
        <v>********************************************************************</v>
      </c>
      <c r="FT98" s="37">
        <f>'MÊS (WORD)'!$I$24</f>
        <v>45432</v>
      </c>
      <c r="FU98" s="37" t="str">
        <f>'MÊS (WORD)'!$J$24</f>
        <v/>
      </c>
      <c r="FV98" s="37">
        <f>'MÊS (WORD)'!$I$25</f>
        <v>45433</v>
      </c>
      <c r="FW98" s="37" t="str">
        <f>'MÊS (WORD)'!$J$25</f>
        <v/>
      </c>
      <c r="FX98" s="37">
        <f>'MÊS (WORD)'!$I$26</f>
        <v>45434</v>
      </c>
      <c r="FY98" s="37" t="str">
        <f>'MÊS (WORD)'!$J$26</f>
        <v/>
      </c>
      <c r="FZ98" s="37">
        <f>'MÊS (WORD)'!$I$27</f>
        <v>45435</v>
      </c>
      <c r="GA98" s="37" t="str">
        <f>'MÊS (WORD)'!$J$27</f>
        <v/>
      </c>
      <c r="GB98" s="37">
        <f>'MÊS (WORD)'!$I$28</f>
        <v>45436</v>
      </c>
      <c r="GC98" s="37" t="str">
        <f>'MÊS (WORD)'!$J$28</f>
        <v/>
      </c>
      <c r="GD98" s="37">
        <f>'MÊS (WORD)'!$I$29</f>
        <v>45437</v>
      </c>
      <c r="GE98" s="37" t="str">
        <f>'MÊS (WORD)'!$J$29</f>
        <v/>
      </c>
      <c r="GF98" s="37">
        <f>'MÊS (WORD)'!$I$30</f>
        <v>45438</v>
      </c>
      <c r="GG98" s="37" t="str">
        <f>'MÊS (WORD)'!$J$30</f>
        <v>********************************************************************</v>
      </c>
      <c r="GH98" s="37">
        <f>'MÊS (WORD)'!$I$31</f>
        <v>45439</v>
      </c>
      <c r="GI98" s="37" t="str">
        <f>'MÊS (WORD)'!$J$31</f>
        <v/>
      </c>
      <c r="GJ98" s="37">
        <f>'MÊS (WORD)'!$I$32</f>
        <v>45440</v>
      </c>
      <c r="GK98" s="37" t="str">
        <f>'MÊS (WORD)'!$J$32</f>
        <v/>
      </c>
      <c r="GL98" s="37">
        <f>'MÊS (WORD)'!$I$33</f>
        <v>45441</v>
      </c>
      <c r="GM98" s="37" t="str">
        <f>'MÊS (WORD)'!$J$33</f>
        <v/>
      </c>
      <c r="GN98" s="37">
        <f>'MÊS (WORD)'!$I$34</f>
        <v>45442</v>
      </c>
      <c r="GO98" s="37" t="str">
        <f>'MÊS (WORD)'!$J$34</f>
        <v/>
      </c>
      <c r="GP98" s="37">
        <f>'MÊS (WORD)'!$I$35</f>
        <v>45443</v>
      </c>
      <c r="GQ98" s="31" t="str">
        <f>'MÊS (WORD)'!$J$35</f>
        <v/>
      </c>
    </row>
    <row r="99" spans="1:199" ht="17.100000000000001" customHeight="1" x14ac:dyDescent="0.25">
      <c r="A99" s="31">
        <v>63356</v>
      </c>
      <c r="B99" s="33">
        <v>43194</v>
      </c>
      <c r="C99" s="31">
        <v>216</v>
      </c>
      <c r="D99" s="39" t="s">
        <v>397</v>
      </c>
      <c r="E99" s="34" t="s">
        <v>20</v>
      </c>
      <c r="F99" s="39" t="s">
        <v>396</v>
      </c>
      <c r="G99" s="39" t="s">
        <v>398</v>
      </c>
      <c r="H99" s="31">
        <v>14</v>
      </c>
      <c r="I99" s="31">
        <f>IF(Tabela227[[#This Row],[HORA AULA]]&lt;&gt;0,Tabela227[[#This Row],[HORA AULA]]/2,"-")</f>
        <v>7</v>
      </c>
      <c r="J99" s="31">
        <v>2</v>
      </c>
      <c r="K99" s="31" t="s">
        <v>100</v>
      </c>
      <c r="L99" s="31" t="s">
        <v>100</v>
      </c>
      <c r="M99" s="31" t="s">
        <v>100</v>
      </c>
      <c r="N99" s="32" t="str">
        <f>IFERROR(VLOOKUP(Tabela227[[#This Row],[NOME]],'NOITE (N) (7)'!$B$3:$C$176,2,FALSE),"")</f>
        <v/>
      </c>
      <c r="O99" s="32" t="str">
        <f>IFERROR(VLOOKUP(Tabela227[[#This Row],[NOME]],'NOITE (N) (6)'!$B$3:$C$176,2,FALSE),"")</f>
        <v/>
      </c>
      <c r="P99" s="32" t="str">
        <f>IFERROR(VLOOKUP(Tabela227[[#This Row],[NOME]],'NOITE (N) (5)'!$B$3:$C$176,2,FALSE),"")</f>
        <v/>
      </c>
      <c r="Q99" s="32" t="str">
        <f>IFERROR(VLOOKUP(Tabela227[[#This Row],[NOME]],'NOITE (N) (4)'!$B$3:$C$176,2,FALSE),"")</f>
        <v/>
      </c>
      <c r="R99" s="32" t="str">
        <f>IFERROR(VLOOKUP(Tabela227[[#This Row],[NOME]],'NOITE (N) (3)'!$B$3:$C$176,2,FALSE),"")</f>
        <v/>
      </c>
      <c r="S99" s="32" t="str">
        <f>IFERROR(VLOOKUP(Tabela227[[#This Row],[NOME]],'NOITE (N) (2)'!$B$3:$C$176,2,FALSE),"")</f>
        <v/>
      </c>
      <c r="T99" s="32" t="str">
        <f>IFERROR(VLOOKUP(Tabela227[[#This Row],[NOME]],'NOITE (N) (1)'!$B$3:$C$176,2,FALSE),"")</f>
        <v/>
      </c>
      <c r="U99" s="32" t="str">
        <f>IFERROR(VLOOKUP(Tabela227[[#This Row],[NOME]],'NOITE (N) (7)'!$D$3:$E$176,2,FALSE),"")</f>
        <v/>
      </c>
      <c r="V99" s="32" t="str">
        <f>IFERROR(VLOOKUP(Tabela227[[#This Row],[NOME]],'NOITE (N) (6)'!$D$3:$E$176,2,FALSE),"")</f>
        <v/>
      </c>
      <c r="W99" s="32" t="str">
        <f>IFERROR(VLOOKUP(Tabela227[[#This Row],[NOME]],'NOITE (N) (5)'!$D$3:$E$176,2,FALSE),"")</f>
        <v/>
      </c>
      <c r="X99" s="32" t="str">
        <f>IFERROR(VLOOKUP(Tabela227[[#This Row],[NOME]],'NOITE (N) (4)'!$D$3:$E$176,2,FALSE),"")</f>
        <v/>
      </c>
      <c r="Y99" s="32" t="str">
        <f>IFERROR(VLOOKUP(Tabela227[[#This Row],[NOME]],'NOITE (N) (3)'!$D$3:$E$176,2,FALSE),"")</f>
        <v/>
      </c>
      <c r="Z99" s="32" t="str">
        <f>IFERROR(VLOOKUP(Tabela227[[#This Row],[NOME]],'NOITE (N) (2)'!$D$3:$E$176,2,FALSE),"")</f>
        <v/>
      </c>
      <c r="AA99" s="32" t="str">
        <f>IFERROR(VLOOKUP(Tabela227[[#This Row],[NOME]],'NOITE (N) (1)'!$D$3:$E$176,2,FALSE),"")</f>
        <v/>
      </c>
      <c r="AB99" s="32" t="str">
        <f>IFERROR(VLOOKUP(Tabela227[[#This Row],[NOME]],'NOITE (N) (7)'!$F$3:$G$176,2,FALSE),"")</f>
        <v/>
      </c>
      <c r="AC99" s="32" t="str">
        <f>IFERROR(VLOOKUP(Tabela227[[#This Row],[NOME]],'NOITE (N) (6)'!$F$3:$G$176,2,FALSE),"")</f>
        <v/>
      </c>
      <c r="AD99" s="32" t="str">
        <f>IFERROR(VLOOKUP(Tabela227[[#This Row],[NOME]],'NOITE (N) (5)'!$F$3:$G$176,2,FALSE),"")</f>
        <v/>
      </c>
      <c r="AE99" s="32" t="str">
        <f>IFERROR(VLOOKUP(Tabela227[[#This Row],[NOME]],'NOITE (N) (4)'!$F$3:$G$176,2,FALSE),"")</f>
        <v/>
      </c>
      <c r="AF99" s="32" t="str">
        <f>IFERROR(VLOOKUP(Tabela227[[#This Row],[NOME]],'NOITE (N) (3)'!$F$3:$G$176,2,FALSE),"")</f>
        <v/>
      </c>
      <c r="AG99" s="32" t="str">
        <f>IFERROR(VLOOKUP(Tabela227[[#This Row],[NOME]],'NOITE (N) (2)'!$F$3:$G$176,2,FALSE),"")</f>
        <v/>
      </c>
      <c r="AH99" s="32" t="str">
        <f>IFERROR(VLOOKUP(Tabela227[[#This Row],[NOME]],'NOITE (N) (1)'!$F$3:$G$176,2,FALSE),"")</f>
        <v/>
      </c>
      <c r="AI99" s="32" t="str">
        <f>IFERROR(VLOOKUP(Tabela227[[#This Row],[NOME]],'NOITE (N) (7)'!$H$3:$I$176,2,FALSE),"")</f>
        <v/>
      </c>
      <c r="AJ99" s="32" t="str">
        <f>IFERROR(VLOOKUP(Tabela227[[#This Row],[NOME]],'NOITE (N) (6)'!$H$3:$I$176,2,FALSE),"")</f>
        <v/>
      </c>
      <c r="AK99" s="32" t="str">
        <f>IFERROR(VLOOKUP(Tabela227[[#This Row],[NOME]],'NOITE (N) (5)'!$H$3:$I$176,2,FALSE),"")</f>
        <v/>
      </c>
      <c r="AL99" s="32" t="str">
        <f>IFERROR(VLOOKUP(Tabela227[[#This Row],[NOME]],'NOITE (N) (4)'!$H$3:$I$176,2,FALSE),"")</f>
        <v/>
      </c>
      <c r="AM99" s="32" t="str">
        <f>IFERROR(VLOOKUP(Tabela227[[#This Row],[NOME]],'NOITE (N) (3)'!$H$3:$I$176,2,FALSE),"")</f>
        <v/>
      </c>
      <c r="AN99" s="32" t="str">
        <f>IFERROR(VLOOKUP(Tabela227[[#This Row],[NOME]],'NOITE (N) (2)'!$H$3:$I$176,2,FALSE),"")</f>
        <v/>
      </c>
      <c r="AO99" s="32" t="str">
        <f>IFERROR(VLOOKUP(Tabela227[[#This Row],[NOME]],'NOITE (N) (1)'!$H$3:$I$176,2,FALSE),"")</f>
        <v/>
      </c>
      <c r="AP99" s="32" t="str">
        <f>IFERROR(VLOOKUP(Tabela227[[#This Row],[NOME]],'NOITE (N) (7)'!$J$3:$K$176,2,FALSE),"")</f>
        <v/>
      </c>
      <c r="AQ99" s="32" t="str">
        <f>IFERROR(VLOOKUP(Tabela227[[#This Row],[NOME]],'NOITE (N) (6)'!$J$3:$K$176,2,FALSE),"")</f>
        <v/>
      </c>
      <c r="AR99" s="32" t="str">
        <f>IFERROR(VLOOKUP(Tabela227[[#This Row],[NOME]],'NOITE (N) (5)'!$J$3:$K$176,2,FALSE),"")</f>
        <v/>
      </c>
      <c r="AS99" s="32" t="str">
        <f>IFERROR(VLOOKUP(Tabela227[[#This Row],[NOME]],'NOITE (N) (4)'!$J$3:$K$176,2,FALSE),"")</f>
        <v/>
      </c>
      <c r="AT99" s="32" t="str">
        <f>IFERROR(VLOOKUP(Tabela227[[#This Row],[NOME]],'NOITE (N) (3)'!$J$3:$K$176,2,FALSE),"")</f>
        <v/>
      </c>
      <c r="AU99" s="32" t="str">
        <f>IFERROR(VLOOKUP(Tabela227[[#This Row],[NOME]],'NOITE (N) (2)'!$J$3:$K$176,2,FALSE),"")</f>
        <v/>
      </c>
      <c r="AV99" s="32" t="str">
        <f>IFERROR(VLOOKUP(Tabela227[[#This Row],[NOME]],'NOITE (N) (1)'!$J$3:$K$176,2,FALSE),"")</f>
        <v/>
      </c>
      <c r="AW99" s="32" t="str">
        <f>IFERROR(VLOOKUP(Tabela227[[#This Row],[NOME]],'NOITE (N) (7)'!$L$3:$M$176,2,FALSE),"")</f>
        <v/>
      </c>
      <c r="AX99" s="32" t="str">
        <f>IFERROR(VLOOKUP(Tabela227[[#This Row],[NOME]],'NOITE (N) (6)'!$L$3:$M$176,2,FALSE),"")</f>
        <v/>
      </c>
      <c r="AY99" s="32" t="str">
        <f>IFERROR(VLOOKUP(Tabela227[[#This Row],[NOME]],'NOITE (N) (5)'!$L$3:$M$176,2,FALSE),"")</f>
        <v/>
      </c>
      <c r="AZ99" s="32" t="str">
        <f>IFERROR(VLOOKUP(Tabela227[[#This Row],[NOME]],'NOITE (N) (4)'!$L$3:$M$176,2,FALSE),"")</f>
        <v/>
      </c>
      <c r="BA99" s="32" t="str">
        <f>IFERROR(VLOOKUP(Tabela227[[#This Row],[NOME]],'NOITE (N) (3)'!$L$3:$M$176,2,FALSE),"")</f>
        <v/>
      </c>
      <c r="BB99" s="32" t="str">
        <f>IFERROR(VLOOKUP(Tabela227[[#This Row],[NOME]],'NOITE (N) (2)'!$L$3:$M$176,2,FALSE),"")</f>
        <v/>
      </c>
      <c r="BC99" s="32" t="str">
        <f>IFERROR(VLOOKUP(Tabela227[[#This Row],[NOME]],'NOITE (N) (1)'!$L$3:$M$176,2,FALSE),"")</f>
        <v/>
      </c>
      <c r="BD99" s="32" t="str">
        <f>IFERROR(VLOOKUP(Tabela227[[#This Row],[NOME]],'TARDE (N) (6)'!$B$2:$C$73,2,FALSE),"")</f>
        <v/>
      </c>
      <c r="BE99" s="32" t="str">
        <f>IFERROR(VLOOKUP(Tabela227[[#This Row],[NOME]],'TARDE (N) (5)'!$B$2:$C$73,2,FALSE),"")</f>
        <v/>
      </c>
      <c r="BF99" s="32" t="str">
        <f>IFERROR(VLOOKUP(Tabela227[[#This Row],[NOME]],'TARDE (N) (4)'!$B$2:$C$73,2,FALSE),"")</f>
        <v/>
      </c>
      <c r="BG99" s="32" t="str">
        <f>IFERROR(VLOOKUP(Tabela227[[#This Row],[NOME]],'TARDE (N) (3)'!$B$2:$C$73,2,FALSE),"")</f>
        <v/>
      </c>
      <c r="BH99" s="32" t="str">
        <f>IFERROR(VLOOKUP(Tabela227[[#This Row],[NOME]],'TARDE (N) (2)'!$B$2:$C$73,2,FALSE),"")</f>
        <v/>
      </c>
      <c r="BI99" s="32" t="str">
        <f>IFERROR(VLOOKUP(Tabela227[[#This Row],[NOME]],'TARDE (N) (1)'!$B$2:$C$73,2,FALSE),"")</f>
        <v/>
      </c>
      <c r="BJ99" s="32" t="str">
        <f>IFERROR(VLOOKUP(Tabela227[[#This Row],[NOME]],'TARDE (N) (6)'!$D$2:$E$73,2,FALSE),"")</f>
        <v/>
      </c>
      <c r="BK99" s="32" t="str">
        <f>IFERROR(VLOOKUP(Tabela227[[#This Row],[NOME]],'TARDE (N) (5)'!$D$2:$E$73,2,FALSE),"")</f>
        <v/>
      </c>
      <c r="BL99" s="32" t="str">
        <f>IFERROR(VLOOKUP(Tabela227[[#This Row],[NOME]],'TARDE (N) (4)'!$D$2:$E$73,2,FALSE),"")</f>
        <v/>
      </c>
      <c r="BM99" s="32" t="str">
        <f>IFERROR(VLOOKUP(Tabela227[[#This Row],[NOME]],'TARDE (N) (3)'!$D$2:$E$73,2,FALSE),"")</f>
        <v/>
      </c>
      <c r="BN99" s="32" t="str">
        <f>IFERROR(VLOOKUP(Tabela227[[#This Row],[NOME]],'TARDE (N) (2)'!$D$2:$E$73,2,FALSE),"")</f>
        <v/>
      </c>
      <c r="BO99" s="32" t="str">
        <f>IFERROR(VLOOKUP(Tabela227[[#This Row],[NOME]],'TARDE (N) (1)'!$D$2:$E$73,2,FALSE),"")</f>
        <v/>
      </c>
      <c r="BP99" s="32" t="str">
        <f>IFERROR(VLOOKUP(Tabela227[[#This Row],[NOME]],'TARDE (N) (6)'!$F$2:$G$73,2,FALSE),"")</f>
        <v/>
      </c>
      <c r="BQ99" s="32" t="str">
        <f>IFERROR(VLOOKUP(Tabela227[[#This Row],[NOME]],'TARDE (N) (5)'!$F$2:$G$73,2,FALSE),"")</f>
        <v/>
      </c>
      <c r="BR99" s="32" t="str">
        <f>IFERROR(VLOOKUP(Tabela227[[#This Row],[NOME]],'TARDE (N) (4)'!$F$2:$G$73,2,FALSE),"")</f>
        <v/>
      </c>
      <c r="BS99" s="32" t="str">
        <f>IFERROR(VLOOKUP(Tabela227[[#This Row],[NOME]],'TARDE (N) (3)'!$F$2:$G$73,2,FALSE),"")</f>
        <v/>
      </c>
      <c r="BT99" s="32" t="str">
        <f>IFERROR(VLOOKUP(Tabela227[[#This Row],[NOME]],'TARDE (N) (2)'!$F$2:$G$73,2,FALSE),"")</f>
        <v/>
      </c>
      <c r="BU99" s="32" t="str">
        <f>IFERROR(VLOOKUP(Tabela227[[#This Row],[NOME]],'TARDE (N) (1)'!$F$2:$G$73,2,FALSE),"")</f>
        <v/>
      </c>
      <c r="BV99" s="32" t="str">
        <f>IFERROR(VLOOKUP(Tabela227[[#This Row],[NOME]],'TARDE (N) (6)'!$H$2:$I$73,2,FALSE),"")</f>
        <v/>
      </c>
      <c r="BW99" s="32" t="str">
        <f>IFERROR(VLOOKUP(Tabela227[[#This Row],[NOME]],'TARDE (N) (5)'!$H$2:$I$73,2,FALSE),"")</f>
        <v/>
      </c>
      <c r="BX99" s="32" t="str">
        <f>IFERROR(VLOOKUP(Tabela227[[#This Row],[NOME]],'TARDE (N) (4)'!$H$2:$I$73,2,FALSE),"")</f>
        <v/>
      </c>
      <c r="BY99" s="32" t="str">
        <f>IFERROR(VLOOKUP(Tabela227[[#This Row],[NOME]],'TARDE (N) (3)'!$H$2:$I$73,2,FALSE),"")</f>
        <v/>
      </c>
      <c r="BZ99" s="32" t="str">
        <f>IFERROR(VLOOKUP(Tabela227[[#This Row],[NOME]],'TARDE (N) (2)'!$H$2:$I$73,2,FALSE),"")</f>
        <v/>
      </c>
      <c r="CA99" s="32" t="str">
        <f>IFERROR(VLOOKUP(Tabela227[[#This Row],[NOME]],'TARDE (N) (1)'!$H$2:$I$73,2,FALSE),"")</f>
        <v/>
      </c>
      <c r="CB99" s="32" t="str">
        <f>IFERROR(VLOOKUP(Tabela227[[#This Row],[NOME]],'TARDE (N) (6)'!$J$2:$K$73,2,FALSE),"")</f>
        <v/>
      </c>
      <c r="CC99" s="32" t="str">
        <f>IFERROR(VLOOKUP(Tabela227[[#This Row],[NOME]],'TARDE (N) (5)'!$J$2:$K$73,2,FALSE),"")</f>
        <v/>
      </c>
      <c r="CD99" s="32" t="str">
        <f>IFERROR(VLOOKUP(Tabela227[[#This Row],[NOME]],'TARDE (N) (4)'!$J$2:$K$73,2,FALSE),"")</f>
        <v/>
      </c>
      <c r="CE99" s="32" t="str">
        <f>IFERROR(VLOOKUP(Tabela227[[#This Row],[NOME]],'TARDE (N) (3)'!$J$2:$K$73,2,FALSE),"")</f>
        <v/>
      </c>
      <c r="CF99" s="32" t="str">
        <f>IFERROR(VLOOKUP(Tabela227[[#This Row],[NOME]],'TARDE (N) (2)'!$J$2:$K$73,2,FALSE),"")</f>
        <v/>
      </c>
      <c r="CG99" s="32" t="str">
        <f>IFERROR(VLOOKUP(Tabela227[[#This Row],[NOME]],'TARDE (N) (1)'!$J$2:$K$73,2,FALSE),"")</f>
        <v/>
      </c>
      <c r="CH99" s="32" t="str">
        <f>IFERROR(VLOOKUP(Tabela227[[#This Row],[NOME]],'TARDE (N) (6)'!$L$2:$M$73,2,FALSE),"")</f>
        <v/>
      </c>
      <c r="CI99" s="32" t="str">
        <f>IFERROR(VLOOKUP(Tabela227[[#This Row],[NOME]],'TARDE (N) (5)'!$L$2:$M$73,2,FALSE),"")</f>
        <v/>
      </c>
      <c r="CJ99" s="32" t="str">
        <f>IFERROR(VLOOKUP(Tabela227[[#This Row],[NOME]],'TARDE (N) (4)'!$L$2:$M$73,2,FALSE),"")</f>
        <v/>
      </c>
      <c r="CK99" s="32" t="str">
        <f>IFERROR(VLOOKUP(Tabela227[[#This Row],[NOME]],'TARDE (N) (3)'!$L$2:$M$73,2,FALSE),"")</f>
        <v/>
      </c>
      <c r="CL99" s="32" t="str">
        <f>IFERROR(VLOOKUP(Tabela227[[#This Row],[NOME]],'TARDE (N) (2)'!$L$2:$M$73,2,FALSE),"")</f>
        <v/>
      </c>
      <c r="CM99" s="32" t="str">
        <f>IFERROR(VLOOKUP(Tabela227[[#This Row],[NOME]],'TARDE (N) (1)'!$L$2:$M$73,2,FALSE),"")</f>
        <v/>
      </c>
      <c r="CN99" s="32" t="str">
        <f>IFERROR(VLOOKUP(Tabela227[[#This Row],[NOME]],'MANHÃ (N) (7)'!$B$2:$C$127,2,FALSE),"")</f>
        <v/>
      </c>
      <c r="CO99" s="32" t="str">
        <f>IFERROR(VLOOKUP(Tabela227[[#This Row],[NOME]],'MANHÃ (N) (6)'!$B$2:$C$127,2,FALSE),"")</f>
        <v/>
      </c>
      <c r="CP99" s="32" t="str">
        <f>IFERROR(VLOOKUP(Tabela227[[#This Row],[NOME]],'MANHÃ (N) (5)'!$B$2:$C$127,2,FALSE),"")</f>
        <v/>
      </c>
      <c r="CQ99" s="32" t="str">
        <f>IFERROR(VLOOKUP(Tabela227[[#This Row],[NOME]],'MANHÃ (N) (4)'!$B$2:$C$127,2,FALSE),"")</f>
        <v/>
      </c>
      <c r="CR99" s="32" t="str">
        <f>IFERROR(VLOOKUP(Tabela227[[#This Row],[NOME]],'MANHÃ (N) (3)'!$B$2:$C$127,2,FALSE),"")</f>
        <v/>
      </c>
      <c r="CS99" s="32" t="str">
        <f>IFERROR(VLOOKUP(Tabela227[[#This Row],[NOME]],'MANHÃ (N) (2)'!$B$2:$C$127,2,FALSE),"")</f>
        <v/>
      </c>
      <c r="CT99" s="32" t="str">
        <f>IFERROR(VLOOKUP(Tabela227[[#This Row],[NOME]],'MANHÃ (N) (1)'!$B$2:$C$127,2,FALSE),"")</f>
        <v/>
      </c>
      <c r="CU99" s="32" t="str">
        <f>IFERROR(VLOOKUP(Tabela227[[#This Row],[NOME]],'MANHÃ (N) (7)'!$D$2:$E$127,2,FALSE),"")</f>
        <v/>
      </c>
      <c r="CV99" s="32" t="str">
        <f>IFERROR(VLOOKUP(Tabela227[[#This Row],[NOME]],'MANHÃ (N) (6)'!$D$2:$E$127,2,FALSE),"")</f>
        <v/>
      </c>
      <c r="CW99" s="32" t="str">
        <f>IFERROR(VLOOKUP(Tabela227[[#This Row],[NOME]],'MANHÃ (N) (5)'!$D$2:$E$127,2,FALSE),"")</f>
        <v/>
      </c>
      <c r="CX99" s="32" t="str">
        <f>IFERROR(VLOOKUP(Tabela227[[#This Row],[NOME]],'MANHÃ (N) (4)'!$D$2:$E$127,2,FALSE),"")</f>
        <v/>
      </c>
      <c r="CY99" s="32" t="str">
        <f>IFERROR(VLOOKUP(Tabela227[[#This Row],[NOME]],'MANHÃ (N) (3)'!$D$2:$E$127,2,FALSE),"")</f>
        <v/>
      </c>
      <c r="CZ99" s="32" t="str">
        <f>IFERROR(VLOOKUP(Tabela227[[#This Row],[NOME]],'MANHÃ (N) (2)'!$D$2:$E$127,2,FALSE),"")</f>
        <v/>
      </c>
      <c r="DA99" s="32" t="str">
        <f>IFERROR(VLOOKUP(Tabela227[[#This Row],[NOME]],'MANHÃ (N) (1)'!$D$2:$E$127,2,FALSE),"")</f>
        <v/>
      </c>
      <c r="DB99" s="32" t="str">
        <f>IFERROR(VLOOKUP(Tabela227[[#This Row],[NOME]],'MANHÃ (N) (7)'!$F$2:$G$127,2,FALSE),"")</f>
        <v/>
      </c>
      <c r="DC99" s="32" t="str">
        <f>IFERROR(VLOOKUP(Tabela227[[#This Row],[NOME]],'MANHÃ (N) (7)'!$F$2:$G$127,2,FALSE),"")</f>
        <v/>
      </c>
      <c r="DD99" s="32" t="str">
        <f>IFERROR(VLOOKUP(Tabela227[[#This Row],[NOME]],'MANHÃ (N) (6)'!$F$2:$G$127,2,FALSE),"")</f>
        <v/>
      </c>
      <c r="DE99" s="32" t="str">
        <f>IFERROR(VLOOKUP(Tabela227[[#This Row],[NOME]],'MANHÃ (N) (5)'!$F$2:$G$127,2,FALSE),"")</f>
        <v/>
      </c>
      <c r="DF99" s="32" t="str">
        <f>IFERROR(VLOOKUP(Tabela227[[#This Row],[NOME]],'MANHÃ (N) (3)'!$F$2:$G$127,2,FALSE),"")</f>
        <v/>
      </c>
      <c r="DG99" s="32" t="str">
        <f>IFERROR(VLOOKUP(Tabela227[[#This Row],[NOME]],'MANHÃ (N) (2)'!$F$2:$G$127,2,FALSE),"")</f>
        <v/>
      </c>
      <c r="DH99" s="32" t="str">
        <f>IFERROR(VLOOKUP(Tabela227[[#This Row],[NOME]],'MANHÃ (N) (1)'!$F$2:$G$127,2,FALSE),"")</f>
        <v/>
      </c>
      <c r="DI99" s="32" t="str">
        <f>IFERROR(VLOOKUP(Tabela227[[#This Row],[NOME]],'MANHÃ (N) (7)'!$H$2:$I$127,2,FALSE),"")</f>
        <v/>
      </c>
      <c r="DJ99" s="32" t="str">
        <f>IFERROR(VLOOKUP(Tabela227[[#This Row],[NOME]],'MANHÃ (N) (6)'!$H$2:$I$127,2,FALSE),"")</f>
        <v/>
      </c>
      <c r="DK99" s="32" t="str">
        <f>IFERROR(VLOOKUP(Tabela227[[#This Row],[NOME]],'MANHÃ (N) (5)'!$H$2:$I$127,2,FALSE),"")</f>
        <v/>
      </c>
      <c r="DL99" s="32" t="str">
        <f>IFERROR(VLOOKUP(Tabela227[[#This Row],[NOME]],'MANHÃ (N) (4)'!$H$2:$I$127,2,FALSE),"")</f>
        <v/>
      </c>
      <c r="DM99" s="32" t="str">
        <f>IFERROR(VLOOKUP(Tabela227[[#This Row],[NOME]],'MANHÃ (N) (3)'!$H$2:$I$127,2,FALSE),"")</f>
        <v/>
      </c>
      <c r="DN99" s="32" t="str">
        <f>IFERROR(VLOOKUP(Tabela227[[#This Row],[NOME]],'MANHÃ (N) (2)'!$H$2:$I$127,2,FALSE),"")</f>
        <v/>
      </c>
      <c r="DO99" s="32" t="str">
        <f>IFERROR(VLOOKUP(Tabela227[[#This Row],[NOME]],'MANHÃ (N) (1)'!$H$2:$I$127,2,FALSE),"")</f>
        <v/>
      </c>
      <c r="DP99" s="32" t="str">
        <f>IFERROR(VLOOKUP(Tabela227[[#This Row],[NOME]],'MANHÃ (N) (7)'!$J$2:$K$127,2,FALSE),"")</f>
        <v/>
      </c>
      <c r="DQ99" s="32" t="str">
        <f>IFERROR(VLOOKUP(Tabela227[[#This Row],[NOME]],'MANHÃ (N) (6)'!$J$2:$K$127,2,FALSE),"")</f>
        <v/>
      </c>
      <c r="DR99" s="32" t="str">
        <f>IFERROR(VLOOKUP(Tabela227[[#This Row],[NOME]],'MANHÃ (N) (5)'!$J$2:$K$127,2,FALSE),"")</f>
        <v/>
      </c>
      <c r="DS99" s="32" t="str">
        <f>IFERROR(VLOOKUP(Tabela227[[#This Row],[NOME]],'MANHÃ (N) (4)'!$J$2:$K$127,2,FALSE),"")</f>
        <v/>
      </c>
      <c r="DT99" s="32" t="str">
        <f>IFERROR(VLOOKUP(Tabela227[[#This Row],[NOME]],'MANHÃ (N) (3)'!$J$2:$K$127,2,FALSE),"")</f>
        <v/>
      </c>
      <c r="DU99" s="32" t="str">
        <f>IFERROR(VLOOKUP(Tabela227[[#This Row],[NOME]],'MANHÃ (N) (2)'!$J$2:$K$127,2,FALSE),"")</f>
        <v/>
      </c>
      <c r="DV99" s="32" t="str">
        <f>IFERROR(VLOOKUP(Tabela227[[#This Row],[NOME]],'MANHÃ (N) (1)'!$J$2:$K$127,2,FALSE),"")</f>
        <v/>
      </c>
      <c r="DW99" s="32" t="str">
        <f>IFERROR(VLOOKUP(Tabela227[[#This Row],[NOME]],'MANHÃ (N) (7)'!$L$2:$M$127,2,FALSE),"")</f>
        <v/>
      </c>
      <c r="DX99" s="32" t="str">
        <f>IFERROR(VLOOKUP(Tabela227[[#This Row],[NOME]],'MANHÃ (N) (6)'!$L$2:$M$127,2,FALSE),"")</f>
        <v/>
      </c>
      <c r="DY99" s="32" t="str">
        <f>IFERROR(VLOOKUP(Tabela227[[#This Row],[NOME]],'MANHÃ (N) (5)'!$L$2:$M$127,2,FALSE),"")</f>
        <v/>
      </c>
      <c r="DZ99" s="32" t="str">
        <f>IFERROR(VLOOKUP(Tabela227[[#This Row],[NOME]],'MANHÃ (N) (4)'!$L$2:$M$127,2,FALSE),"")</f>
        <v/>
      </c>
      <c r="EA99" s="32" t="str">
        <f>IFERROR(VLOOKUP(Tabela227[[#This Row],[NOME]],'MANHÃ (N) (3)'!$L$2:$M$127,2,FALSE),"")</f>
        <v/>
      </c>
      <c r="EB99" s="32" t="str">
        <f>IFERROR(VLOOKUP(Tabela227[[#This Row],[NOME]],'MANHÃ (N) (2)'!$L$2:$M$127,2,FALSE),"")</f>
        <v/>
      </c>
      <c r="EC99" s="32" t="str">
        <f>IFERROR(VLOOKUP(Tabela227[[#This Row],[NOME]],'MANHÃ (N) (1)'!$L$2:$M$127,2,FALSE),"")</f>
        <v/>
      </c>
      <c r="ED99" s="33">
        <v>45323</v>
      </c>
      <c r="EE99" s="31">
        <f>PROFESSORES!$D$3</f>
        <v>2024</v>
      </c>
      <c r="EF99" s="31" t="str">
        <f>PROFESSORES!$C$3</f>
        <v>MAIO</v>
      </c>
      <c r="EG99" s="35">
        <f>'MÊS (WORD)'!$C$4</f>
        <v>5</v>
      </c>
      <c r="EH99" s="42">
        <f>'MÊS (WORD)'!$I$5</f>
        <v>45413</v>
      </c>
      <c r="EI99" s="31" t="str">
        <f>'MÊS (WORD)'!$J$5</f>
        <v>*
***************************DIA DO TRABALHO**************************</v>
      </c>
      <c r="EJ99" s="42">
        <f>'MÊS (WORD)'!$I$6</f>
        <v>45414</v>
      </c>
      <c r="EK99" s="37" t="str">
        <f>'MÊS (WORD)'!$J$6</f>
        <v/>
      </c>
      <c r="EL99" s="42">
        <f>'MÊS (WORD)'!$I$7</f>
        <v>45415</v>
      </c>
      <c r="EM99" s="37" t="str">
        <f>'MÊS (WORD)'!$J$7</f>
        <v/>
      </c>
      <c r="EN99" s="42">
        <f>'MÊS (WORD)'!$I$8</f>
        <v>45416</v>
      </c>
      <c r="EO99" s="37" t="str">
        <f>'MÊS (WORD)'!$J$8</f>
        <v/>
      </c>
      <c r="EP99" s="42">
        <f>'MÊS (WORD)'!$I$9</f>
        <v>45417</v>
      </c>
      <c r="EQ99" s="37" t="str">
        <f>'MÊS (WORD)'!$J$9</f>
        <v>********************************************************************</v>
      </c>
      <c r="ER99" s="42">
        <f>'MÊS (WORD)'!$I$10</f>
        <v>45418</v>
      </c>
      <c r="ES99" s="37" t="str">
        <f>'MÊS (WORD)'!$J$10</f>
        <v/>
      </c>
      <c r="ET99" s="42">
        <f>'MÊS (WORD)'!$I$11</f>
        <v>45419</v>
      </c>
      <c r="EU99" s="37" t="str">
        <f>'MÊS (WORD)'!$J$11</f>
        <v/>
      </c>
      <c r="EV99" s="42">
        <f>'MÊS (WORD)'!$I$12</f>
        <v>45420</v>
      </c>
      <c r="EW99" s="37" t="str">
        <f>'MÊS (WORD)'!$J$12</f>
        <v/>
      </c>
      <c r="EX99" s="42">
        <f>'MÊS (WORD)'!$I$13</f>
        <v>45421</v>
      </c>
      <c r="EY99" s="37" t="str">
        <f>'MÊS (WORD)'!$J$13</f>
        <v/>
      </c>
      <c r="EZ99" s="37">
        <f>'MÊS (WORD)'!$I$14</f>
        <v>45422</v>
      </c>
      <c r="FA99" s="37" t="str">
        <f>'MÊS (WORD)'!$J$14</f>
        <v/>
      </c>
      <c r="FB99" s="37">
        <f>'MÊS (WORD)'!$I$15</f>
        <v>45423</v>
      </c>
      <c r="FC99" s="37" t="str">
        <f>'MÊS (WORD)'!$J$15</f>
        <v/>
      </c>
      <c r="FD99" s="37">
        <f>'MÊS (WORD)'!$I$16</f>
        <v>45424</v>
      </c>
      <c r="FE99" s="37" t="str">
        <f>'MÊS (WORD)'!$J$16</f>
        <v>********************************************************************</v>
      </c>
      <c r="FF99" s="37">
        <f>'MÊS (WORD)'!$I$17</f>
        <v>45425</v>
      </c>
      <c r="FG99" s="37" t="str">
        <f>'MÊS (WORD)'!$J$17</f>
        <v/>
      </c>
      <c r="FH99" s="37">
        <f>'MÊS (WORD)'!$I$18</f>
        <v>45426</v>
      </c>
      <c r="FI99" s="37" t="str">
        <f>'MÊS (WORD)'!$J$18</f>
        <v/>
      </c>
      <c r="FJ99" s="37">
        <f>'MÊS (WORD)'!$I$19</f>
        <v>45427</v>
      </c>
      <c r="FK99" s="37" t="str">
        <f>'MÊS (WORD)'!$J$19</f>
        <v/>
      </c>
      <c r="FL99" s="37">
        <f>'MÊS (WORD)'!$I$20</f>
        <v>45428</v>
      </c>
      <c r="FM99" s="37" t="str">
        <f>'MÊS (WORD)'!$J$20</f>
        <v/>
      </c>
      <c r="FN99" s="37">
        <f>'MÊS (WORD)'!$I$21</f>
        <v>45429</v>
      </c>
      <c r="FO99" s="37" t="str">
        <f>'MÊS (WORD)'!$J$21</f>
        <v/>
      </c>
      <c r="FP99" s="37">
        <f>'MÊS (WORD)'!$I$22</f>
        <v>45430</v>
      </c>
      <c r="FQ99" s="37" t="str">
        <f>'MÊS (WORD)'!$J$22</f>
        <v/>
      </c>
      <c r="FR99" s="37">
        <f>'MÊS (WORD)'!$I$23</f>
        <v>45431</v>
      </c>
      <c r="FS99" s="37" t="str">
        <f>'MÊS (WORD)'!$J$23</f>
        <v>********************************************************************</v>
      </c>
      <c r="FT99" s="37">
        <f>'MÊS (WORD)'!$I$24</f>
        <v>45432</v>
      </c>
      <c r="FU99" s="37" t="str">
        <f>'MÊS (WORD)'!$J$24</f>
        <v/>
      </c>
      <c r="FV99" s="37">
        <f>'MÊS (WORD)'!$I$25</f>
        <v>45433</v>
      </c>
      <c r="FW99" s="37" t="str">
        <f>'MÊS (WORD)'!$J$25</f>
        <v/>
      </c>
      <c r="FX99" s="37">
        <f>'MÊS (WORD)'!$I$26</f>
        <v>45434</v>
      </c>
      <c r="FY99" s="37" t="str">
        <f>'MÊS (WORD)'!$J$26</f>
        <v/>
      </c>
      <c r="FZ99" s="37">
        <f>'MÊS (WORD)'!$I$27</f>
        <v>45435</v>
      </c>
      <c r="GA99" s="37" t="str">
        <f>'MÊS (WORD)'!$J$27</f>
        <v/>
      </c>
      <c r="GB99" s="37">
        <f>'MÊS (WORD)'!$I$28</f>
        <v>45436</v>
      </c>
      <c r="GC99" s="37" t="str">
        <f>'MÊS (WORD)'!$J$28</f>
        <v/>
      </c>
      <c r="GD99" s="37">
        <f>'MÊS (WORD)'!$I$29</f>
        <v>45437</v>
      </c>
      <c r="GE99" s="37" t="str">
        <f>'MÊS (WORD)'!$J$29</f>
        <v/>
      </c>
      <c r="GF99" s="37">
        <f>'MÊS (WORD)'!$I$30</f>
        <v>45438</v>
      </c>
      <c r="GG99" s="37" t="str">
        <f>'MÊS (WORD)'!$J$30</f>
        <v>********************************************************************</v>
      </c>
      <c r="GH99" s="37">
        <f>'MÊS (WORD)'!$I$31</f>
        <v>45439</v>
      </c>
      <c r="GI99" s="37" t="str">
        <f>'MÊS (WORD)'!$J$31</f>
        <v/>
      </c>
      <c r="GJ99" s="37">
        <f>'MÊS (WORD)'!$I$32</f>
        <v>45440</v>
      </c>
      <c r="GK99" s="37" t="str">
        <f>'MÊS (WORD)'!$J$32</f>
        <v/>
      </c>
      <c r="GL99" s="37">
        <f>'MÊS (WORD)'!$I$33</f>
        <v>45441</v>
      </c>
      <c r="GM99" s="37" t="str">
        <f>'MÊS (WORD)'!$J$33</f>
        <v/>
      </c>
      <c r="GN99" s="37">
        <f>'MÊS (WORD)'!$I$34</f>
        <v>45442</v>
      </c>
      <c r="GO99" s="37" t="str">
        <f>'MÊS (WORD)'!$J$34</f>
        <v/>
      </c>
      <c r="GP99" s="37">
        <f>'MÊS (WORD)'!$I$35</f>
        <v>45443</v>
      </c>
      <c r="GQ99" s="31" t="str">
        <f>'MÊS (WORD)'!$J$35</f>
        <v/>
      </c>
    </row>
    <row r="100" spans="1:199" ht="17.100000000000001" customHeight="1" x14ac:dyDescent="0.25">
      <c r="A100" s="31">
        <v>77886</v>
      </c>
      <c r="B100" s="33">
        <v>45139</v>
      </c>
      <c r="C100" s="31">
        <v>292</v>
      </c>
      <c r="D100" s="39" t="s">
        <v>472</v>
      </c>
      <c r="E100" s="34" t="s">
        <v>327</v>
      </c>
      <c r="F100" s="39" t="s">
        <v>396</v>
      </c>
      <c r="G100" s="39" t="s">
        <v>407</v>
      </c>
      <c r="H100" s="31">
        <v>4</v>
      </c>
      <c r="I100" s="31">
        <f>IF(Tabela227[[#This Row],[HORA AULA]]&lt;&gt;0,Tabela227[[#This Row],[HORA AULA]]/2,"-")</f>
        <v>2</v>
      </c>
      <c r="J100" s="31" t="s">
        <v>100</v>
      </c>
      <c r="K100" s="31" t="s">
        <v>100</v>
      </c>
      <c r="L100" s="31" t="s">
        <v>100</v>
      </c>
      <c r="M100" s="31" t="s">
        <v>100</v>
      </c>
      <c r="N100" s="32" t="str">
        <f>IFERROR(VLOOKUP(Tabela227[[#This Row],[NOME]],'NOITE (N) (7)'!$B$3:$C$176,2,FALSE),"")</f>
        <v/>
      </c>
      <c r="O100" s="32" t="str">
        <f>IFERROR(VLOOKUP(Tabela227[[#This Row],[NOME]],'NOITE (N) (6)'!$B$3:$C$176,2,FALSE),"")</f>
        <v/>
      </c>
      <c r="P100" s="32" t="str">
        <f>IFERROR(VLOOKUP(Tabela227[[#This Row],[NOME]],'NOITE (N) (5)'!$B$3:$C$176,2,FALSE),"")</f>
        <v/>
      </c>
      <c r="Q100" s="32" t="str">
        <f>IFERROR(VLOOKUP(Tabela227[[#This Row],[NOME]],'NOITE (N) (4)'!$B$3:$C$176,2,FALSE),"")</f>
        <v/>
      </c>
      <c r="R100" s="32" t="str">
        <f>IFERROR(VLOOKUP(Tabela227[[#This Row],[NOME]],'NOITE (N) (3)'!$B$3:$C$176,2,FALSE),"")</f>
        <v/>
      </c>
      <c r="S100" s="32" t="str">
        <f>IFERROR(VLOOKUP(Tabela227[[#This Row],[NOME]],'NOITE (N) (2)'!$B$3:$C$176,2,FALSE),"")</f>
        <v/>
      </c>
      <c r="T100" s="32" t="str">
        <f>IFERROR(VLOOKUP(Tabela227[[#This Row],[NOME]],'NOITE (N) (1)'!$B$3:$C$176,2,FALSE),"")</f>
        <v/>
      </c>
      <c r="U100" s="32" t="str">
        <f>IFERROR(VLOOKUP(Tabela227[[#This Row],[NOME]],'NOITE (N) (7)'!$D$3:$E$176,2,FALSE),"")</f>
        <v/>
      </c>
      <c r="V100" s="32" t="str">
        <f>IFERROR(VLOOKUP(Tabela227[[#This Row],[NOME]],'NOITE (N) (6)'!$D$3:$E$176,2,FALSE),"")</f>
        <v/>
      </c>
      <c r="W100" s="32" t="str">
        <f>IFERROR(VLOOKUP(Tabela227[[#This Row],[NOME]],'NOITE (N) (5)'!$D$3:$E$176,2,FALSE),"")</f>
        <v/>
      </c>
      <c r="X100" s="32" t="str">
        <f>IFERROR(VLOOKUP(Tabela227[[#This Row],[NOME]],'NOITE (N) (4)'!$D$3:$E$176,2,FALSE),"")</f>
        <v/>
      </c>
      <c r="Y100" s="32" t="str">
        <f>IFERROR(VLOOKUP(Tabela227[[#This Row],[NOME]],'NOITE (N) (3)'!$D$3:$E$176,2,FALSE),"")</f>
        <v/>
      </c>
      <c r="Z100" s="32" t="str">
        <f>IFERROR(VLOOKUP(Tabela227[[#This Row],[NOME]],'NOITE (N) (2)'!$D$3:$E$176,2,FALSE),"")</f>
        <v/>
      </c>
      <c r="AA100" s="32" t="str">
        <f>IFERROR(VLOOKUP(Tabela227[[#This Row],[NOME]],'NOITE (N) (1)'!$D$3:$E$176,2,FALSE),"")</f>
        <v/>
      </c>
      <c r="AB100" s="32" t="str">
        <f>IFERROR(VLOOKUP(Tabela227[[#This Row],[NOME]],'NOITE (N) (7)'!$F$3:$G$176,2,FALSE),"")</f>
        <v/>
      </c>
      <c r="AC100" s="32" t="str">
        <f>IFERROR(VLOOKUP(Tabela227[[#This Row],[NOME]],'NOITE (N) (6)'!$F$3:$G$176,2,FALSE),"")</f>
        <v/>
      </c>
      <c r="AD100" s="32" t="str">
        <f>IFERROR(VLOOKUP(Tabela227[[#This Row],[NOME]],'NOITE (N) (5)'!$F$3:$G$176,2,FALSE),"")</f>
        <v/>
      </c>
      <c r="AE100" s="32" t="str">
        <f>IFERROR(VLOOKUP(Tabela227[[#This Row],[NOME]],'NOITE (N) (4)'!$F$3:$G$176,2,FALSE),"")</f>
        <v/>
      </c>
      <c r="AF100" s="32" t="str">
        <f>IFERROR(VLOOKUP(Tabela227[[#This Row],[NOME]],'NOITE (N) (3)'!$F$3:$G$176,2,FALSE),"")</f>
        <v/>
      </c>
      <c r="AG100" s="32" t="str">
        <f>IFERROR(VLOOKUP(Tabela227[[#This Row],[NOME]],'NOITE (N) (2)'!$F$3:$G$176,2,FALSE),"")</f>
        <v/>
      </c>
      <c r="AH100" s="32" t="str">
        <f>IFERROR(VLOOKUP(Tabela227[[#This Row],[NOME]],'NOITE (N) (1)'!$F$3:$G$176,2,FALSE),"")</f>
        <v/>
      </c>
      <c r="AI100" s="32" t="str">
        <f>IFERROR(VLOOKUP(Tabela227[[#This Row],[NOME]],'NOITE (N) (7)'!$H$3:$I$176,2,FALSE),"")</f>
        <v/>
      </c>
      <c r="AJ100" s="32" t="str">
        <f>IFERROR(VLOOKUP(Tabela227[[#This Row],[NOME]],'NOITE (N) (6)'!$H$3:$I$176,2,FALSE),"")</f>
        <v/>
      </c>
      <c r="AK100" s="32" t="str">
        <f>IFERROR(VLOOKUP(Tabela227[[#This Row],[NOME]],'NOITE (N) (5)'!$H$3:$I$176,2,FALSE),"")</f>
        <v/>
      </c>
      <c r="AL100" s="32" t="str">
        <f>IFERROR(VLOOKUP(Tabela227[[#This Row],[NOME]],'NOITE (N) (4)'!$H$3:$I$176,2,FALSE),"")</f>
        <v/>
      </c>
      <c r="AM100" s="32" t="str">
        <f>IFERROR(VLOOKUP(Tabela227[[#This Row],[NOME]],'NOITE (N) (3)'!$H$3:$I$176,2,FALSE),"")</f>
        <v/>
      </c>
      <c r="AN100" s="32" t="str">
        <f>IFERROR(VLOOKUP(Tabela227[[#This Row],[NOME]],'NOITE (N) (2)'!$H$3:$I$176,2,FALSE),"")</f>
        <v/>
      </c>
      <c r="AO100" s="32" t="str">
        <f>IFERROR(VLOOKUP(Tabela227[[#This Row],[NOME]],'NOITE (N) (1)'!$H$3:$I$176,2,FALSE),"")</f>
        <v>BANCO DE DADOS</v>
      </c>
      <c r="AP100" s="32" t="str">
        <f>IFERROR(VLOOKUP(Tabela227[[#This Row],[NOME]],'NOITE (N) (7)'!$J$3:$K$176,2,FALSE),"")</f>
        <v/>
      </c>
      <c r="AQ100" s="32" t="str">
        <f>IFERROR(VLOOKUP(Tabela227[[#This Row],[NOME]],'NOITE (N) (6)'!$J$3:$K$176,2,FALSE),"")</f>
        <v/>
      </c>
      <c r="AR100" s="32" t="str">
        <f>IFERROR(VLOOKUP(Tabela227[[#This Row],[NOME]],'NOITE (N) (5)'!$J$3:$K$176,2,FALSE),"")</f>
        <v/>
      </c>
      <c r="AS100" s="32" t="str">
        <f>IFERROR(VLOOKUP(Tabela227[[#This Row],[NOME]],'NOITE (N) (4)'!$J$3:$K$176,2,FALSE),"")</f>
        <v/>
      </c>
      <c r="AT100" s="32" t="str">
        <f>IFERROR(VLOOKUP(Tabela227[[#This Row],[NOME]],'NOITE (N) (3)'!$J$3:$K$176,2,FALSE),"")</f>
        <v/>
      </c>
      <c r="AU100" s="32" t="str">
        <f>IFERROR(VLOOKUP(Tabela227[[#This Row],[NOME]],'NOITE (N) (2)'!$J$3:$K$176,2,FALSE),"")</f>
        <v/>
      </c>
      <c r="AV100" s="32" t="str">
        <f>IFERROR(VLOOKUP(Tabela227[[#This Row],[NOME]],'NOITE (N) (1)'!$J$3:$K$176,2,FALSE),"")</f>
        <v/>
      </c>
      <c r="AW100" s="32" t="str">
        <f>IFERROR(VLOOKUP(Tabela227[[#This Row],[NOME]],'NOITE (N) (7)'!$L$3:$M$176,2,FALSE),"")</f>
        <v/>
      </c>
      <c r="AX100" s="32" t="str">
        <f>IFERROR(VLOOKUP(Tabela227[[#This Row],[NOME]],'NOITE (N) (6)'!$L$3:$M$176,2,FALSE),"")</f>
        <v/>
      </c>
      <c r="AY100" s="32" t="str">
        <f>IFERROR(VLOOKUP(Tabela227[[#This Row],[NOME]],'NOITE (N) (5)'!$L$3:$M$176,2,FALSE),"")</f>
        <v/>
      </c>
      <c r="AZ100" s="32" t="str">
        <f>IFERROR(VLOOKUP(Tabela227[[#This Row],[NOME]],'NOITE (N) (4)'!$L$3:$M$176,2,FALSE),"")</f>
        <v/>
      </c>
      <c r="BA100" s="32" t="str">
        <f>IFERROR(VLOOKUP(Tabela227[[#This Row],[NOME]],'NOITE (N) (3)'!$L$3:$M$176,2,FALSE),"")</f>
        <v/>
      </c>
      <c r="BB100" s="32" t="str">
        <f>IFERROR(VLOOKUP(Tabela227[[#This Row],[NOME]],'NOITE (N) (2)'!$L$3:$M$176,2,FALSE),"")</f>
        <v/>
      </c>
      <c r="BC100" s="32" t="str">
        <f>IFERROR(VLOOKUP(Tabela227[[#This Row],[NOME]],'NOITE (N) (1)'!$L$3:$M$176,2,FALSE),"")</f>
        <v/>
      </c>
      <c r="BD100" s="32" t="str">
        <f>IFERROR(VLOOKUP(Tabela227[[#This Row],[NOME]],'TARDE (N) (6)'!$B$2:$C$73,2,FALSE),"")</f>
        <v/>
      </c>
      <c r="BE100" s="32" t="str">
        <f>IFERROR(VLOOKUP(Tabela227[[#This Row],[NOME]],'TARDE (N) (5)'!$B$2:$C$73,2,FALSE),"")</f>
        <v/>
      </c>
      <c r="BF100" s="32" t="str">
        <f>IFERROR(VLOOKUP(Tabela227[[#This Row],[NOME]],'TARDE (N) (4)'!$B$2:$C$73,2,FALSE),"")</f>
        <v/>
      </c>
      <c r="BG100" s="32" t="str">
        <f>IFERROR(VLOOKUP(Tabela227[[#This Row],[NOME]],'TARDE (N) (3)'!$B$2:$C$73,2,FALSE),"")</f>
        <v/>
      </c>
      <c r="BH100" s="32" t="str">
        <f>IFERROR(VLOOKUP(Tabela227[[#This Row],[NOME]],'TARDE (N) (2)'!$B$2:$C$73,2,FALSE),"")</f>
        <v/>
      </c>
      <c r="BI100" s="32" t="str">
        <f>IFERROR(VLOOKUP(Tabela227[[#This Row],[NOME]],'TARDE (N) (1)'!$B$2:$C$73,2,FALSE),"")</f>
        <v/>
      </c>
      <c r="BJ100" s="32" t="str">
        <f>IFERROR(VLOOKUP(Tabela227[[#This Row],[NOME]],'TARDE (N) (6)'!$D$2:$E$73,2,FALSE),"")</f>
        <v/>
      </c>
      <c r="BK100" s="32" t="str">
        <f>IFERROR(VLOOKUP(Tabela227[[#This Row],[NOME]],'TARDE (N) (5)'!$D$2:$E$73,2,FALSE),"")</f>
        <v/>
      </c>
      <c r="BL100" s="32" t="str">
        <f>IFERROR(VLOOKUP(Tabela227[[#This Row],[NOME]],'TARDE (N) (4)'!$D$2:$E$73,2,FALSE),"")</f>
        <v/>
      </c>
      <c r="BM100" s="32" t="str">
        <f>IFERROR(VLOOKUP(Tabela227[[#This Row],[NOME]],'TARDE (N) (3)'!$D$2:$E$73,2,FALSE),"")</f>
        <v/>
      </c>
      <c r="BN100" s="32" t="str">
        <f>IFERROR(VLOOKUP(Tabela227[[#This Row],[NOME]],'TARDE (N) (2)'!$D$2:$E$73,2,FALSE),"")</f>
        <v/>
      </c>
      <c r="BO100" s="32" t="str">
        <f>IFERROR(VLOOKUP(Tabela227[[#This Row],[NOME]],'TARDE (N) (1)'!$D$2:$E$73,2,FALSE),"")</f>
        <v/>
      </c>
      <c r="BP100" s="32" t="str">
        <f>IFERROR(VLOOKUP(Tabela227[[#This Row],[NOME]],'TARDE (N) (6)'!$F$2:$G$73,2,FALSE),"")</f>
        <v/>
      </c>
      <c r="BQ100" s="32" t="str">
        <f>IFERROR(VLOOKUP(Tabela227[[#This Row],[NOME]],'TARDE (N) (5)'!$F$2:$G$73,2,FALSE),"")</f>
        <v/>
      </c>
      <c r="BR100" s="32" t="str">
        <f>IFERROR(VLOOKUP(Tabela227[[#This Row],[NOME]],'TARDE (N) (4)'!$F$2:$G$73,2,FALSE),"")</f>
        <v/>
      </c>
      <c r="BS100" s="32" t="str">
        <f>IFERROR(VLOOKUP(Tabela227[[#This Row],[NOME]],'TARDE (N) (3)'!$F$2:$G$73,2,FALSE),"")</f>
        <v/>
      </c>
      <c r="BT100" s="32" t="str">
        <f>IFERROR(VLOOKUP(Tabela227[[#This Row],[NOME]],'TARDE (N) (2)'!$F$2:$G$73,2,FALSE),"")</f>
        <v/>
      </c>
      <c r="BU100" s="32" t="str">
        <f>IFERROR(VLOOKUP(Tabela227[[#This Row],[NOME]],'TARDE (N) (1)'!$F$2:$G$73,2,FALSE),"")</f>
        <v/>
      </c>
      <c r="BV100" s="32" t="str">
        <f>IFERROR(VLOOKUP(Tabela227[[#This Row],[NOME]],'TARDE (N) (6)'!$H$2:$I$73,2,FALSE),"")</f>
        <v/>
      </c>
      <c r="BW100" s="32" t="str">
        <f>IFERROR(VLOOKUP(Tabela227[[#This Row],[NOME]],'TARDE (N) (5)'!$H$2:$I$73,2,FALSE),"")</f>
        <v/>
      </c>
      <c r="BX100" s="32" t="str">
        <f>IFERROR(VLOOKUP(Tabela227[[#This Row],[NOME]],'TARDE (N) (4)'!$H$2:$I$73,2,FALSE),"")</f>
        <v/>
      </c>
      <c r="BY100" s="32" t="str">
        <f>IFERROR(VLOOKUP(Tabela227[[#This Row],[NOME]],'TARDE (N) (3)'!$H$2:$I$73,2,FALSE),"")</f>
        <v/>
      </c>
      <c r="BZ100" s="32" t="str">
        <f>IFERROR(VLOOKUP(Tabela227[[#This Row],[NOME]],'TARDE (N) (2)'!$H$2:$I$73,2,FALSE),"")</f>
        <v/>
      </c>
      <c r="CA100" s="32" t="str">
        <f>IFERROR(VLOOKUP(Tabela227[[#This Row],[NOME]],'TARDE (N) (1)'!$H$2:$I$73,2,FALSE),"")</f>
        <v/>
      </c>
      <c r="CB100" s="32" t="str">
        <f>IFERROR(VLOOKUP(Tabela227[[#This Row],[NOME]],'TARDE (N) (6)'!$J$2:$K$73,2,FALSE),"")</f>
        <v/>
      </c>
      <c r="CC100" s="32" t="str">
        <f>IFERROR(VLOOKUP(Tabela227[[#This Row],[NOME]],'TARDE (N) (5)'!$J$2:$K$73,2,FALSE),"")</f>
        <v/>
      </c>
      <c r="CD100" s="32" t="str">
        <f>IFERROR(VLOOKUP(Tabela227[[#This Row],[NOME]],'TARDE (N) (4)'!$J$2:$K$73,2,FALSE),"")</f>
        <v/>
      </c>
      <c r="CE100" s="32" t="str">
        <f>IFERROR(VLOOKUP(Tabela227[[#This Row],[NOME]],'TARDE (N) (3)'!$J$2:$K$73,2,FALSE),"")</f>
        <v/>
      </c>
      <c r="CF100" s="32" t="str">
        <f>IFERROR(VLOOKUP(Tabela227[[#This Row],[NOME]],'TARDE (N) (2)'!$J$2:$K$73,2,FALSE),"")</f>
        <v/>
      </c>
      <c r="CG100" s="32" t="str">
        <f>IFERROR(VLOOKUP(Tabela227[[#This Row],[NOME]],'TARDE (N) (1)'!$J$2:$K$73,2,FALSE),"")</f>
        <v/>
      </c>
      <c r="CH100" s="32" t="str">
        <f>IFERROR(VLOOKUP(Tabela227[[#This Row],[NOME]],'TARDE (N) (6)'!$L$2:$M$73,2,FALSE),"")</f>
        <v/>
      </c>
      <c r="CI100" s="32" t="str">
        <f>IFERROR(VLOOKUP(Tabela227[[#This Row],[NOME]],'TARDE (N) (5)'!$L$2:$M$73,2,FALSE),"")</f>
        <v/>
      </c>
      <c r="CJ100" s="32" t="str">
        <f>IFERROR(VLOOKUP(Tabela227[[#This Row],[NOME]],'TARDE (N) (4)'!$L$2:$M$73,2,FALSE),"")</f>
        <v/>
      </c>
      <c r="CK100" s="32" t="str">
        <f>IFERROR(VLOOKUP(Tabela227[[#This Row],[NOME]],'TARDE (N) (3)'!$L$2:$M$73,2,FALSE),"")</f>
        <v/>
      </c>
      <c r="CL100" s="32" t="str">
        <f>IFERROR(VLOOKUP(Tabela227[[#This Row],[NOME]],'TARDE (N) (2)'!$L$2:$M$73,2,FALSE),"")</f>
        <v/>
      </c>
      <c r="CM100" s="32" t="str">
        <f>IFERROR(VLOOKUP(Tabela227[[#This Row],[NOME]],'TARDE (N) (1)'!$L$2:$M$73,2,FALSE),"")</f>
        <v/>
      </c>
      <c r="CN100" s="32" t="str">
        <f>IFERROR(VLOOKUP(Tabela227[[#This Row],[NOME]],'MANHÃ (N) (7)'!$B$2:$C$127,2,FALSE),"")</f>
        <v/>
      </c>
      <c r="CO100" s="32" t="str">
        <f>IFERROR(VLOOKUP(Tabela227[[#This Row],[NOME]],'MANHÃ (N) (6)'!$B$2:$C$127,2,FALSE),"")</f>
        <v/>
      </c>
      <c r="CP100" s="32" t="str">
        <f>IFERROR(VLOOKUP(Tabela227[[#This Row],[NOME]],'MANHÃ (N) (5)'!$B$2:$C$127,2,FALSE),"")</f>
        <v/>
      </c>
      <c r="CQ100" s="32" t="str">
        <f>IFERROR(VLOOKUP(Tabela227[[#This Row],[NOME]],'MANHÃ (N) (4)'!$B$2:$C$127,2,FALSE),"")</f>
        <v/>
      </c>
      <c r="CR100" s="32" t="str">
        <f>IFERROR(VLOOKUP(Tabela227[[#This Row],[NOME]],'MANHÃ (N) (3)'!$B$2:$C$127,2,FALSE),"")</f>
        <v/>
      </c>
      <c r="CS100" s="32" t="str">
        <f>IFERROR(VLOOKUP(Tabela227[[#This Row],[NOME]],'MANHÃ (N) (2)'!$B$2:$C$127,2,FALSE),"")</f>
        <v/>
      </c>
      <c r="CT100" s="32" t="str">
        <f>IFERROR(VLOOKUP(Tabela227[[#This Row],[NOME]],'MANHÃ (N) (1)'!$B$2:$C$127,2,FALSE),"")</f>
        <v/>
      </c>
      <c r="CU100" s="32" t="str">
        <f>IFERROR(VLOOKUP(Tabela227[[#This Row],[NOME]],'MANHÃ (N) (7)'!$D$2:$E$127,2,FALSE),"")</f>
        <v/>
      </c>
      <c r="CV100" s="32" t="str">
        <f>IFERROR(VLOOKUP(Tabela227[[#This Row],[NOME]],'MANHÃ (N) (6)'!$D$2:$E$127,2,FALSE),"")</f>
        <v/>
      </c>
      <c r="CW100" s="32" t="str">
        <f>IFERROR(VLOOKUP(Tabela227[[#This Row],[NOME]],'MANHÃ (N) (5)'!$D$2:$E$127,2,FALSE),"")</f>
        <v/>
      </c>
      <c r="CX100" s="32" t="str">
        <f>IFERROR(VLOOKUP(Tabela227[[#This Row],[NOME]],'MANHÃ (N) (4)'!$D$2:$E$127,2,FALSE),"")</f>
        <v/>
      </c>
      <c r="CY100" s="32" t="str">
        <f>IFERROR(VLOOKUP(Tabela227[[#This Row],[NOME]],'MANHÃ (N) (3)'!$D$2:$E$127,2,FALSE),"")</f>
        <v/>
      </c>
      <c r="CZ100" s="32" t="str">
        <f>IFERROR(VLOOKUP(Tabela227[[#This Row],[NOME]],'MANHÃ (N) (2)'!$D$2:$E$127,2,FALSE),"")</f>
        <v/>
      </c>
      <c r="DA100" s="32" t="str">
        <f>IFERROR(VLOOKUP(Tabela227[[#This Row],[NOME]],'MANHÃ (N) (1)'!$D$2:$E$127,2,FALSE),"")</f>
        <v/>
      </c>
      <c r="DB100" s="32" t="str">
        <f>IFERROR(VLOOKUP(Tabela227[[#This Row],[NOME]],'MANHÃ (N) (7)'!$F$2:$G$127,2,FALSE),"")</f>
        <v/>
      </c>
      <c r="DC100" s="32" t="str">
        <f>IFERROR(VLOOKUP(Tabela227[[#This Row],[NOME]],'MANHÃ (N) (7)'!$F$2:$G$127,2,FALSE),"")</f>
        <v/>
      </c>
      <c r="DD100" s="32" t="str">
        <f>IFERROR(VLOOKUP(Tabela227[[#This Row],[NOME]],'MANHÃ (N) (6)'!$F$2:$G$127,2,FALSE),"")</f>
        <v/>
      </c>
      <c r="DE100" s="32" t="str">
        <f>IFERROR(VLOOKUP(Tabela227[[#This Row],[NOME]],'MANHÃ (N) (5)'!$F$2:$G$127,2,FALSE),"")</f>
        <v/>
      </c>
      <c r="DF100" s="32" t="str">
        <f>IFERROR(VLOOKUP(Tabela227[[#This Row],[NOME]],'MANHÃ (N) (3)'!$F$2:$G$127,2,FALSE),"")</f>
        <v/>
      </c>
      <c r="DG100" s="32" t="str">
        <f>IFERROR(VLOOKUP(Tabela227[[#This Row],[NOME]],'MANHÃ (N) (2)'!$F$2:$G$127,2,FALSE),"")</f>
        <v/>
      </c>
      <c r="DH100" s="32" t="str">
        <f>IFERROR(VLOOKUP(Tabela227[[#This Row],[NOME]],'MANHÃ (N) (1)'!$F$2:$G$127,2,FALSE),"")</f>
        <v/>
      </c>
      <c r="DI100" s="32" t="str">
        <f>IFERROR(VLOOKUP(Tabela227[[#This Row],[NOME]],'MANHÃ (N) (7)'!$H$2:$I$127,2,FALSE),"")</f>
        <v/>
      </c>
      <c r="DJ100" s="32" t="str">
        <f>IFERROR(VLOOKUP(Tabela227[[#This Row],[NOME]],'MANHÃ (N) (6)'!$H$2:$I$127,2,FALSE),"")</f>
        <v/>
      </c>
      <c r="DK100" s="32" t="str">
        <f>IFERROR(VLOOKUP(Tabela227[[#This Row],[NOME]],'MANHÃ (N) (5)'!$H$2:$I$127,2,FALSE),"")</f>
        <v/>
      </c>
      <c r="DL100" s="32" t="str">
        <f>IFERROR(VLOOKUP(Tabela227[[#This Row],[NOME]],'MANHÃ (N) (4)'!$H$2:$I$127,2,FALSE),"")</f>
        <v/>
      </c>
      <c r="DM100" s="32" t="str">
        <f>IFERROR(VLOOKUP(Tabela227[[#This Row],[NOME]],'MANHÃ (N) (3)'!$H$2:$I$127,2,FALSE),"")</f>
        <v/>
      </c>
      <c r="DN100" s="32" t="str">
        <f>IFERROR(VLOOKUP(Tabela227[[#This Row],[NOME]],'MANHÃ (N) (2)'!$H$2:$I$127,2,FALSE),"")</f>
        <v/>
      </c>
      <c r="DO100" s="32" t="str">
        <f>IFERROR(VLOOKUP(Tabela227[[#This Row],[NOME]],'MANHÃ (N) (1)'!$H$2:$I$127,2,FALSE),"")</f>
        <v/>
      </c>
      <c r="DP100" s="32" t="str">
        <f>IFERROR(VLOOKUP(Tabela227[[#This Row],[NOME]],'MANHÃ (N) (7)'!$J$2:$K$127,2,FALSE),"")</f>
        <v/>
      </c>
      <c r="DQ100" s="32" t="str">
        <f>IFERROR(VLOOKUP(Tabela227[[#This Row],[NOME]],'MANHÃ (N) (6)'!$J$2:$K$127,2,FALSE),"")</f>
        <v/>
      </c>
      <c r="DR100" s="32" t="str">
        <f>IFERROR(VLOOKUP(Tabela227[[#This Row],[NOME]],'MANHÃ (N) (5)'!$J$2:$K$127,2,FALSE),"")</f>
        <v/>
      </c>
      <c r="DS100" s="32" t="str">
        <f>IFERROR(VLOOKUP(Tabela227[[#This Row],[NOME]],'MANHÃ (N) (4)'!$J$2:$K$127,2,FALSE),"")</f>
        <v/>
      </c>
      <c r="DT100" s="32" t="str">
        <f>IFERROR(VLOOKUP(Tabela227[[#This Row],[NOME]],'MANHÃ (N) (3)'!$J$2:$K$127,2,FALSE),"")</f>
        <v/>
      </c>
      <c r="DU100" s="32" t="str">
        <f>IFERROR(VLOOKUP(Tabela227[[#This Row],[NOME]],'MANHÃ (N) (2)'!$J$2:$K$127,2,FALSE),"")</f>
        <v/>
      </c>
      <c r="DV100" s="32" t="str">
        <f>IFERROR(VLOOKUP(Tabela227[[#This Row],[NOME]],'MANHÃ (N) (1)'!$J$2:$K$127,2,FALSE),"")</f>
        <v/>
      </c>
      <c r="DW100" s="32" t="str">
        <f>IFERROR(VLOOKUP(Tabela227[[#This Row],[NOME]],'MANHÃ (N) (7)'!$L$2:$M$127,2,FALSE),"")</f>
        <v/>
      </c>
      <c r="DX100" s="32" t="str">
        <f>IFERROR(VLOOKUP(Tabela227[[#This Row],[NOME]],'MANHÃ (N) (6)'!$L$2:$M$127,2,FALSE),"")</f>
        <v/>
      </c>
      <c r="DY100" s="32" t="str">
        <f>IFERROR(VLOOKUP(Tabela227[[#This Row],[NOME]],'MANHÃ (N) (5)'!$L$2:$M$127,2,FALSE),"")</f>
        <v/>
      </c>
      <c r="DZ100" s="32" t="str">
        <f>IFERROR(VLOOKUP(Tabela227[[#This Row],[NOME]],'MANHÃ (N) (4)'!$L$2:$M$127,2,FALSE),"")</f>
        <v/>
      </c>
      <c r="EA100" s="32" t="str">
        <f>IFERROR(VLOOKUP(Tabela227[[#This Row],[NOME]],'MANHÃ (N) (3)'!$L$2:$M$127,2,FALSE),"")</f>
        <v/>
      </c>
      <c r="EB100" s="32" t="str">
        <f>IFERROR(VLOOKUP(Tabela227[[#This Row],[NOME]],'MANHÃ (N) (2)'!$L$2:$M$127,2,FALSE),"")</f>
        <v/>
      </c>
      <c r="EC100" s="32" t="str">
        <f>IFERROR(VLOOKUP(Tabela227[[#This Row],[NOME]],'MANHÃ (N) (1)'!$L$2:$M$127,2,FALSE),"")</f>
        <v/>
      </c>
      <c r="ED100" s="33">
        <v>45323</v>
      </c>
      <c r="EE100" s="31">
        <f>PROFESSORES!$D$3</f>
        <v>2024</v>
      </c>
      <c r="EF100" s="31" t="str">
        <f>PROFESSORES!$C$3</f>
        <v>MAIO</v>
      </c>
      <c r="EG100" s="35">
        <f>'MÊS (WORD)'!$C$4</f>
        <v>5</v>
      </c>
      <c r="EH100" s="42">
        <f>'MÊS (WORD)'!$I$5</f>
        <v>45413</v>
      </c>
      <c r="EI100" s="31" t="str">
        <f>'MÊS (WORD)'!$J$5</f>
        <v>*
***************************DIA DO TRABALHO**************************</v>
      </c>
      <c r="EJ100" s="42">
        <f>'MÊS (WORD)'!$I$6</f>
        <v>45414</v>
      </c>
      <c r="EK100" s="37" t="str">
        <f>'MÊS (WORD)'!$J$6</f>
        <v/>
      </c>
      <c r="EL100" s="42">
        <f>'MÊS (WORD)'!$I$7</f>
        <v>45415</v>
      </c>
      <c r="EM100" s="37" t="str">
        <f>'MÊS (WORD)'!$J$7</f>
        <v/>
      </c>
      <c r="EN100" s="42">
        <f>'MÊS (WORD)'!$I$8</f>
        <v>45416</v>
      </c>
      <c r="EO100" s="37" t="str">
        <f>'MÊS (WORD)'!$J$8</f>
        <v/>
      </c>
      <c r="EP100" s="42">
        <f>'MÊS (WORD)'!$I$9</f>
        <v>45417</v>
      </c>
      <c r="EQ100" s="37" t="str">
        <f>'MÊS (WORD)'!$J$9</f>
        <v>********************************************************************</v>
      </c>
      <c r="ER100" s="42">
        <f>'MÊS (WORD)'!$I$10</f>
        <v>45418</v>
      </c>
      <c r="ES100" s="37" t="str">
        <f>'MÊS (WORD)'!$J$10</f>
        <v/>
      </c>
      <c r="ET100" s="42">
        <f>'MÊS (WORD)'!$I$11</f>
        <v>45419</v>
      </c>
      <c r="EU100" s="37" t="str">
        <f>'MÊS (WORD)'!$J$11</f>
        <v/>
      </c>
      <c r="EV100" s="42">
        <f>'MÊS (WORD)'!$I$12</f>
        <v>45420</v>
      </c>
      <c r="EW100" s="37" t="str">
        <f>'MÊS (WORD)'!$J$12</f>
        <v/>
      </c>
      <c r="EX100" s="42">
        <f>'MÊS (WORD)'!$I$13</f>
        <v>45421</v>
      </c>
      <c r="EY100" s="37" t="str">
        <f>'MÊS (WORD)'!$J$13</f>
        <v/>
      </c>
      <c r="EZ100" s="37">
        <f>'MÊS (WORD)'!$I$14</f>
        <v>45422</v>
      </c>
      <c r="FA100" s="37" t="str">
        <f>'MÊS (WORD)'!$J$14</f>
        <v/>
      </c>
      <c r="FB100" s="37">
        <f>'MÊS (WORD)'!$I$15</f>
        <v>45423</v>
      </c>
      <c r="FC100" s="37" t="str">
        <f>'MÊS (WORD)'!$J$15</f>
        <v/>
      </c>
      <c r="FD100" s="37">
        <f>'MÊS (WORD)'!$I$16</f>
        <v>45424</v>
      </c>
      <c r="FE100" s="37" t="str">
        <f>'MÊS (WORD)'!$J$16</f>
        <v>********************************************************************</v>
      </c>
      <c r="FF100" s="37">
        <f>'MÊS (WORD)'!$I$17</f>
        <v>45425</v>
      </c>
      <c r="FG100" s="37" t="str">
        <f>'MÊS (WORD)'!$J$17</f>
        <v/>
      </c>
      <c r="FH100" s="37">
        <f>'MÊS (WORD)'!$I$18</f>
        <v>45426</v>
      </c>
      <c r="FI100" s="37" t="str">
        <f>'MÊS (WORD)'!$J$18</f>
        <v/>
      </c>
      <c r="FJ100" s="37">
        <f>'MÊS (WORD)'!$I$19</f>
        <v>45427</v>
      </c>
      <c r="FK100" s="37" t="str">
        <f>'MÊS (WORD)'!$J$19</f>
        <v/>
      </c>
      <c r="FL100" s="37">
        <f>'MÊS (WORD)'!$I$20</f>
        <v>45428</v>
      </c>
      <c r="FM100" s="37" t="str">
        <f>'MÊS (WORD)'!$J$20</f>
        <v/>
      </c>
      <c r="FN100" s="37">
        <f>'MÊS (WORD)'!$I$21</f>
        <v>45429</v>
      </c>
      <c r="FO100" s="37" t="str">
        <f>'MÊS (WORD)'!$J$21</f>
        <v/>
      </c>
      <c r="FP100" s="37">
        <f>'MÊS (WORD)'!$I$22</f>
        <v>45430</v>
      </c>
      <c r="FQ100" s="37" t="str">
        <f>'MÊS (WORD)'!$J$22</f>
        <v/>
      </c>
      <c r="FR100" s="37">
        <f>'MÊS (WORD)'!$I$23</f>
        <v>45431</v>
      </c>
      <c r="FS100" s="37" t="str">
        <f>'MÊS (WORD)'!$J$23</f>
        <v>********************************************************************</v>
      </c>
      <c r="FT100" s="37">
        <f>'MÊS (WORD)'!$I$24</f>
        <v>45432</v>
      </c>
      <c r="FU100" s="37" t="str">
        <f>'MÊS (WORD)'!$J$24</f>
        <v/>
      </c>
      <c r="FV100" s="37">
        <f>'MÊS (WORD)'!$I$25</f>
        <v>45433</v>
      </c>
      <c r="FW100" s="37" t="str">
        <f>'MÊS (WORD)'!$J$25</f>
        <v/>
      </c>
      <c r="FX100" s="37">
        <f>'MÊS (WORD)'!$I$26</f>
        <v>45434</v>
      </c>
      <c r="FY100" s="37" t="str">
        <f>'MÊS (WORD)'!$J$26</f>
        <v/>
      </c>
      <c r="FZ100" s="37">
        <f>'MÊS (WORD)'!$I$27</f>
        <v>45435</v>
      </c>
      <c r="GA100" s="37" t="str">
        <f>'MÊS (WORD)'!$J$27</f>
        <v/>
      </c>
      <c r="GB100" s="37">
        <f>'MÊS (WORD)'!$I$28</f>
        <v>45436</v>
      </c>
      <c r="GC100" s="37" t="str">
        <f>'MÊS (WORD)'!$J$28</f>
        <v/>
      </c>
      <c r="GD100" s="37">
        <f>'MÊS (WORD)'!$I$29</f>
        <v>45437</v>
      </c>
      <c r="GE100" s="37" t="str">
        <f>'MÊS (WORD)'!$J$29</f>
        <v/>
      </c>
      <c r="GF100" s="37">
        <f>'MÊS (WORD)'!$I$30</f>
        <v>45438</v>
      </c>
      <c r="GG100" s="37" t="str">
        <f>'MÊS (WORD)'!$J$30</f>
        <v>********************************************************************</v>
      </c>
      <c r="GH100" s="37">
        <f>'MÊS (WORD)'!$I$31</f>
        <v>45439</v>
      </c>
      <c r="GI100" s="37" t="str">
        <f>'MÊS (WORD)'!$J$31</f>
        <v/>
      </c>
      <c r="GJ100" s="37">
        <f>'MÊS (WORD)'!$I$32</f>
        <v>45440</v>
      </c>
      <c r="GK100" s="37" t="str">
        <f>'MÊS (WORD)'!$J$32</f>
        <v/>
      </c>
      <c r="GL100" s="37">
        <f>'MÊS (WORD)'!$I$33</f>
        <v>45441</v>
      </c>
      <c r="GM100" s="37" t="str">
        <f>'MÊS (WORD)'!$J$33</f>
        <v/>
      </c>
      <c r="GN100" s="37">
        <f>'MÊS (WORD)'!$I$34</f>
        <v>45442</v>
      </c>
      <c r="GO100" s="37" t="str">
        <f>'MÊS (WORD)'!$J$34</f>
        <v/>
      </c>
      <c r="GP100" s="37">
        <f>'MÊS (WORD)'!$I$35</f>
        <v>45443</v>
      </c>
      <c r="GQ100" s="31" t="str">
        <f>'MÊS (WORD)'!$J$35</f>
        <v/>
      </c>
    </row>
    <row r="101" spans="1:199" ht="17.100000000000001" customHeight="1" x14ac:dyDescent="0.25">
      <c r="A101" s="31">
        <v>49319</v>
      </c>
      <c r="B101" s="33">
        <v>41152</v>
      </c>
      <c r="C101" s="31">
        <v>216</v>
      </c>
      <c r="D101" s="39" t="s">
        <v>397</v>
      </c>
      <c r="E101" s="34" t="s">
        <v>279</v>
      </c>
      <c r="F101" s="39" t="s">
        <v>396</v>
      </c>
      <c r="G101" s="39" t="s">
        <v>398</v>
      </c>
      <c r="H101" s="31">
        <v>8</v>
      </c>
      <c r="I101" s="31">
        <f>IF(Tabela227[[#This Row],[HORA AULA]]&lt;&gt;0,Tabela227[[#This Row],[HORA AULA]]/2,"-")</f>
        <v>4</v>
      </c>
      <c r="J101" s="31" t="s">
        <v>100</v>
      </c>
      <c r="K101" s="31" t="s">
        <v>100</v>
      </c>
      <c r="L101" s="31" t="s">
        <v>100</v>
      </c>
      <c r="M101" s="31" t="s">
        <v>100</v>
      </c>
      <c r="N101" s="32" t="str">
        <f>IFERROR(VLOOKUP(Tabela227[[#This Row],[NOME]],'NOITE (N) (7)'!$B$3:$C$176,2,FALSE),"")</f>
        <v/>
      </c>
      <c r="O101" s="32" t="str">
        <f>IFERROR(VLOOKUP(Tabela227[[#This Row],[NOME]],'NOITE (N) (6)'!$B$3:$C$176,2,FALSE),"")</f>
        <v/>
      </c>
      <c r="P101" s="32" t="str">
        <f>IFERROR(VLOOKUP(Tabela227[[#This Row],[NOME]],'NOITE (N) (5)'!$B$3:$C$176,2,FALSE),"")</f>
        <v/>
      </c>
      <c r="Q101" s="32" t="str">
        <f>IFERROR(VLOOKUP(Tabela227[[#This Row],[NOME]],'NOITE (N) (4)'!$B$3:$C$176,2,FALSE),"")</f>
        <v/>
      </c>
      <c r="R101" s="32" t="str">
        <f>IFERROR(VLOOKUP(Tabela227[[#This Row],[NOME]],'NOITE (N) (3)'!$B$3:$C$176,2,FALSE),"")</f>
        <v/>
      </c>
      <c r="S101" s="32" t="str">
        <f>IFERROR(VLOOKUP(Tabela227[[#This Row],[NOME]],'NOITE (N) (2)'!$B$3:$C$176,2,FALSE),"")</f>
        <v/>
      </c>
      <c r="T101" s="32" t="str">
        <f>IFERROR(VLOOKUP(Tabela227[[#This Row],[NOME]],'NOITE (N) (1)'!$B$3:$C$176,2,FALSE),"")</f>
        <v/>
      </c>
      <c r="U101" s="32" t="str">
        <f>IFERROR(VLOOKUP(Tabela227[[#This Row],[NOME]],'NOITE (N) (7)'!$D$3:$E$176,2,FALSE),"")</f>
        <v/>
      </c>
      <c r="V101" s="32" t="str">
        <f>IFERROR(VLOOKUP(Tabela227[[#This Row],[NOME]],'NOITE (N) (6)'!$D$3:$E$176,2,FALSE),"")</f>
        <v/>
      </c>
      <c r="W101" s="32" t="str">
        <f>IFERROR(VLOOKUP(Tabela227[[#This Row],[NOME]],'NOITE (N) (5)'!$D$3:$E$176,2,FALSE),"")</f>
        <v/>
      </c>
      <c r="X101" s="32" t="str">
        <f>IFERROR(VLOOKUP(Tabela227[[#This Row],[NOME]],'NOITE (N) (4)'!$D$3:$E$176,2,FALSE),"")</f>
        <v/>
      </c>
      <c r="Y101" s="32" t="str">
        <f>IFERROR(VLOOKUP(Tabela227[[#This Row],[NOME]],'NOITE (N) (3)'!$D$3:$E$176,2,FALSE),"")</f>
        <v/>
      </c>
      <c r="Z101" s="32" t="str">
        <f>IFERROR(VLOOKUP(Tabela227[[#This Row],[NOME]],'NOITE (N) (2)'!$D$3:$E$176,2,FALSE),"")</f>
        <v/>
      </c>
      <c r="AA101" s="32" t="str">
        <f>IFERROR(VLOOKUP(Tabela227[[#This Row],[NOME]],'NOITE (N) (1)'!$D$3:$E$176,2,FALSE),"")</f>
        <v/>
      </c>
      <c r="AB101" s="32" t="str">
        <f>IFERROR(VLOOKUP(Tabela227[[#This Row],[NOME]],'NOITE (N) (7)'!$F$3:$G$176,2,FALSE),"")</f>
        <v/>
      </c>
      <c r="AC101" s="32" t="str">
        <f>IFERROR(VLOOKUP(Tabela227[[#This Row],[NOME]],'NOITE (N) (6)'!$F$3:$G$176,2,FALSE),"")</f>
        <v/>
      </c>
      <c r="AD101" s="32" t="str">
        <f>IFERROR(VLOOKUP(Tabela227[[#This Row],[NOME]],'NOITE (N) (5)'!$F$3:$G$176,2,FALSE),"")</f>
        <v/>
      </c>
      <c r="AE101" s="32" t="str">
        <f>IFERROR(VLOOKUP(Tabela227[[#This Row],[NOME]],'NOITE (N) (4)'!$F$3:$G$176,2,FALSE),"")</f>
        <v/>
      </c>
      <c r="AF101" s="32" t="str">
        <f>IFERROR(VLOOKUP(Tabela227[[#This Row],[NOME]],'NOITE (N) (3)'!$F$3:$G$176,2,FALSE),"")</f>
        <v/>
      </c>
      <c r="AG101" s="32" t="str">
        <f>IFERROR(VLOOKUP(Tabela227[[#This Row],[NOME]],'NOITE (N) (2)'!$F$3:$G$176,2,FALSE),"")</f>
        <v/>
      </c>
      <c r="AH101" s="32" t="str">
        <f>IFERROR(VLOOKUP(Tabela227[[#This Row],[NOME]],'NOITE (N) (1)'!$F$3:$G$176,2,FALSE),"")</f>
        <v/>
      </c>
      <c r="AI101" s="32" t="str">
        <f>IFERROR(VLOOKUP(Tabela227[[#This Row],[NOME]],'NOITE (N) (7)'!$H$3:$I$176,2,FALSE),"")</f>
        <v/>
      </c>
      <c r="AJ101" s="32" t="str">
        <f>IFERROR(VLOOKUP(Tabela227[[#This Row],[NOME]],'NOITE (N) (6)'!$H$3:$I$176,2,FALSE),"")</f>
        <v/>
      </c>
      <c r="AK101" s="32" t="str">
        <f>IFERROR(VLOOKUP(Tabela227[[#This Row],[NOME]],'NOITE (N) (5)'!$H$3:$I$176,2,FALSE),"")</f>
        <v/>
      </c>
      <c r="AL101" s="32" t="str">
        <f>IFERROR(VLOOKUP(Tabela227[[#This Row],[NOME]],'NOITE (N) (4)'!$H$3:$I$176,2,FALSE),"")</f>
        <v/>
      </c>
      <c r="AM101" s="32" t="str">
        <f>IFERROR(VLOOKUP(Tabela227[[#This Row],[NOME]],'NOITE (N) (3)'!$H$3:$I$176,2,FALSE),"")</f>
        <v/>
      </c>
      <c r="AN101" s="32" t="str">
        <f>IFERROR(VLOOKUP(Tabela227[[#This Row],[NOME]],'NOITE (N) (2)'!$H$3:$I$176,2,FALSE),"")</f>
        <v/>
      </c>
      <c r="AO101" s="32" t="str">
        <f>IFERROR(VLOOKUP(Tabela227[[#This Row],[NOME]],'NOITE (N) (1)'!$H$3:$I$176,2,FALSE),"")</f>
        <v/>
      </c>
      <c r="AP101" s="32" t="str">
        <f>IFERROR(VLOOKUP(Tabela227[[#This Row],[NOME]],'NOITE (N) (7)'!$J$3:$K$176,2,FALSE),"")</f>
        <v/>
      </c>
      <c r="AQ101" s="32" t="str">
        <f>IFERROR(VLOOKUP(Tabela227[[#This Row],[NOME]],'NOITE (N) (6)'!$J$3:$K$176,2,FALSE),"")</f>
        <v/>
      </c>
      <c r="AR101" s="32" t="str">
        <f>IFERROR(VLOOKUP(Tabela227[[#This Row],[NOME]],'NOITE (N) (5)'!$J$3:$K$176,2,FALSE),"")</f>
        <v/>
      </c>
      <c r="AS101" s="32" t="str">
        <f>IFERROR(VLOOKUP(Tabela227[[#This Row],[NOME]],'NOITE (N) (4)'!$J$3:$K$176,2,FALSE),"")</f>
        <v/>
      </c>
      <c r="AT101" s="32" t="str">
        <f>IFERROR(VLOOKUP(Tabela227[[#This Row],[NOME]],'NOITE (N) (3)'!$J$3:$K$176,2,FALSE),"")</f>
        <v/>
      </c>
      <c r="AU101" s="32" t="str">
        <f>IFERROR(VLOOKUP(Tabela227[[#This Row],[NOME]],'NOITE (N) (2)'!$J$3:$K$176,2,FALSE),"")</f>
        <v/>
      </c>
      <c r="AV101" s="32" t="str">
        <f>IFERROR(VLOOKUP(Tabela227[[#This Row],[NOME]],'NOITE (N) (1)'!$J$3:$K$176,2,FALSE),"")</f>
        <v/>
      </c>
      <c r="AW101" s="32" t="str">
        <f>IFERROR(VLOOKUP(Tabela227[[#This Row],[NOME]],'NOITE (N) (7)'!$L$3:$M$176,2,FALSE),"")</f>
        <v/>
      </c>
      <c r="AX101" s="32" t="str">
        <f>IFERROR(VLOOKUP(Tabela227[[#This Row],[NOME]],'NOITE (N) (6)'!$L$3:$M$176,2,FALSE),"")</f>
        <v/>
      </c>
      <c r="AY101" s="32" t="str">
        <f>IFERROR(VLOOKUP(Tabela227[[#This Row],[NOME]],'NOITE (N) (5)'!$L$3:$M$176,2,FALSE),"")</f>
        <v/>
      </c>
      <c r="AZ101" s="32" t="str">
        <f>IFERROR(VLOOKUP(Tabela227[[#This Row],[NOME]],'NOITE (N) (4)'!$L$3:$M$176,2,FALSE),"")</f>
        <v/>
      </c>
      <c r="BA101" s="32" t="str">
        <f>IFERROR(VLOOKUP(Tabela227[[#This Row],[NOME]],'NOITE (N) (3)'!$L$3:$M$176,2,FALSE),"")</f>
        <v/>
      </c>
      <c r="BB101" s="32" t="str">
        <f>IFERROR(VLOOKUP(Tabela227[[#This Row],[NOME]],'NOITE (N) (2)'!$L$3:$M$176,2,FALSE),"")</f>
        <v/>
      </c>
      <c r="BC101" s="32" t="str">
        <f>IFERROR(VLOOKUP(Tabela227[[#This Row],[NOME]],'NOITE (N) (1)'!$L$3:$M$176,2,FALSE),"")</f>
        <v/>
      </c>
      <c r="BD101" s="32" t="str">
        <f>IFERROR(VLOOKUP(Tabela227[[#This Row],[NOME]],'TARDE (N) (6)'!$B$2:$C$73,2,FALSE),"")</f>
        <v/>
      </c>
      <c r="BE101" s="32" t="str">
        <f>IFERROR(VLOOKUP(Tabela227[[#This Row],[NOME]],'TARDE (N) (5)'!$B$2:$C$73,2,FALSE),"")</f>
        <v/>
      </c>
      <c r="BF101" s="32" t="str">
        <f>IFERROR(VLOOKUP(Tabela227[[#This Row],[NOME]],'TARDE (N) (4)'!$B$2:$C$73,2,FALSE),"")</f>
        <v/>
      </c>
      <c r="BG101" s="32" t="str">
        <f>IFERROR(VLOOKUP(Tabela227[[#This Row],[NOME]],'TARDE (N) (3)'!$B$2:$C$73,2,FALSE),"")</f>
        <v/>
      </c>
      <c r="BH101" s="32" t="str">
        <f>IFERROR(VLOOKUP(Tabela227[[#This Row],[NOME]],'TARDE (N) (2)'!$B$2:$C$73,2,FALSE),"")</f>
        <v/>
      </c>
      <c r="BI101" s="32" t="str">
        <f>IFERROR(VLOOKUP(Tabela227[[#This Row],[NOME]],'TARDE (N) (1)'!$B$2:$C$73,2,FALSE),"")</f>
        <v/>
      </c>
      <c r="BJ101" s="32" t="str">
        <f>IFERROR(VLOOKUP(Tabela227[[#This Row],[NOME]],'TARDE (N) (6)'!$D$2:$E$73,2,FALSE),"")</f>
        <v/>
      </c>
      <c r="BK101" s="32" t="str">
        <f>IFERROR(VLOOKUP(Tabela227[[#This Row],[NOME]],'TARDE (N) (5)'!$D$2:$E$73,2,FALSE),"")</f>
        <v/>
      </c>
      <c r="BL101" s="32" t="str">
        <f>IFERROR(VLOOKUP(Tabela227[[#This Row],[NOME]],'TARDE (N) (4)'!$D$2:$E$73,2,FALSE),"")</f>
        <v/>
      </c>
      <c r="BM101" s="32" t="str">
        <f>IFERROR(VLOOKUP(Tabela227[[#This Row],[NOME]],'TARDE (N) (3)'!$D$2:$E$73,2,FALSE),"")</f>
        <v/>
      </c>
      <c r="BN101" s="32" t="str">
        <f>IFERROR(VLOOKUP(Tabela227[[#This Row],[NOME]],'TARDE (N) (2)'!$D$2:$E$73,2,FALSE),"")</f>
        <v/>
      </c>
      <c r="BO101" s="32" t="str">
        <f>IFERROR(VLOOKUP(Tabela227[[#This Row],[NOME]],'TARDE (N) (1)'!$D$2:$E$73,2,FALSE),"")</f>
        <v/>
      </c>
      <c r="BP101" s="32" t="str">
        <f>IFERROR(VLOOKUP(Tabela227[[#This Row],[NOME]],'TARDE (N) (6)'!$F$2:$G$73,2,FALSE),"")</f>
        <v/>
      </c>
      <c r="BQ101" s="32" t="str">
        <f>IFERROR(VLOOKUP(Tabela227[[#This Row],[NOME]],'TARDE (N) (5)'!$F$2:$G$73,2,FALSE),"")</f>
        <v/>
      </c>
      <c r="BR101" s="32" t="str">
        <f>IFERROR(VLOOKUP(Tabela227[[#This Row],[NOME]],'TARDE (N) (4)'!$F$2:$G$73,2,FALSE),"")</f>
        <v/>
      </c>
      <c r="BS101" s="32" t="str">
        <f>IFERROR(VLOOKUP(Tabela227[[#This Row],[NOME]],'TARDE (N) (3)'!$F$2:$G$73,2,FALSE),"")</f>
        <v/>
      </c>
      <c r="BT101" s="32" t="str">
        <f>IFERROR(VLOOKUP(Tabela227[[#This Row],[NOME]],'TARDE (N) (2)'!$F$2:$G$73,2,FALSE),"")</f>
        <v/>
      </c>
      <c r="BU101" s="32" t="str">
        <f>IFERROR(VLOOKUP(Tabela227[[#This Row],[NOME]],'TARDE (N) (1)'!$F$2:$G$73,2,FALSE),"")</f>
        <v/>
      </c>
      <c r="BV101" s="32" t="str">
        <f>IFERROR(VLOOKUP(Tabela227[[#This Row],[NOME]],'TARDE (N) (6)'!$H$2:$I$73,2,FALSE),"")</f>
        <v/>
      </c>
      <c r="BW101" s="32" t="str">
        <f>IFERROR(VLOOKUP(Tabela227[[#This Row],[NOME]],'TARDE (N) (5)'!$H$2:$I$73,2,FALSE),"")</f>
        <v/>
      </c>
      <c r="BX101" s="32" t="str">
        <f>IFERROR(VLOOKUP(Tabela227[[#This Row],[NOME]],'TARDE (N) (4)'!$H$2:$I$73,2,FALSE),"")</f>
        <v/>
      </c>
      <c r="BY101" s="32" t="str">
        <f>IFERROR(VLOOKUP(Tabela227[[#This Row],[NOME]],'TARDE (N) (3)'!$H$2:$I$73,2,FALSE),"")</f>
        <v/>
      </c>
      <c r="BZ101" s="32" t="str">
        <f>IFERROR(VLOOKUP(Tabela227[[#This Row],[NOME]],'TARDE (N) (2)'!$H$2:$I$73,2,FALSE),"")</f>
        <v/>
      </c>
      <c r="CA101" s="32" t="str">
        <f>IFERROR(VLOOKUP(Tabela227[[#This Row],[NOME]],'TARDE (N) (1)'!$H$2:$I$73,2,FALSE),"")</f>
        <v/>
      </c>
      <c r="CB101" s="32" t="str">
        <f>IFERROR(VLOOKUP(Tabela227[[#This Row],[NOME]],'TARDE (N) (6)'!$J$2:$K$73,2,FALSE),"")</f>
        <v/>
      </c>
      <c r="CC101" s="32" t="str">
        <f>IFERROR(VLOOKUP(Tabela227[[#This Row],[NOME]],'TARDE (N) (5)'!$J$2:$K$73,2,FALSE),"")</f>
        <v/>
      </c>
      <c r="CD101" s="32" t="str">
        <f>IFERROR(VLOOKUP(Tabela227[[#This Row],[NOME]],'TARDE (N) (4)'!$J$2:$K$73,2,FALSE),"")</f>
        <v/>
      </c>
      <c r="CE101" s="32" t="str">
        <f>IFERROR(VLOOKUP(Tabela227[[#This Row],[NOME]],'TARDE (N) (3)'!$J$2:$K$73,2,FALSE),"")</f>
        <v/>
      </c>
      <c r="CF101" s="32" t="str">
        <f>IFERROR(VLOOKUP(Tabela227[[#This Row],[NOME]],'TARDE (N) (2)'!$J$2:$K$73,2,FALSE),"")</f>
        <v/>
      </c>
      <c r="CG101" s="32" t="str">
        <f>IFERROR(VLOOKUP(Tabela227[[#This Row],[NOME]],'TARDE (N) (1)'!$J$2:$K$73,2,FALSE),"")</f>
        <v/>
      </c>
      <c r="CH101" s="32" t="str">
        <f>IFERROR(VLOOKUP(Tabela227[[#This Row],[NOME]],'TARDE (N) (6)'!$L$2:$M$73,2,FALSE),"")</f>
        <v/>
      </c>
      <c r="CI101" s="32" t="str">
        <f>IFERROR(VLOOKUP(Tabela227[[#This Row],[NOME]],'TARDE (N) (5)'!$L$2:$M$73,2,FALSE),"")</f>
        <v/>
      </c>
      <c r="CJ101" s="32" t="str">
        <f>IFERROR(VLOOKUP(Tabela227[[#This Row],[NOME]],'TARDE (N) (4)'!$L$2:$M$73,2,FALSE),"")</f>
        <v>FUNDAMENTOS DE CÁLCULO</v>
      </c>
      <c r="CK101" s="32" t="str">
        <f>IFERROR(VLOOKUP(Tabela227[[#This Row],[NOME]],'TARDE (N) (3)'!$L$2:$M$73,2,FALSE),"")</f>
        <v/>
      </c>
      <c r="CL101" s="32" t="str">
        <f>IFERROR(VLOOKUP(Tabela227[[#This Row],[NOME]],'TARDE (N) (2)'!$L$2:$M$73,2,FALSE),"")</f>
        <v/>
      </c>
      <c r="CM101" s="32" t="str">
        <f>IFERROR(VLOOKUP(Tabela227[[#This Row],[NOME]],'TARDE (N) (1)'!$L$2:$M$73,2,FALSE),"")</f>
        <v/>
      </c>
      <c r="CN101" s="32" t="str">
        <f>IFERROR(VLOOKUP(Tabela227[[#This Row],[NOME]],'MANHÃ (N) (7)'!$B$2:$C$127,2,FALSE),"")</f>
        <v/>
      </c>
      <c r="CO101" s="32" t="str">
        <f>IFERROR(VLOOKUP(Tabela227[[#This Row],[NOME]],'MANHÃ (N) (6)'!$B$2:$C$127,2,FALSE),"")</f>
        <v/>
      </c>
      <c r="CP101" s="32" t="str">
        <f>IFERROR(VLOOKUP(Tabela227[[#This Row],[NOME]],'MANHÃ (N) (5)'!$B$2:$C$127,2,FALSE),"")</f>
        <v/>
      </c>
      <c r="CQ101" s="32" t="str">
        <f>IFERROR(VLOOKUP(Tabela227[[#This Row],[NOME]],'MANHÃ (N) (4)'!$B$2:$C$127,2,FALSE),"")</f>
        <v/>
      </c>
      <c r="CR101" s="32" t="str">
        <f>IFERROR(VLOOKUP(Tabela227[[#This Row],[NOME]],'MANHÃ (N) (3)'!$B$2:$C$127,2,FALSE),"")</f>
        <v/>
      </c>
      <c r="CS101" s="32" t="str">
        <f>IFERROR(VLOOKUP(Tabela227[[#This Row],[NOME]],'MANHÃ (N) (2)'!$B$2:$C$127,2,FALSE),"")</f>
        <v/>
      </c>
      <c r="CT101" s="32" t="str">
        <f>IFERROR(VLOOKUP(Tabela227[[#This Row],[NOME]],'MANHÃ (N) (1)'!$B$2:$C$127,2,FALSE),"")</f>
        <v/>
      </c>
      <c r="CU101" s="32" t="str">
        <f>IFERROR(VLOOKUP(Tabela227[[#This Row],[NOME]],'MANHÃ (N) (7)'!$D$2:$E$127,2,FALSE),"")</f>
        <v/>
      </c>
      <c r="CV101" s="32" t="str">
        <f>IFERROR(VLOOKUP(Tabela227[[#This Row],[NOME]],'MANHÃ (N) (6)'!$D$2:$E$127,2,FALSE),"")</f>
        <v/>
      </c>
      <c r="CW101" s="32" t="str">
        <f>IFERROR(VLOOKUP(Tabela227[[#This Row],[NOME]],'MANHÃ (N) (5)'!$D$2:$E$127,2,FALSE),"")</f>
        <v/>
      </c>
      <c r="CX101" s="32" t="str">
        <f>IFERROR(VLOOKUP(Tabela227[[#This Row],[NOME]],'MANHÃ (N) (4)'!$D$2:$E$127,2,FALSE),"")</f>
        <v/>
      </c>
      <c r="CY101" s="32" t="str">
        <f>IFERROR(VLOOKUP(Tabela227[[#This Row],[NOME]],'MANHÃ (N) (3)'!$D$2:$E$127,2,FALSE),"")</f>
        <v/>
      </c>
      <c r="CZ101" s="32" t="str">
        <f>IFERROR(VLOOKUP(Tabela227[[#This Row],[NOME]],'MANHÃ (N) (2)'!$D$2:$E$127,2,FALSE),"")</f>
        <v/>
      </c>
      <c r="DA101" s="32" t="str">
        <f>IFERROR(VLOOKUP(Tabela227[[#This Row],[NOME]],'MANHÃ (N) (1)'!$D$2:$E$127,2,FALSE),"")</f>
        <v/>
      </c>
      <c r="DB101" s="32" t="str">
        <f>IFERROR(VLOOKUP(Tabela227[[#This Row],[NOME]],'MANHÃ (N) (7)'!$F$2:$G$127,2,FALSE),"")</f>
        <v/>
      </c>
      <c r="DC101" s="32" t="str">
        <f>IFERROR(VLOOKUP(Tabela227[[#This Row],[NOME]],'MANHÃ (N) (7)'!$F$2:$G$127,2,FALSE),"")</f>
        <v/>
      </c>
      <c r="DD101" s="32" t="str">
        <f>IFERROR(VLOOKUP(Tabela227[[#This Row],[NOME]],'MANHÃ (N) (6)'!$F$2:$G$127,2,FALSE),"")</f>
        <v/>
      </c>
      <c r="DE101" s="32" t="str">
        <f>IFERROR(VLOOKUP(Tabela227[[#This Row],[NOME]],'MANHÃ (N) (5)'!$F$2:$G$127,2,FALSE),"")</f>
        <v/>
      </c>
      <c r="DF101" s="32" t="str">
        <f>IFERROR(VLOOKUP(Tabela227[[#This Row],[NOME]],'MANHÃ (N) (3)'!$F$2:$G$127,2,FALSE),"")</f>
        <v/>
      </c>
      <c r="DG101" s="32" t="str">
        <f>IFERROR(VLOOKUP(Tabela227[[#This Row],[NOME]],'MANHÃ (N) (2)'!$F$2:$G$127,2,FALSE),"")</f>
        <v/>
      </c>
      <c r="DH101" s="32" t="str">
        <f>IFERROR(VLOOKUP(Tabela227[[#This Row],[NOME]],'MANHÃ (N) (1)'!$F$2:$G$127,2,FALSE),"")</f>
        <v/>
      </c>
      <c r="DI101" s="32" t="str">
        <f>IFERROR(VLOOKUP(Tabela227[[#This Row],[NOME]],'MANHÃ (N) (7)'!$H$2:$I$127,2,FALSE),"")</f>
        <v/>
      </c>
      <c r="DJ101" s="32" t="str">
        <f>IFERROR(VLOOKUP(Tabela227[[#This Row],[NOME]],'MANHÃ (N) (6)'!$H$2:$I$127,2,FALSE),"")</f>
        <v/>
      </c>
      <c r="DK101" s="32" t="str">
        <f>IFERROR(VLOOKUP(Tabela227[[#This Row],[NOME]],'MANHÃ (N) (5)'!$H$2:$I$127,2,FALSE),"")</f>
        <v/>
      </c>
      <c r="DL101" s="32" t="str">
        <f>IFERROR(VLOOKUP(Tabela227[[#This Row],[NOME]],'MANHÃ (N) (4)'!$H$2:$I$127,2,FALSE),"")</f>
        <v/>
      </c>
      <c r="DM101" s="32" t="str">
        <f>IFERROR(VLOOKUP(Tabela227[[#This Row],[NOME]],'MANHÃ (N) (3)'!$H$2:$I$127,2,FALSE),"")</f>
        <v/>
      </c>
      <c r="DN101" s="32" t="str">
        <f>IFERROR(VLOOKUP(Tabela227[[#This Row],[NOME]],'MANHÃ (N) (2)'!$H$2:$I$127,2,FALSE),"")</f>
        <v/>
      </c>
      <c r="DO101" s="32" t="str">
        <f>IFERROR(VLOOKUP(Tabela227[[#This Row],[NOME]],'MANHÃ (N) (1)'!$H$2:$I$127,2,FALSE),"")</f>
        <v/>
      </c>
      <c r="DP101" s="32" t="str">
        <f>IFERROR(VLOOKUP(Tabela227[[#This Row],[NOME]],'MANHÃ (N) (7)'!$J$2:$K$127,2,FALSE),"")</f>
        <v/>
      </c>
      <c r="DQ101" s="32" t="str">
        <f>IFERROR(VLOOKUP(Tabela227[[#This Row],[NOME]],'MANHÃ (N) (6)'!$J$2:$K$127,2,FALSE),"")</f>
        <v/>
      </c>
      <c r="DR101" s="32" t="str">
        <f>IFERROR(VLOOKUP(Tabela227[[#This Row],[NOME]],'MANHÃ (N) (5)'!$J$2:$K$127,2,FALSE),"")</f>
        <v/>
      </c>
      <c r="DS101" s="32" t="str">
        <f>IFERROR(VLOOKUP(Tabela227[[#This Row],[NOME]],'MANHÃ (N) (4)'!$J$2:$K$127,2,FALSE),"")</f>
        <v/>
      </c>
      <c r="DT101" s="32" t="str">
        <f>IFERROR(VLOOKUP(Tabela227[[#This Row],[NOME]],'MANHÃ (N) (3)'!$J$2:$K$127,2,FALSE),"")</f>
        <v/>
      </c>
      <c r="DU101" s="32" t="str">
        <f>IFERROR(VLOOKUP(Tabela227[[#This Row],[NOME]],'MANHÃ (N) (2)'!$J$2:$K$127,2,FALSE),"")</f>
        <v/>
      </c>
      <c r="DV101" s="32" t="str">
        <f>IFERROR(VLOOKUP(Tabela227[[#This Row],[NOME]],'MANHÃ (N) (1)'!$J$2:$K$127,2,FALSE),"")</f>
        <v/>
      </c>
      <c r="DW101" s="32" t="str">
        <f>IFERROR(VLOOKUP(Tabela227[[#This Row],[NOME]],'MANHÃ (N) (7)'!$L$2:$M$127,2,FALSE),"")</f>
        <v/>
      </c>
      <c r="DX101" s="32" t="str">
        <f>IFERROR(VLOOKUP(Tabela227[[#This Row],[NOME]],'MANHÃ (N) (6)'!$L$2:$M$127,2,FALSE),"")</f>
        <v/>
      </c>
      <c r="DY101" s="32" t="str">
        <f>IFERROR(VLOOKUP(Tabela227[[#This Row],[NOME]],'MANHÃ (N) (5)'!$L$2:$M$127,2,FALSE),"")</f>
        <v/>
      </c>
      <c r="DZ101" s="32" t="str">
        <f>IFERROR(VLOOKUP(Tabela227[[#This Row],[NOME]],'MANHÃ (N) (4)'!$L$2:$M$127,2,FALSE),"")</f>
        <v/>
      </c>
      <c r="EA101" s="32" t="str">
        <f>IFERROR(VLOOKUP(Tabela227[[#This Row],[NOME]],'MANHÃ (N) (3)'!$L$2:$M$127,2,FALSE),"")</f>
        <v/>
      </c>
      <c r="EB101" s="32" t="str">
        <f>IFERROR(VLOOKUP(Tabela227[[#This Row],[NOME]],'MANHÃ (N) (2)'!$L$2:$M$127,2,FALSE),"")</f>
        <v/>
      </c>
      <c r="EC101" s="32" t="str">
        <f>IFERROR(VLOOKUP(Tabela227[[#This Row],[NOME]],'MANHÃ (N) (1)'!$L$2:$M$127,2,FALSE),"")</f>
        <v/>
      </c>
      <c r="ED101" s="33">
        <v>45323</v>
      </c>
      <c r="EE101" s="31">
        <f>PROFESSORES!$D$3</f>
        <v>2024</v>
      </c>
      <c r="EF101" s="31" t="str">
        <f>PROFESSORES!$C$3</f>
        <v>MAIO</v>
      </c>
      <c r="EG101" s="35">
        <f>'MÊS (WORD)'!$C$4</f>
        <v>5</v>
      </c>
      <c r="EH101" s="42">
        <f>'MÊS (WORD)'!$I$5</f>
        <v>45413</v>
      </c>
      <c r="EI101" s="31" t="str">
        <f>'MÊS (WORD)'!$J$5</f>
        <v>*
***************************DIA DO TRABALHO**************************</v>
      </c>
      <c r="EJ101" s="42">
        <f>'MÊS (WORD)'!$I$6</f>
        <v>45414</v>
      </c>
      <c r="EK101" s="37" t="str">
        <f>'MÊS (WORD)'!$J$6</f>
        <v/>
      </c>
      <c r="EL101" s="42">
        <f>'MÊS (WORD)'!$I$7</f>
        <v>45415</v>
      </c>
      <c r="EM101" s="37" t="str">
        <f>'MÊS (WORD)'!$J$7</f>
        <v/>
      </c>
      <c r="EN101" s="42">
        <f>'MÊS (WORD)'!$I$8</f>
        <v>45416</v>
      </c>
      <c r="EO101" s="37" t="str">
        <f>'MÊS (WORD)'!$J$8</f>
        <v/>
      </c>
      <c r="EP101" s="42">
        <f>'MÊS (WORD)'!$I$9</f>
        <v>45417</v>
      </c>
      <c r="EQ101" s="37" t="str">
        <f>'MÊS (WORD)'!$J$9</f>
        <v>********************************************************************</v>
      </c>
      <c r="ER101" s="42">
        <f>'MÊS (WORD)'!$I$10</f>
        <v>45418</v>
      </c>
      <c r="ES101" s="37" t="str">
        <f>'MÊS (WORD)'!$J$10</f>
        <v/>
      </c>
      <c r="ET101" s="42">
        <f>'MÊS (WORD)'!$I$11</f>
        <v>45419</v>
      </c>
      <c r="EU101" s="37" t="str">
        <f>'MÊS (WORD)'!$J$11</f>
        <v/>
      </c>
      <c r="EV101" s="42">
        <f>'MÊS (WORD)'!$I$12</f>
        <v>45420</v>
      </c>
      <c r="EW101" s="37" t="str">
        <f>'MÊS (WORD)'!$J$12</f>
        <v/>
      </c>
      <c r="EX101" s="42">
        <f>'MÊS (WORD)'!$I$13</f>
        <v>45421</v>
      </c>
      <c r="EY101" s="37" t="str">
        <f>'MÊS (WORD)'!$J$13</f>
        <v/>
      </c>
      <c r="EZ101" s="37">
        <f>'MÊS (WORD)'!$I$14</f>
        <v>45422</v>
      </c>
      <c r="FA101" s="37" t="str">
        <f>'MÊS (WORD)'!$J$14</f>
        <v/>
      </c>
      <c r="FB101" s="37">
        <f>'MÊS (WORD)'!$I$15</f>
        <v>45423</v>
      </c>
      <c r="FC101" s="37" t="str">
        <f>'MÊS (WORD)'!$J$15</f>
        <v/>
      </c>
      <c r="FD101" s="37">
        <f>'MÊS (WORD)'!$I$16</f>
        <v>45424</v>
      </c>
      <c r="FE101" s="37" t="str">
        <f>'MÊS (WORD)'!$J$16</f>
        <v>********************************************************************</v>
      </c>
      <c r="FF101" s="37">
        <f>'MÊS (WORD)'!$I$17</f>
        <v>45425</v>
      </c>
      <c r="FG101" s="37" t="str">
        <f>'MÊS (WORD)'!$J$17</f>
        <v/>
      </c>
      <c r="FH101" s="37">
        <f>'MÊS (WORD)'!$I$18</f>
        <v>45426</v>
      </c>
      <c r="FI101" s="37" t="str">
        <f>'MÊS (WORD)'!$J$18</f>
        <v/>
      </c>
      <c r="FJ101" s="37">
        <f>'MÊS (WORD)'!$I$19</f>
        <v>45427</v>
      </c>
      <c r="FK101" s="37" t="str">
        <f>'MÊS (WORD)'!$J$19</f>
        <v/>
      </c>
      <c r="FL101" s="37">
        <f>'MÊS (WORD)'!$I$20</f>
        <v>45428</v>
      </c>
      <c r="FM101" s="37" t="str">
        <f>'MÊS (WORD)'!$J$20</f>
        <v/>
      </c>
      <c r="FN101" s="37">
        <f>'MÊS (WORD)'!$I$21</f>
        <v>45429</v>
      </c>
      <c r="FO101" s="37" t="str">
        <f>'MÊS (WORD)'!$J$21</f>
        <v/>
      </c>
      <c r="FP101" s="37">
        <f>'MÊS (WORD)'!$I$22</f>
        <v>45430</v>
      </c>
      <c r="FQ101" s="37" t="str">
        <f>'MÊS (WORD)'!$J$22</f>
        <v/>
      </c>
      <c r="FR101" s="37">
        <f>'MÊS (WORD)'!$I$23</f>
        <v>45431</v>
      </c>
      <c r="FS101" s="37" t="str">
        <f>'MÊS (WORD)'!$J$23</f>
        <v>********************************************************************</v>
      </c>
      <c r="FT101" s="37">
        <f>'MÊS (WORD)'!$I$24</f>
        <v>45432</v>
      </c>
      <c r="FU101" s="37" t="str">
        <f>'MÊS (WORD)'!$J$24</f>
        <v/>
      </c>
      <c r="FV101" s="37">
        <f>'MÊS (WORD)'!$I$25</f>
        <v>45433</v>
      </c>
      <c r="FW101" s="37" t="str">
        <f>'MÊS (WORD)'!$J$25</f>
        <v/>
      </c>
      <c r="FX101" s="37">
        <f>'MÊS (WORD)'!$I$26</f>
        <v>45434</v>
      </c>
      <c r="FY101" s="37" t="str">
        <f>'MÊS (WORD)'!$J$26</f>
        <v/>
      </c>
      <c r="FZ101" s="37">
        <f>'MÊS (WORD)'!$I$27</f>
        <v>45435</v>
      </c>
      <c r="GA101" s="37" t="str">
        <f>'MÊS (WORD)'!$J$27</f>
        <v/>
      </c>
      <c r="GB101" s="37">
        <f>'MÊS (WORD)'!$I$28</f>
        <v>45436</v>
      </c>
      <c r="GC101" s="37" t="str">
        <f>'MÊS (WORD)'!$J$28</f>
        <v/>
      </c>
      <c r="GD101" s="37">
        <f>'MÊS (WORD)'!$I$29</f>
        <v>45437</v>
      </c>
      <c r="GE101" s="37" t="str">
        <f>'MÊS (WORD)'!$J$29</f>
        <v/>
      </c>
      <c r="GF101" s="37">
        <f>'MÊS (WORD)'!$I$30</f>
        <v>45438</v>
      </c>
      <c r="GG101" s="37" t="str">
        <f>'MÊS (WORD)'!$J$30</f>
        <v>********************************************************************</v>
      </c>
      <c r="GH101" s="37">
        <f>'MÊS (WORD)'!$I$31</f>
        <v>45439</v>
      </c>
      <c r="GI101" s="37" t="str">
        <f>'MÊS (WORD)'!$J$31</f>
        <v/>
      </c>
      <c r="GJ101" s="37">
        <f>'MÊS (WORD)'!$I$32</f>
        <v>45440</v>
      </c>
      <c r="GK101" s="37" t="str">
        <f>'MÊS (WORD)'!$J$32</f>
        <v/>
      </c>
      <c r="GL101" s="37">
        <f>'MÊS (WORD)'!$I$33</f>
        <v>45441</v>
      </c>
      <c r="GM101" s="37" t="str">
        <f>'MÊS (WORD)'!$J$33</f>
        <v/>
      </c>
      <c r="GN101" s="37">
        <f>'MÊS (WORD)'!$I$34</f>
        <v>45442</v>
      </c>
      <c r="GO101" s="37" t="str">
        <f>'MÊS (WORD)'!$J$34</f>
        <v/>
      </c>
      <c r="GP101" s="37">
        <f>'MÊS (WORD)'!$I$35</f>
        <v>45443</v>
      </c>
      <c r="GQ101" s="31" t="str">
        <f>'MÊS (WORD)'!$J$35</f>
        <v/>
      </c>
    </row>
    <row r="102" spans="1:199" ht="17.100000000000001" customHeight="1" x14ac:dyDescent="0.25">
      <c r="A102" s="31">
        <v>38250</v>
      </c>
      <c r="B102" s="33">
        <v>40759</v>
      </c>
      <c r="C102" s="31">
        <v>204</v>
      </c>
      <c r="D102" s="39" t="s">
        <v>424</v>
      </c>
      <c r="E102" s="34" t="s">
        <v>285</v>
      </c>
      <c r="F102" s="39" t="s">
        <v>396</v>
      </c>
      <c r="G102" s="39" t="s">
        <v>398</v>
      </c>
      <c r="H102" s="31">
        <v>4</v>
      </c>
      <c r="I102" s="31">
        <f>IF(Tabela227[[#This Row],[HORA AULA]]&lt;&gt;0,Tabela227[[#This Row],[HORA AULA]]/2,"-")</f>
        <v>2</v>
      </c>
      <c r="J102" s="31" t="s">
        <v>100</v>
      </c>
      <c r="K102" s="31" t="s">
        <v>100</v>
      </c>
      <c r="L102" s="31" t="s">
        <v>100</v>
      </c>
      <c r="M102" s="31" t="s">
        <v>100</v>
      </c>
      <c r="N102" s="32" t="str">
        <f>IFERROR(VLOOKUP(Tabela227[[#This Row],[NOME]],'NOITE (N) (7)'!$B$3:$C$176,2,FALSE),"")</f>
        <v/>
      </c>
      <c r="O102" s="32" t="str">
        <f>IFERROR(VLOOKUP(Tabela227[[#This Row],[NOME]],'NOITE (N) (6)'!$B$3:$C$176,2,FALSE),"")</f>
        <v/>
      </c>
      <c r="P102" s="32" t="str">
        <f>IFERROR(VLOOKUP(Tabela227[[#This Row],[NOME]],'NOITE (N) (5)'!$B$3:$C$176,2,FALSE),"")</f>
        <v/>
      </c>
      <c r="Q102" s="32" t="str">
        <f>IFERROR(VLOOKUP(Tabela227[[#This Row],[NOME]],'NOITE (N) (4)'!$B$3:$C$176,2,FALSE),"")</f>
        <v/>
      </c>
      <c r="R102" s="32" t="str">
        <f>IFERROR(VLOOKUP(Tabela227[[#This Row],[NOME]],'NOITE (N) (3)'!$B$3:$C$176,2,FALSE),"")</f>
        <v/>
      </c>
      <c r="S102" s="32" t="str">
        <f>IFERROR(VLOOKUP(Tabela227[[#This Row],[NOME]],'NOITE (N) (2)'!$B$3:$C$176,2,FALSE),"")</f>
        <v/>
      </c>
      <c r="T102" s="32" t="str">
        <f>IFERROR(VLOOKUP(Tabela227[[#This Row],[NOME]],'NOITE (N) (1)'!$B$3:$C$176,2,FALSE),"")</f>
        <v/>
      </c>
      <c r="U102" s="32" t="str">
        <f>IFERROR(VLOOKUP(Tabela227[[#This Row],[NOME]],'NOITE (N) (7)'!$D$3:$E$176,2,FALSE),"")</f>
        <v/>
      </c>
      <c r="V102" s="32" t="str">
        <f>IFERROR(VLOOKUP(Tabela227[[#This Row],[NOME]],'NOITE (N) (6)'!$D$3:$E$176,2,FALSE),"")</f>
        <v/>
      </c>
      <c r="W102" s="32" t="str">
        <f>IFERROR(VLOOKUP(Tabela227[[#This Row],[NOME]],'NOITE (N) (5)'!$D$3:$E$176,2,FALSE),"")</f>
        <v/>
      </c>
      <c r="X102" s="32" t="str">
        <f>IFERROR(VLOOKUP(Tabela227[[#This Row],[NOME]],'NOITE (N) (4)'!$D$3:$E$176,2,FALSE),"")</f>
        <v/>
      </c>
      <c r="Y102" s="32" t="str">
        <f>IFERROR(VLOOKUP(Tabela227[[#This Row],[NOME]],'NOITE (N) (3)'!$D$3:$E$176,2,FALSE),"")</f>
        <v/>
      </c>
      <c r="Z102" s="32" t="str">
        <f>IFERROR(VLOOKUP(Tabela227[[#This Row],[NOME]],'NOITE (N) (2)'!$D$3:$E$176,2,FALSE),"")</f>
        <v/>
      </c>
      <c r="AA102" s="32" t="str">
        <f>IFERROR(VLOOKUP(Tabela227[[#This Row],[NOME]],'NOITE (N) (1)'!$D$3:$E$176,2,FALSE),"")</f>
        <v/>
      </c>
      <c r="AB102" s="32" t="str">
        <f>IFERROR(VLOOKUP(Tabela227[[#This Row],[NOME]],'NOITE (N) (7)'!$F$3:$G$176,2,FALSE),"")</f>
        <v/>
      </c>
      <c r="AC102" s="32" t="str">
        <f>IFERROR(VLOOKUP(Tabela227[[#This Row],[NOME]],'NOITE (N) (6)'!$F$3:$G$176,2,FALSE),"")</f>
        <v/>
      </c>
      <c r="AD102" s="32" t="str">
        <f>IFERROR(VLOOKUP(Tabela227[[#This Row],[NOME]],'NOITE (N) (5)'!$F$3:$G$176,2,FALSE),"")</f>
        <v/>
      </c>
      <c r="AE102" s="32" t="str">
        <f>IFERROR(VLOOKUP(Tabela227[[#This Row],[NOME]],'NOITE (N) (4)'!$F$3:$G$176,2,FALSE),"")</f>
        <v/>
      </c>
      <c r="AF102" s="32" t="str">
        <f>IFERROR(VLOOKUP(Tabela227[[#This Row],[NOME]],'NOITE (N) (3)'!$F$3:$G$176,2,FALSE),"")</f>
        <v/>
      </c>
      <c r="AG102" s="32" t="str">
        <f>IFERROR(VLOOKUP(Tabela227[[#This Row],[NOME]],'NOITE (N) (2)'!$F$3:$G$176,2,FALSE),"")</f>
        <v/>
      </c>
      <c r="AH102" s="32" t="str">
        <f>IFERROR(VLOOKUP(Tabela227[[#This Row],[NOME]],'NOITE (N) (1)'!$F$3:$G$176,2,FALSE),"")</f>
        <v/>
      </c>
      <c r="AI102" s="32" t="str">
        <f>IFERROR(VLOOKUP(Tabela227[[#This Row],[NOME]],'NOITE (N) (7)'!$H$3:$I$176,2,FALSE),"")</f>
        <v/>
      </c>
      <c r="AJ102" s="32" t="str">
        <f>IFERROR(VLOOKUP(Tabela227[[#This Row],[NOME]],'NOITE (N) (6)'!$H$3:$I$176,2,FALSE),"")</f>
        <v/>
      </c>
      <c r="AK102" s="32" t="str">
        <f>IFERROR(VLOOKUP(Tabela227[[#This Row],[NOME]],'NOITE (N) (5)'!$H$3:$I$176,2,FALSE),"")</f>
        <v/>
      </c>
      <c r="AL102" s="32" t="str">
        <f>IFERROR(VLOOKUP(Tabela227[[#This Row],[NOME]],'NOITE (N) (4)'!$H$3:$I$176,2,FALSE),"")</f>
        <v/>
      </c>
      <c r="AM102" s="32" t="str">
        <f>IFERROR(VLOOKUP(Tabela227[[#This Row],[NOME]],'NOITE (N) (3)'!$H$3:$I$176,2,FALSE),"")</f>
        <v/>
      </c>
      <c r="AN102" s="32" t="str">
        <f>IFERROR(VLOOKUP(Tabela227[[#This Row],[NOME]],'NOITE (N) (2)'!$H$3:$I$176,2,FALSE),"")</f>
        <v/>
      </c>
      <c r="AO102" s="32" t="str">
        <f>IFERROR(VLOOKUP(Tabela227[[#This Row],[NOME]],'NOITE (N) (1)'!$H$3:$I$176,2,FALSE),"")</f>
        <v/>
      </c>
      <c r="AP102" s="32" t="str">
        <f>IFERROR(VLOOKUP(Tabela227[[#This Row],[NOME]],'NOITE (N) (7)'!$J$3:$K$176,2,FALSE),"")</f>
        <v/>
      </c>
      <c r="AQ102" s="32" t="str">
        <f>IFERROR(VLOOKUP(Tabela227[[#This Row],[NOME]],'NOITE (N) (6)'!$J$3:$K$176,2,FALSE),"")</f>
        <v/>
      </c>
      <c r="AR102" s="32" t="str">
        <f>IFERROR(VLOOKUP(Tabela227[[#This Row],[NOME]],'NOITE (N) (5)'!$J$3:$K$176,2,FALSE),"")</f>
        <v/>
      </c>
      <c r="AS102" s="32" t="str">
        <f>IFERROR(VLOOKUP(Tabela227[[#This Row],[NOME]],'NOITE (N) (4)'!$J$3:$K$176,2,FALSE),"")</f>
        <v/>
      </c>
      <c r="AT102" s="32" t="str">
        <f>IFERROR(VLOOKUP(Tabela227[[#This Row],[NOME]],'NOITE (N) (3)'!$J$3:$K$176,2,FALSE),"")</f>
        <v/>
      </c>
      <c r="AU102" s="32" t="str">
        <f>IFERROR(VLOOKUP(Tabela227[[#This Row],[NOME]],'NOITE (N) (2)'!$J$3:$K$176,2,FALSE),"")</f>
        <v/>
      </c>
      <c r="AV102" s="32" t="str">
        <f>IFERROR(VLOOKUP(Tabela227[[#This Row],[NOME]],'NOITE (N) (1)'!$J$3:$K$176,2,FALSE),"")</f>
        <v/>
      </c>
      <c r="AW102" s="32" t="str">
        <f>IFERROR(VLOOKUP(Tabela227[[#This Row],[NOME]],'NOITE (N) (7)'!$L$3:$M$176,2,FALSE),"")</f>
        <v/>
      </c>
      <c r="AX102" s="32" t="str">
        <f>IFERROR(VLOOKUP(Tabela227[[#This Row],[NOME]],'NOITE (N) (6)'!$L$3:$M$176,2,FALSE),"")</f>
        <v/>
      </c>
      <c r="AY102" s="32" t="str">
        <f>IFERROR(VLOOKUP(Tabela227[[#This Row],[NOME]],'NOITE (N) (5)'!$L$3:$M$176,2,FALSE),"")</f>
        <v/>
      </c>
      <c r="AZ102" s="32" t="str">
        <f>IFERROR(VLOOKUP(Tabela227[[#This Row],[NOME]],'NOITE (N) (4)'!$L$3:$M$176,2,FALSE),"")</f>
        <v/>
      </c>
      <c r="BA102" s="32" t="str">
        <f>IFERROR(VLOOKUP(Tabela227[[#This Row],[NOME]],'NOITE (N) (3)'!$L$3:$M$176,2,FALSE),"")</f>
        <v/>
      </c>
      <c r="BB102" s="32" t="str">
        <f>IFERROR(VLOOKUP(Tabela227[[#This Row],[NOME]],'NOITE (N) (2)'!$L$3:$M$176,2,FALSE),"")</f>
        <v/>
      </c>
      <c r="BC102" s="32" t="str">
        <f>IFERROR(VLOOKUP(Tabela227[[#This Row],[NOME]],'NOITE (N) (1)'!$L$3:$M$176,2,FALSE),"")</f>
        <v/>
      </c>
      <c r="BD102" s="32" t="str">
        <f>IFERROR(VLOOKUP(Tabela227[[#This Row],[NOME]],'TARDE (N) (6)'!$B$2:$C$73,2,FALSE),"")</f>
        <v/>
      </c>
      <c r="BE102" s="32" t="str">
        <f>IFERROR(VLOOKUP(Tabela227[[#This Row],[NOME]],'TARDE (N) (5)'!$B$2:$C$73,2,FALSE),"")</f>
        <v/>
      </c>
      <c r="BF102" s="32" t="str">
        <f>IFERROR(VLOOKUP(Tabela227[[#This Row],[NOME]],'TARDE (N) (4)'!$B$2:$C$73,2,FALSE),"")</f>
        <v/>
      </c>
      <c r="BG102" s="32" t="str">
        <f>IFERROR(VLOOKUP(Tabela227[[#This Row],[NOME]],'TARDE (N) (3)'!$B$2:$C$73,2,FALSE),"")</f>
        <v/>
      </c>
      <c r="BH102" s="32" t="str">
        <f>IFERROR(VLOOKUP(Tabela227[[#This Row],[NOME]],'TARDE (N) (2)'!$B$2:$C$73,2,FALSE),"")</f>
        <v/>
      </c>
      <c r="BI102" s="32" t="str">
        <f>IFERROR(VLOOKUP(Tabela227[[#This Row],[NOME]],'TARDE (N) (1)'!$B$2:$C$73,2,FALSE),"")</f>
        <v/>
      </c>
      <c r="BJ102" s="32" t="str">
        <f>IFERROR(VLOOKUP(Tabela227[[#This Row],[NOME]],'TARDE (N) (6)'!$D$2:$E$73,2,FALSE),"")</f>
        <v/>
      </c>
      <c r="BK102" s="32" t="str">
        <f>IFERROR(VLOOKUP(Tabela227[[#This Row],[NOME]],'TARDE (N) (5)'!$D$2:$E$73,2,FALSE),"")</f>
        <v/>
      </c>
      <c r="BL102" s="32" t="str">
        <f>IFERROR(VLOOKUP(Tabela227[[#This Row],[NOME]],'TARDE (N) (4)'!$D$2:$E$73,2,FALSE),"")</f>
        <v/>
      </c>
      <c r="BM102" s="32" t="str">
        <f>IFERROR(VLOOKUP(Tabela227[[#This Row],[NOME]],'TARDE (N) (3)'!$D$2:$E$73,2,FALSE),"")</f>
        <v/>
      </c>
      <c r="BN102" s="32" t="str">
        <f>IFERROR(VLOOKUP(Tabela227[[#This Row],[NOME]],'TARDE (N) (2)'!$D$2:$E$73,2,FALSE),"")</f>
        <v/>
      </c>
      <c r="BO102" s="32" t="str">
        <f>IFERROR(VLOOKUP(Tabela227[[#This Row],[NOME]],'TARDE (N) (1)'!$D$2:$E$73,2,FALSE),"")</f>
        <v/>
      </c>
      <c r="BP102" s="32" t="str">
        <f>IFERROR(VLOOKUP(Tabela227[[#This Row],[NOME]],'TARDE (N) (6)'!$F$2:$G$73,2,FALSE),"")</f>
        <v/>
      </c>
      <c r="BQ102" s="32" t="str">
        <f>IFERROR(VLOOKUP(Tabela227[[#This Row],[NOME]],'TARDE (N) (5)'!$F$2:$G$73,2,FALSE),"")</f>
        <v/>
      </c>
      <c r="BR102" s="32" t="str">
        <f>IFERROR(VLOOKUP(Tabela227[[#This Row],[NOME]],'TARDE (N) (4)'!$F$2:$G$73,2,FALSE),"")</f>
        <v/>
      </c>
      <c r="BS102" s="32" t="str">
        <f>IFERROR(VLOOKUP(Tabela227[[#This Row],[NOME]],'TARDE (N) (3)'!$F$2:$G$73,2,FALSE),"")</f>
        <v/>
      </c>
      <c r="BT102" s="32" t="str">
        <f>IFERROR(VLOOKUP(Tabela227[[#This Row],[NOME]],'TARDE (N) (2)'!$F$2:$G$73,2,FALSE),"")</f>
        <v/>
      </c>
      <c r="BU102" s="32" t="str">
        <f>IFERROR(VLOOKUP(Tabela227[[#This Row],[NOME]],'TARDE (N) (1)'!$F$2:$G$73,2,FALSE),"")</f>
        <v/>
      </c>
      <c r="BV102" s="32" t="str">
        <f>IFERROR(VLOOKUP(Tabela227[[#This Row],[NOME]],'TARDE (N) (6)'!$H$2:$I$73,2,FALSE),"")</f>
        <v/>
      </c>
      <c r="BW102" s="32" t="str">
        <f>IFERROR(VLOOKUP(Tabela227[[#This Row],[NOME]],'TARDE (N) (5)'!$H$2:$I$73,2,FALSE),"")</f>
        <v/>
      </c>
      <c r="BX102" s="32" t="str">
        <f>IFERROR(VLOOKUP(Tabela227[[#This Row],[NOME]],'TARDE (N) (4)'!$H$2:$I$73,2,FALSE),"")</f>
        <v/>
      </c>
      <c r="BY102" s="32" t="str">
        <f>IFERROR(VLOOKUP(Tabela227[[#This Row],[NOME]],'TARDE (N) (3)'!$H$2:$I$73,2,FALSE),"")</f>
        <v/>
      </c>
      <c r="BZ102" s="32" t="str">
        <f>IFERROR(VLOOKUP(Tabela227[[#This Row],[NOME]],'TARDE (N) (2)'!$H$2:$I$73,2,FALSE),"")</f>
        <v>SISTEMAS OPERACIONAIS DE REDES DE COMPUTADORES</v>
      </c>
      <c r="CA102" s="32" t="str">
        <f>IFERROR(VLOOKUP(Tabela227[[#This Row],[NOME]],'TARDE (N) (1)'!$H$2:$I$73,2,FALSE),"")</f>
        <v/>
      </c>
      <c r="CB102" s="32" t="str">
        <f>IFERROR(VLOOKUP(Tabela227[[#This Row],[NOME]],'TARDE (N) (6)'!$J$2:$K$73,2,FALSE),"")</f>
        <v/>
      </c>
      <c r="CC102" s="32" t="str">
        <f>IFERROR(VLOOKUP(Tabela227[[#This Row],[NOME]],'TARDE (N) (5)'!$J$2:$K$73,2,FALSE),"")</f>
        <v/>
      </c>
      <c r="CD102" s="32" t="str">
        <f>IFERROR(VLOOKUP(Tabela227[[#This Row],[NOME]],'TARDE (N) (4)'!$J$2:$K$73,2,FALSE),"")</f>
        <v/>
      </c>
      <c r="CE102" s="32" t="str">
        <f>IFERROR(VLOOKUP(Tabela227[[#This Row],[NOME]],'TARDE (N) (3)'!$J$2:$K$73,2,FALSE),"")</f>
        <v/>
      </c>
      <c r="CF102" s="32" t="str">
        <f>IFERROR(VLOOKUP(Tabela227[[#This Row],[NOME]],'TARDE (N) (2)'!$J$2:$K$73,2,FALSE),"")</f>
        <v/>
      </c>
      <c r="CG102" s="32" t="str">
        <f>IFERROR(VLOOKUP(Tabela227[[#This Row],[NOME]],'TARDE (N) (1)'!$J$2:$K$73,2,FALSE),"")</f>
        <v/>
      </c>
      <c r="CH102" s="32" t="str">
        <f>IFERROR(VLOOKUP(Tabela227[[#This Row],[NOME]],'TARDE (N) (6)'!$L$2:$M$73,2,FALSE),"")</f>
        <v/>
      </c>
      <c r="CI102" s="32" t="str">
        <f>IFERROR(VLOOKUP(Tabela227[[#This Row],[NOME]],'TARDE (N) (5)'!$L$2:$M$73,2,FALSE),"")</f>
        <v/>
      </c>
      <c r="CJ102" s="32" t="str">
        <f>IFERROR(VLOOKUP(Tabela227[[#This Row],[NOME]],'TARDE (N) (4)'!$L$2:$M$73,2,FALSE),"")</f>
        <v/>
      </c>
      <c r="CK102" s="32" t="str">
        <f>IFERROR(VLOOKUP(Tabela227[[#This Row],[NOME]],'TARDE (N) (3)'!$L$2:$M$73,2,FALSE),"")</f>
        <v/>
      </c>
      <c r="CL102" s="32" t="str">
        <f>IFERROR(VLOOKUP(Tabela227[[#This Row],[NOME]],'TARDE (N) (2)'!$L$2:$M$73,2,FALSE),"")</f>
        <v/>
      </c>
      <c r="CM102" s="32" t="str">
        <f>IFERROR(VLOOKUP(Tabela227[[#This Row],[NOME]],'TARDE (N) (1)'!$L$2:$M$73,2,FALSE),"")</f>
        <v/>
      </c>
      <c r="CN102" s="32" t="str">
        <f>IFERROR(VLOOKUP(Tabela227[[#This Row],[NOME]],'MANHÃ (N) (7)'!$B$2:$C$127,2,FALSE),"")</f>
        <v/>
      </c>
      <c r="CO102" s="32" t="str">
        <f>IFERROR(VLOOKUP(Tabela227[[#This Row],[NOME]],'MANHÃ (N) (6)'!$B$2:$C$127,2,FALSE),"")</f>
        <v/>
      </c>
      <c r="CP102" s="32" t="str">
        <f>IFERROR(VLOOKUP(Tabela227[[#This Row],[NOME]],'MANHÃ (N) (5)'!$B$2:$C$127,2,FALSE),"")</f>
        <v/>
      </c>
      <c r="CQ102" s="32" t="str">
        <f>IFERROR(VLOOKUP(Tabela227[[#This Row],[NOME]],'MANHÃ (N) (4)'!$B$2:$C$127,2,FALSE),"")</f>
        <v/>
      </c>
      <c r="CR102" s="32" t="str">
        <f>IFERROR(VLOOKUP(Tabela227[[#This Row],[NOME]],'MANHÃ (N) (3)'!$B$2:$C$127,2,FALSE),"")</f>
        <v/>
      </c>
      <c r="CS102" s="32" t="str">
        <f>IFERROR(VLOOKUP(Tabela227[[#This Row],[NOME]],'MANHÃ (N) (2)'!$B$2:$C$127,2,FALSE),"")</f>
        <v/>
      </c>
      <c r="CT102" s="32" t="str">
        <f>IFERROR(VLOOKUP(Tabela227[[#This Row],[NOME]],'MANHÃ (N) (1)'!$B$2:$C$127,2,FALSE),"")</f>
        <v/>
      </c>
      <c r="CU102" s="32" t="str">
        <f>IFERROR(VLOOKUP(Tabela227[[#This Row],[NOME]],'MANHÃ (N) (7)'!$D$2:$E$127,2,FALSE),"")</f>
        <v/>
      </c>
      <c r="CV102" s="32" t="str">
        <f>IFERROR(VLOOKUP(Tabela227[[#This Row],[NOME]],'MANHÃ (N) (6)'!$D$2:$E$127,2,FALSE),"")</f>
        <v/>
      </c>
      <c r="CW102" s="32" t="str">
        <f>IFERROR(VLOOKUP(Tabela227[[#This Row],[NOME]],'MANHÃ (N) (5)'!$D$2:$E$127,2,FALSE),"")</f>
        <v/>
      </c>
      <c r="CX102" s="32" t="str">
        <f>IFERROR(VLOOKUP(Tabela227[[#This Row],[NOME]],'MANHÃ (N) (4)'!$D$2:$E$127,2,FALSE),"")</f>
        <v/>
      </c>
      <c r="CY102" s="32" t="str">
        <f>IFERROR(VLOOKUP(Tabela227[[#This Row],[NOME]],'MANHÃ (N) (3)'!$D$2:$E$127,2,FALSE),"")</f>
        <v/>
      </c>
      <c r="CZ102" s="32" t="str">
        <f>IFERROR(VLOOKUP(Tabela227[[#This Row],[NOME]],'MANHÃ (N) (2)'!$D$2:$E$127,2,FALSE),"")</f>
        <v/>
      </c>
      <c r="DA102" s="32" t="str">
        <f>IFERROR(VLOOKUP(Tabela227[[#This Row],[NOME]],'MANHÃ (N) (1)'!$D$2:$E$127,2,FALSE),"")</f>
        <v/>
      </c>
      <c r="DB102" s="32" t="str">
        <f>IFERROR(VLOOKUP(Tabela227[[#This Row],[NOME]],'MANHÃ (N) (7)'!$F$2:$G$127,2,FALSE),"")</f>
        <v/>
      </c>
      <c r="DC102" s="32" t="str">
        <f>IFERROR(VLOOKUP(Tabela227[[#This Row],[NOME]],'MANHÃ (N) (7)'!$F$2:$G$127,2,FALSE),"")</f>
        <v/>
      </c>
      <c r="DD102" s="32" t="str">
        <f>IFERROR(VLOOKUP(Tabela227[[#This Row],[NOME]],'MANHÃ (N) (6)'!$F$2:$G$127,2,FALSE),"")</f>
        <v/>
      </c>
      <c r="DE102" s="32" t="str">
        <f>IFERROR(VLOOKUP(Tabela227[[#This Row],[NOME]],'MANHÃ (N) (5)'!$F$2:$G$127,2,FALSE),"")</f>
        <v/>
      </c>
      <c r="DF102" s="32" t="str">
        <f>IFERROR(VLOOKUP(Tabela227[[#This Row],[NOME]],'MANHÃ (N) (3)'!$F$2:$G$127,2,FALSE),"")</f>
        <v/>
      </c>
      <c r="DG102" s="32" t="str">
        <f>IFERROR(VLOOKUP(Tabela227[[#This Row],[NOME]],'MANHÃ (N) (2)'!$F$2:$G$127,2,FALSE),"")</f>
        <v/>
      </c>
      <c r="DH102" s="32" t="str">
        <f>IFERROR(VLOOKUP(Tabela227[[#This Row],[NOME]],'MANHÃ (N) (1)'!$F$2:$G$127,2,FALSE),"")</f>
        <v/>
      </c>
      <c r="DI102" s="32" t="str">
        <f>IFERROR(VLOOKUP(Tabela227[[#This Row],[NOME]],'MANHÃ (N) (7)'!$H$2:$I$127,2,FALSE),"")</f>
        <v/>
      </c>
      <c r="DJ102" s="32" t="str">
        <f>IFERROR(VLOOKUP(Tabela227[[#This Row],[NOME]],'MANHÃ (N) (6)'!$H$2:$I$127,2,FALSE),"")</f>
        <v/>
      </c>
      <c r="DK102" s="32" t="str">
        <f>IFERROR(VLOOKUP(Tabela227[[#This Row],[NOME]],'MANHÃ (N) (5)'!$H$2:$I$127,2,FALSE),"")</f>
        <v/>
      </c>
      <c r="DL102" s="32" t="str">
        <f>IFERROR(VLOOKUP(Tabela227[[#This Row],[NOME]],'MANHÃ (N) (4)'!$H$2:$I$127,2,FALSE),"")</f>
        <v/>
      </c>
      <c r="DM102" s="32" t="str">
        <f>IFERROR(VLOOKUP(Tabela227[[#This Row],[NOME]],'MANHÃ (N) (3)'!$H$2:$I$127,2,FALSE),"")</f>
        <v/>
      </c>
      <c r="DN102" s="32" t="str">
        <f>IFERROR(VLOOKUP(Tabela227[[#This Row],[NOME]],'MANHÃ (N) (2)'!$H$2:$I$127,2,FALSE),"")</f>
        <v/>
      </c>
      <c r="DO102" s="32" t="str">
        <f>IFERROR(VLOOKUP(Tabela227[[#This Row],[NOME]],'MANHÃ (N) (1)'!$H$2:$I$127,2,FALSE),"")</f>
        <v/>
      </c>
      <c r="DP102" s="32" t="str">
        <f>IFERROR(VLOOKUP(Tabela227[[#This Row],[NOME]],'MANHÃ (N) (7)'!$J$2:$K$127,2,FALSE),"")</f>
        <v/>
      </c>
      <c r="DQ102" s="32" t="str">
        <f>IFERROR(VLOOKUP(Tabela227[[#This Row],[NOME]],'MANHÃ (N) (6)'!$J$2:$K$127,2,FALSE),"")</f>
        <v/>
      </c>
      <c r="DR102" s="32" t="str">
        <f>IFERROR(VLOOKUP(Tabela227[[#This Row],[NOME]],'MANHÃ (N) (5)'!$J$2:$K$127,2,FALSE),"")</f>
        <v/>
      </c>
      <c r="DS102" s="32" t="str">
        <f>IFERROR(VLOOKUP(Tabela227[[#This Row],[NOME]],'MANHÃ (N) (4)'!$J$2:$K$127,2,FALSE),"")</f>
        <v/>
      </c>
      <c r="DT102" s="32" t="str">
        <f>IFERROR(VLOOKUP(Tabela227[[#This Row],[NOME]],'MANHÃ (N) (3)'!$J$2:$K$127,2,FALSE),"")</f>
        <v/>
      </c>
      <c r="DU102" s="32" t="str">
        <f>IFERROR(VLOOKUP(Tabela227[[#This Row],[NOME]],'MANHÃ (N) (2)'!$J$2:$K$127,2,FALSE),"")</f>
        <v/>
      </c>
      <c r="DV102" s="32" t="str">
        <f>IFERROR(VLOOKUP(Tabela227[[#This Row],[NOME]],'MANHÃ (N) (1)'!$J$2:$K$127,2,FALSE),"")</f>
        <v/>
      </c>
      <c r="DW102" s="32" t="str">
        <f>IFERROR(VLOOKUP(Tabela227[[#This Row],[NOME]],'MANHÃ (N) (7)'!$L$2:$M$127,2,FALSE),"")</f>
        <v/>
      </c>
      <c r="DX102" s="32" t="str">
        <f>IFERROR(VLOOKUP(Tabela227[[#This Row],[NOME]],'MANHÃ (N) (6)'!$L$2:$M$127,2,FALSE),"")</f>
        <v/>
      </c>
      <c r="DY102" s="32" t="str">
        <f>IFERROR(VLOOKUP(Tabela227[[#This Row],[NOME]],'MANHÃ (N) (5)'!$L$2:$M$127,2,FALSE),"")</f>
        <v/>
      </c>
      <c r="DZ102" s="32" t="str">
        <f>IFERROR(VLOOKUP(Tabela227[[#This Row],[NOME]],'MANHÃ (N) (4)'!$L$2:$M$127,2,FALSE),"")</f>
        <v/>
      </c>
      <c r="EA102" s="32" t="str">
        <f>IFERROR(VLOOKUP(Tabela227[[#This Row],[NOME]],'MANHÃ (N) (3)'!$L$2:$M$127,2,FALSE),"")</f>
        <v/>
      </c>
      <c r="EB102" s="32" t="str">
        <f>IFERROR(VLOOKUP(Tabela227[[#This Row],[NOME]],'MANHÃ (N) (2)'!$L$2:$M$127,2,FALSE),"")</f>
        <v/>
      </c>
      <c r="EC102" s="32" t="str">
        <f>IFERROR(VLOOKUP(Tabela227[[#This Row],[NOME]],'MANHÃ (N) (1)'!$L$2:$M$127,2,FALSE),"")</f>
        <v/>
      </c>
      <c r="ED102" s="33">
        <v>45323</v>
      </c>
      <c r="EE102" s="31">
        <f>PROFESSORES!$D$3</f>
        <v>2024</v>
      </c>
      <c r="EF102" s="31" t="str">
        <f>PROFESSORES!$C$3</f>
        <v>MAIO</v>
      </c>
      <c r="EG102" s="35">
        <f>'MÊS (WORD)'!$C$4</f>
        <v>5</v>
      </c>
      <c r="EH102" s="42">
        <f>'MÊS (WORD)'!$I$5</f>
        <v>45413</v>
      </c>
      <c r="EI102" s="31" t="str">
        <f>'MÊS (WORD)'!$J$5</f>
        <v>*
***************************DIA DO TRABALHO**************************</v>
      </c>
      <c r="EJ102" s="42">
        <f>'MÊS (WORD)'!$I$6</f>
        <v>45414</v>
      </c>
      <c r="EK102" s="37" t="str">
        <f>'MÊS (WORD)'!$J$6</f>
        <v/>
      </c>
      <c r="EL102" s="42">
        <f>'MÊS (WORD)'!$I$7</f>
        <v>45415</v>
      </c>
      <c r="EM102" s="37" t="str">
        <f>'MÊS (WORD)'!$J$7</f>
        <v/>
      </c>
      <c r="EN102" s="42">
        <f>'MÊS (WORD)'!$I$8</f>
        <v>45416</v>
      </c>
      <c r="EO102" s="37" t="str">
        <f>'MÊS (WORD)'!$J$8</f>
        <v/>
      </c>
      <c r="EP102" s="42">
        <f>'MÊS (WORD)'!$I$9</f>
        <v>45417</v>
      </c>
      <c r="EQ102" s="37" t="str">
        <f>'MÊS (WORD)'!$J$9</f>
        <v>********************************************************************</v>
      </c>
      <c r="ER102" s="42">
        <f>'MÊS (WORD)'!$I$10</f>
        <v>45418</v>
      </c>
      <c r="ES102" s="37" t="str">
        <f>'MÊS (WORD)'!$J$10</f>
        <v/>
      </c>
      <c r="ET102" s="42">
        <f>'MÊS (WORD)'!$I$11</f>
        <v>45419</v>
      </c>
      <c r="EU102" s="37" t="str">
        <f>'MÊS (WORD)'!$J$11</f>
        <v/>
      </c>
      <c r="EV102" s="42">
        <f>'MÊS (WORD)'!$I$12</f>
        <v>45420</v>
      </c>
      <c r="EW102" s="37" t="str">
        <f>'MÊS (WORD)'!$J$12</f>
        <v/>
      </c>
      <c r="EX102" s="42">
        <f>'MÊS (WORD)'!$I$13</f>
        <v>45421</v>
      </c>
      <c r="EY102" s="37" t="str">
        <f>'MÊS (WORD)'!$J$13</f>
        <v/>
      </c>
      <c r="EZ102" s="37">
        <f>'MÊS (WORD)'!$I$14</f>
        <v>45422</v>
      </c>
      <c r="FA102" s="37" t="str">
        <f>'MÊS (WORD)'!$J$14</f>
        <v/>
      </c>
      <c r="FB102" s="37">
        <f>'MÊS (WORD)'!$I$15</f>
        <v>45423</v>
      </c>
      <c r="FC102" s="37" t="str">
        <f>'MÊS (WORD)'!$J$15</f>
        <v/>
      </c>
      <c r="FD102" s="37">
        <f>'MÊS (WORD)'!$I$16</f>
        <v>45424</v>
      </c>
      <c r="FE102" s="37" t="str">
        <f>'MÊS (WORD)'!$J$16</f>
        <v>********************************************************************</v>
      </c>
      <c r="FF102" s="37">
        <f>'MÊS (WORD)'!$I$17</f>
        <v>45425</v>
      </c>
      <c r="FG102" s="37" t="str">
        <f>'MÊS (WORD)'!$J$17</f>
        <v/>
      </c>
      <c r="FH102" s="37">
        <f>'MÊS (WORD)'!$I$18</f>
        <v>45426</v>
      </c>
      <c r="FI102" s="37" t="str">
        <f>'MÊS (WORD)'!$J$18</f>
        <v/>
      </c>
      <c r="FJ102" s="37">
        <f>'MÊS (WORD)'!$I$19</f>
        <v>45427</v>
      </c>
      <c r="FK102" s="37" t="str">
        <f>'MÊS (WORD)'!$J$19</f>
        <v/>
      </c>
      <c r="FL102" s="37">
        <f>'MÊS (WORD)'!$I$20</f>
        <v>45428</v>
      </c>
      <c r="FM102" s="37" t="str">
        <f>'MÊS (WORD)'!$J$20</f>
        <v/>
      </c>
      <c r="FN102" s="37">
        <f>'MÊS (WORD)'!$I$21</f>
        <v>45429</v>
      </c>
      <c r="FO102" s="37" t="str">
        <f>'MÊS (WORD)'!$J$21</f>
        <v/>
      </c>
      <c r="FP102" s="37">
        <f>'MÊS (WORD)'!$I$22</f>
        <v>45430</v>
      </c>
      <c r="FQ102" s="37" t="str">
        <f>'MÊS (WORD)'!$J$22</f>
        <v/>
      </c>
      <c r="FR102" s="37">
        <f>'MÊS (WORD)'!$I$23</f>
        <v>45431</v>
      </c>
      <c r="FS102" s="37" t="str">
        <f>'MÊS (WORD)'!$J$23</f>
        <v>********************************************************************</v>
      </c>
      <c r="FT102" s="37">
        <f>'MÊS (WORD)'!$I$24</f>
        <v>45432</v>
      </c>
      <c r="FU102" s="37" t="str">
        <f>'MÊS (WORD)'!$J$24</f>
        <v/>
      </c>
      <c r="FV102" s="37">
        <f>'MÊS (WORD)'!$I$25</f>
        <v>45433</v>
      </c>
      <c r="FW102" s="37" t="str">
        <f>'MÊS (WORD)'!$J$25</f>
        <v/>
      </c>
      <c r="FX102" s="37">
        <f>'MÊS (WORD)'!$I$26</f>
        <v>45434</v>
      </c>
      <c r="FY102" s="37" t="str">
        <f>'MÊS (WORD)'!$J$26</f>
        <v/>
      </c>
      <c r="FZ102" s="37">
        <f>'MÊS (WORD)'!$I$27</f>
        <v>45435</v>
      </c>
      <c r="GA102" s="37" t="str">
        <f>'MÊS (WORD)'!$J$27</f>
        <v/>
      </c>
      <c r="GB102" s="37">
        <f>'MÊS (WORD)'!$I$28</f>
        <v>45436</v>
      </c>
      <c r="GC102" s="37" t="str">
        <f>'MÊS (WORD)'!$J$28</f>
        <v/>
      </c>
      <c r="GD102" s="37">
        <f>'MÊS (WORD)'!$I$29</f>
        <v>45437</v>
      </c>
      <c r="GE102" s="37" t="str">
        <f>'MÊS (WORD)'!$J$29</f>
        <v/>
      </c>
      <c r="GF102" s="37">
        <f>'MÊS (WORD)'!$I$30</f>
        <v>45438</v>
      </c>
      <c r="GG102" s="37" t="str">
        <f>'MÊS (WORD)'!$J$30</f>
        <v>********************************************************************</v>
      </c>
      <c r="GH102" s="37">
        <f>'MÊS (WORD)'!$I$31</f>
        <v>45439</v>
      </c>
      <c r="GI102" s="37" t="str">
        <f>'MÊS (WORD)'!$J$31</f>
        <v/>
      </c>
      <c r="GJ102" s="37">
        <f>'MÊS (WORD)'!$I$32</f>
        <v>45440</v>
      </c>
      <c r="GK102" s="37" t="str">
        <f>'MÊS (WORD)'!$J$32</f>
        <v/>
      </c>
      <c r="GL102" s="37">
        <f>'MÊS (WORD)'!$I$33</f>
        <v>45441</v>
      </c>
      <c r="GM102" s="37" t="str">
        <f>'MÊS (WORD)'!$J$33</f>
        <v/>
      </c>
      <c r="GN102" s="37">
        <f>'MÊS (WORD)'!$I$34</f>
        <v>45442</v>
      </c>
      <c r="GO102" s="37" t="str">
        <f>'MÊS (WORD)'!$J$34</f>
        <v/>
      </c>
      <c r="GP102" s="37">
        <f>'MÊS (WORD)'!$I$35</f>
        <v>45443</v>
      </c>
      <c r="GQ102" s="31" t="str">
        <f>'MÊS (WORD)'!$J$35</f>
        <v/>
      </c>
    </row>
    <row r="103" spans="1:199" ht="17.100000000000001" customHeight="1" x14ac:dyDescent="0.25">
      <c r="A103" s="31">
        <v>74829</v>
      </c>
      <c r="B103" s="33">
        <v>44782</v>
      </c>
      <c r="C103" s="31">
        <v>183</v>
      </c>
      <c r="D103" s="39" t="s">
        <v>420</v>
      </c>
      <c r="E103" s="34" t="s">
        <v>473</v>
      </c>
      <c r="F103" s="39" t="s">
        <v>396</v>
      </c>
      <c r="G103" s="39" t="s">
        <v>398</v>
      </c>
      <c r="H103" s="31">
        <v>4</v>
      </c>
      <c r="I103" s="31">
        <f>IF(Tabela227[[#This Row],[HORA AULA]]&lt;&gt;0,Tabela227[[#This Row],[HORA AULA]]/2,"-")</f>
        <v>2</v>
      </c>
      <c r="J103" s="31" t="s">
        <v>100</v>
      </c>
      <c r="K103" s="31" t="s">
        <v>100</v>
      </c>
      <c r="L103" s="31" t="s">
        <v>100</v>
      </c>
      <c r="M103" s="31" t="s">
        <v>100</v>
      </c>
      <c r="N103" s="32" t="str">
        <f>IFERROR(VLOOKUP(Tabela227[[#This Row],[NOME]],'NOITE (N) (7)'!$B$3:$C$176,2,FALSE),"")</f>
        <v/>
      </c>
      <c r="O103" s="32" t="str">
        <f>IFERROR(VLOOKUP(Tabela227[[#This Row],[NOME]],'NOITE (N) (6)'!$B$3:$C$176,2,FALSE),"")</f>
        <v/>
      </c>
      <c r="P103" s="32" t="str">
        <f>IFERROR(VLOOKUP(Tabela227[[#This Row],[NOME]],'NOITE (N) (5)'!$B$3:$C$176,2,FALSE),"")</f>
        <v/>
      </c>
      <c r="Q103" s="32" t="str">
        <f>IFERROR(VLOOKUP(Tabela227[[#This Row],[NOME]],'NOITE (N) (4)'!$B$3:$C$176,2,FALSE),"")</f>
        <v/>
      </c>
      <c r="R103" s="32" t="str">
        <f>IFERROR(VLOOKUP(Tabela227[[#This Row],[NOME]],'NOITE (N) (3)'!$B$3:$C$176,2,FALSE),"")</f>
        <v/>
      </c>
      <c r="S103" s="32" t="str">
        <f>IFERROR(VLOOKUP(Tabela227[[#This Row],[NOME]],'NOITE (N) (2)'!$B$3:$C$176,2,FALSE),"")</f>
        <v/>
      </c>
      <c r="T103" s="32" t="str">
        <f>IFERROR(VLOOKUP(Tabela227[[#This Row],[NOME]],'NOITE (N) (1)'!$B$3:$C$176,2,FALSE),"")</f>
        <v/>
      </c>
      <c r="U103" s="32" t="str">
        <f>IFERROR(VLOOKUP(Tabela227[[#This Row],[NOME]],'NOITE (N) (7)'!$D$3:$E$176,2,FALSE),"")</f>
        <v/>
      </c>
      <c r="V103" s="32" t="str">
        <f>IFERROR(VLOOKUP(Tabela227[[#This Row],[NOME]],'NOITE (N) (6)'!$D$3:$E$176,2,FALSE),"")</f>
        <v/>
      </c>
      <c r="W103" s="32" t="str">
        <f>IFERROR(VLOOKUP(Tabela227[[#This Row],[NOME]],'NOITE (N) (5)'!$D$3:$E$176,2,FALSE),"")</f>
        <v/>
      </c>
      <c r="X103" s="32" t="str">
        <f>IFERROR(VLOOKUP(Tabela227[[#This Row],[NOME]],'NOITE (N) (4)'!$D$3:$E$176,2,FALSE),"")</f>
        <v/>
      </c>
      <c r="Y103" s="32" t="str">
        <f>IFERROR(VLOOKUP(Tabela227[[#This Row],[NOME]],'NOITE (N) (3)'!$D$3:$E$176,2,FALSE),"")</f>
        <v/>
      </c>
      <c r="Z103" s="32" t="str">
        <f>IFERROR(VLOOKUP(Tabela227[[#This Row],[NOME]],'NOITE (N) (2)'!$D$3:$E$176,2,FALSE),"")</f>
        <v/>
      </c>
      <c r="AA103" s="32" t="str">
        <f>IFERROR(VLOOKUP(Tabela227[[#This Row],[NOME]],'NOITE (N) (1)'!$D$3:$E$176,2,FALSE),"")</f>
        <v/>
      </c>
      <c r="AB103" s="32" t="str">
        <f>IFERROR(VLOOKUP(Tabela227[[#This Row],[NOME]],'NOITE (N) (7)'!$F$3:$G$176,2,FALSE),"")</f>
        <v/>
      </c>
      <c r="AC103" s="32" t="str">
        <f>IFERROR(VLOOKUP(Tabela227[[#This Row],[NOME]],'NOITE (N) (6)'!$F$3:$G$176,2,FALSE),"")</f>
        <v/>
      </c>
      <c r="AD103" s="32" t="str">
        <f>IFERROR(VLOOKUP(Tabela227[[#This Row],[NOME]],'NOITE (N) (5)'!$F$3:$G$176,2,FALSE),"")</f>
        <v/>
      </c>
      <c r="AE103" s="32" t="str">
        <f>IFERROR(VLOOKUP(Tabela227[[#This Row],[NOME]],'NOITE (N) (4)'!$F$3:$G$176,2,FALSE),"")</f>
        <v/>
      </c>
      <c r="AF103" s="32" t="str">
        <f>IFERROR(VLOOKUP(Tabela227[[#This Row],[NOME]],'NOITE (N) (3)'!$F$3:$G$176,2,FALSE),"")</f>
        <v/>
      </c>
      <c r="AG103" s="32" t="str">
        <f>IFERROR(VLOOKUP(Tabela227[[#This Row],[NOME]],'NOITE (N) (2)'!$F$3:$G$176,2,FALSE),"")</f>
        <v/>
      </c>
      <c r="AH103" s="32" t="str">
        <f>IFERROR(VLOOKUP(Tabela227[[#This Row],[NOME]],'NOITE (N) (1)'!$F$3:$G$176,2,FALSE),"")</f>
        <v/>
      </c>
      <c r="AI103" s="32" t="str">
        <f>IFERROR(VLOOKUP(Tabela227[[#This Row],[NOME]],'NOITE (N) (7)'!$H$3:$I$176,2,FALSE),"")</f>
        <v/>
      </c>
      <c r="AJ103" s="32" t="str">
        <f>IFERROR(VLOOKUP(Tabela227[[#This Row],[NOME]],'NOITE (N) (6)'!$H$3:$I$176,2,FALSE),"")</f>
        <v/>
      </c>
      <c r="AK103" s="32" t="str">
        <f>IFERROR(VLOOKUP(Tabela227[[#This Row],[NOME]],'NOITE (N) (5)'!$H$3:$I$176,2,FALSE),"")</f>
        <v/>
      </c>
      <c r="AL103" s="32" t="str">
        <f>IFERROR(VLOOKUP(Tabela227[[#This Row],[NOME]],'NOITE (N) (4)'!$H$3:$I$176,2,FALSE),"")</f>
        <v/>
      </c>
      <c r="AM103" s="32" t="str">
        <f>IFERROR(VLOOKUP(Tabela227[[#This Row],[NOME]],'NOITE (N) (3)'!$H$3:$I$176,2,FALSE),"")</f>
        <v/>
      </c>
      <c r="AN103" s="32" t="str">
        <f>IFERROR(VLOOKUP(Tabela227[[#This Row],[NOME]],'NOITE (N) (2)'!$H$3:$I$176,2,FALSE),"")</f>
        <v/>
      </c>
      <c r="AO103" s="32" t="str">
        <f>IFERROR(VLOOKUP(Tabela227[[#This Row],[NOME]],'NOITE (N) (1)'!$H$3:$I$176,2,FALSE),"")</f>
        <v/>
      </c>
      <c r="AP103" s="32" t="str">
        <f>IFERROR(VLOOKUP(Tabela227[[#This Row],[NOME]],'NOITE (N) (7)'!$J$3:$K$176,2,FALSE),"")</f>
        <v/>
      </c>
      <c r="AQ103" s="32" t="str">
        <f>IFERROR(VLOOKUP(Tabela227[[#This Row],[NOME]],'NOITE (N) (6)'!$J$3:$K$176,2,FALSE),"")</f>
        <v/>
      </c>
      <c r="AR103" s="32" t="str">
        <f>IFERROR(VLOOKUP(Tabela227[[#This Row],[NOME]],'NOITE (N) (5)'!$J$3:$K$176,2,FALSE),"")</f>
        <v/>
      </c>
      <c r="AS103" s="32" t="str">
        <f>IFERROR(VLOOKUP(Tabela227[[#This Row],[NOME]],'NOITE (N) (4)'!$J$3:$K$176,2,FALSE),"")</f>
        <v/>
      </c>
      <c r="AT103" s="32" t="str">
        <f>IFERROR(VLOOKUP(Tabela227[[#This Row],[NOME]],'NOITE (N) (3)'!$J$3:$K$176,2,FALSE),"")</f>
        <v/>
      </c>
      <c r="AU103" s="32" t="str">
        <f>IFERROR(VLOOKUP(Tabela227[[#This Row],[NOME]],'NOITE (N) (2)'!$J$3:$K$176,2,FALSE),"")</f>
        <v/>
      </c>
      <c r="AV103" s="32" t="str">
        <f>IFERROR(VLOOKUP(Tabela227[[#This Row],[NOME]],'NOITE (N) (1)'!$J$3:$K$176,2,FALSE),"")</f>
        <v/>
      </c>
      <c r="AW103" s="32" t="str">
        <f>IFERROR(VLOOKUP(Tabela227[[#This Row],[NOME]],'NOITE (N) (7)'!$L$3:$M$176,2,FALSE),"")</f>
        <v/>
      </c>
      <c r="AX103" s="32" t="str">
        <f>IFERROR(VLOOKUP(Tabela227[[#This Row],[NOME]],'NOITE (N) (6)'!$L$3:$M$176,2,FALSE),"")</f>
        <v/>
      </c>
      <c r="AY103" s="32" t="str">
        <f>IFERROR(VLOOKUP(Tabela227[[#This Row],[NOME]],'NOITE (N) (5)'!$L$3:$M$176,2,FALSE),"")</f>
        <v/>
      </c>
      <c r="AZ103" s="32" t="str">
        <f>IFERROR(VLOOKUP(Tabela227[[#This Row],[NOME]],'NOITE (N) (4)'!$L$3:$M$176,2,FALSE),"")</f>
        <v/>
      </c>
      <c r="BA103" s="32" t="str">
        <f>IFERROR(VLOOKUP(Tabela227[[#This Row],[NOME]],'NOITE (N) (3)'!$L$3:$M$176,2,FALSE),"")</f>
        <v/>
      </c>
      <c r="BB103" s="32" t="str">
        <f>IFERROR(VLOOKUP(Tabela227[[#This Row],[NOME]],'NOITE (N) (2)'!$L$3:$M$176,2,FALSE),"")</f>
        <v/>
      </c>
      <c r="BC103" s="32" t="str">
        <f>IFERROR(VLOOKUP(Tabela227[[#This Row],[NOME]],'NOITE (N) (1)'!$L$3:$M$176,2,FALSE),"")</f>
        <v/>
      </c>
      <c r="BD103" s="32" t="str">
        <f>IFERROR(VLOOKUP(Tabela227[[#This Row],[NOME]],'TARDE (N) (6)'!$B$2:$C$73,2,FALSE),"")</f>
        <v/>
      </c>
      <c r="BE103" s="32" t="str">
        <f>IFERROR(VLOOKUP(Tabela227[[#This Row],[NOME]],'TARDE (N) (5)'!$B$2:$C$73,2,FALSE),"")</f>
        <v/>
      </c>
      <c r="BF103" s="32" t="str">
        <f>IFERROR(VLOOKUP(Tabela227[[#This Row],[NOME]],'TARDE (N) (4)'!$B$2:$C$73,2,FALSE),"")</f>
        <v/>
      </c>
      <c r="BG103" s="32" t="str">
        <f>IFERROR(VLOOKUP(Tabela227[[#This Row],[NOME]],'TARDE (N) (3)'!$B$2:$C$73,2,FALSE),"")</f>
        <v/>
      </c>
      <c r="BH103" s="32" t="str">
        <f>IFERROR(VLOOKUP(Tabela227[[#This Row],[NOME]],'TARDE (N) (2)'!$B$2:$C$73,2,FALSE),"")</f>
        <v/>
      </c>
      <c r="BI103" s="32" t="str">
        <f>IFERROR(VLOOKUP(Tabela227[[#This Row],[NOME]],'TARDE (N) (1)'!$B$2:$C$73,2,FALSE),"")</f>
        <v/>
      </c>
      <c r="BJ103" s="32" t="str">
        <f>IFERROR(VLOOKUP(Tabela227[[#This Row],[NOME]],'TARDE (N) (6)'!$D$2:$E$73,2,FALSE),"")</f>
        <v/>
      </c>
      <c r="BK103" s="32" t="str">
        <f>IFERROR(VLOOKUP(Tabela227[[#This Row],[NOME]],'TARDE (N) (5)'!$D$2:$E$73,2,FALSE),"")</f>
        <v/>
      </c>
      <c r="BL103" s="32" t="str">
        <f>IFERROR(VLOOKUP(Tabela227[[#This Row],[NOME]],'TARDE (N) (4)'!$D$2:$E$73,2,FALSE),"")</f>
        <v/>
      </c>
      <c r="BM103" s="32" t="str">
        <f>IFERROR(VLOOKUP(Tabela227[[#This Row],[NOME]],'TARDE (N) (3)'!$D$2:$E$73,2,FALSE),"")</f>
        <v/>
      </c>
      <c r="BN103" s="32" t="str">
        <f>IFERROR(VLOOKUP(Tabela227[[#This Row],[NOME]],'TARDE (N) (2)'!$D$2:$E$73,2,FALSE),"")</f>
        <v/>
      </c>
      <c r="BO103" s="32" t="str">
        <f>IFERROR(VLOOKUP(Tabela227[[#This Row],[NOME]],'TARDE (N) (1)'!$D$2:$E$73,2,FALSE),"")</f>
        <v/>
      </c>
      <c r="BP103" s="32" t="str">
        <f>IFERROR(VLOOKUP(Tabela227[[#This Row],[NOME]],'TARDE (N) (6)'!$F$2:$G$73,2,FALSE),"")</f>
        <v/>
      </c>
      <c r="BQ103" s="32" t="str">
        <f>IFERROR(VLOOKUP(Tabela227[[#This Row],[NOME]],'TARDE (N) (5)'!$F$2:$G$73,2,FALSE),"")</f>
        <v/>
      </c>
      <c r="BR103" s="32" t="str">
        <f>IFERROR(VLOOKUP(Tabela227[[#This Row],[NOME]],'TARDE (N) (4)'!$F$2:$G$73,2,FALSE),"")</f>
        <v/>
      </c>
      <c r="BS103" s="32" t="str">
        <f>IFERROR(VLOOKUP(Tabela227[[#This Row],[NOME]],'TARDE (N) (3)'!$F$2:$G$73,2,FALSE),"")</f>
        <v/>
      </c>
      <c r="BT103" s="32" t="str">
        <f>IFERROR(VLOOKUP(Tabela227[[#This Row],[NOME]],'TARDE (N) (2)'!$F$2:$G$73,2,FALSE),"")</f>
        <v/>
      </c>
      <c r="BU103" s="32" t="str">
        <f>IFERROR(VLOOKUP(Tabela227[[#This Row],[NOME]],'TARDE (N) (1)'!$F$2:$G$73,2,FALSE),"")</f>
        <v/>
      </c>
      <c r="BV103" s="32" t="str">
        <f>IFERROR(VLOOKUP(Tabela227[[#This Row],[NOME]],'TARDE (N) (6)'!$H$2:$I$73,2,FALSE),"")</f>
        <v/>
      </c>
      <c r="BW103" s="32" t="str">
        <f>IFERROR(VLOOKUP(Tabela227[[#This Row],[NOME]],'TARDE (N) (5)'!$H$2:$I$73,2,FALSE),"")</f>
        <v/>
      </c>
      <c r="BX103" s="32" t="str">
        <f>IFERROR(VLOOKUP(Tabela227[[#This Row],[NOME]],'TARDE (N) (4)'!$H$2:$I$73,2,FALSE),"")</f>
        <v/>
      </c>
      <c r="BY103" s="32" t="str">
        <f>IFERROR(VLOOKUP(Tabela227[[#This Row],[NOME]],'TARDE (N) (3)'!$H$2:$I$73,2,FALSE),"")</f>
        <v/>
      </c>
      <c r="BZ103" s="32" t="str">
        <f>IFERROR(VLOOKUP(Tabela227[[#This Row],[NOME]],'TARDE (N) (2)'!$H$2:$I$73,2,FALSE),"")</f>
        <v/>
      </c>
      <c r="CA103" s="32" t="str">
        <f>IFERROR(VLOOKUP(Tabela227[[#This Row],[NOME]],'TARDE (N) (1)'!$H$2:$I$73,2,FALSE),"")</f>
        <v/>
      </c>
      <c r="CB103" s="32" t="str">
        <f>IFERROR(VLOOKUP(Tabela227[[#This Row],[NOME]],'TARDE (N) (6)'!$J$2:$K$73,2,FALSE),"")</f>
        <v/>
      </c>
      <c r="CC103" s="32" t="str">
        <f>IFERROR(VLOOKUP(Tabela227[[#This Row],[NOME]],'TARDE (N) (5)'!$J$2:$K$73,2,FALSE),"")</f>
        <v/>
      </c>
      <c r="CD103" s="32" t="str">
        <f>IFERROR(VLOOKUP(Tabela227[[#This Row],[NOME]],'TARDE (N) (4)'!$J$2:$K$73,2,FALSE),"")</f>
        <v/>
      </c>
      <c r="CE103" s="32" t="str">
        <f>IFERROR(VLOOKUP(Tabela227[[#This Row],[NOME]],'TARDE (N) (3)'!$J$2:$K$73,2,FALSE),"")</f>
        <v/>
      </c>
      <c r="CF103" s="32" t="str">
        <f>IFERROR(VLOOKUP(Tabela227[[#This Row],[NOME]],'TARDE (N) (2)'!$J$2:$K$73,2,FALSE),"")</f>
        <v/>
      </c>
      <c r="CG103" s="32" t="str">
        <f>IFERROR(VLOOKUP(Tabela227[[#This Row],[NOME]],'TARDE (N) (1)'!$J$2:$K$73,2,FALSE),"")</f>
        <v/>
      </c>
      <c r="CH103" s="32" t="str">
        <f>IFERROR(VLOOKUP(Tabela227[[#This Row],[NOME]],'TARDE (N) (6)'!$L$2:$M$73,2,FALSE),"")</f>
        <v/>
      </c>
      <c r="CI103" s="32" t="str">
        <f>IFERROR(VLOOKUP(Tabela227[[#This Row],[NOME]],'TARDE (N) (5)'!$L$2:$M$73,2,FALSE),"")</f>
        <v/>
      </c>
      <c r="CJ103" s="32" t="str">
        <f>IFERROR(VLOOKUP(Tabela227[[#This Row],[NOME]],'TARDE (N) (4)'!$L$2:$M$73,2,FALSE),"")</f>
        <v/>
      </c>
      <c r="CK103" s="32" t="str">
        <f>IFERROR(VLOOKUP(Tabela227[[#This Row],[NOME]],'TARDE (N) (3)'!$L$2:$M$73,2,FALSE),"")</f>
        <v/>
      </c>
      <c r="CL103" s="32" t="str">
        <f>IFERROR(VLOOKUP(Tabela227[[#This Row],[NOME]],'TARDE (N) (2)'!$L$2:$M$73,2,FALSE),"")</f>
        <v/>
      </c>
      <c r="CM103" s="32" t="str">
        <f>IFERROR(VLOOKUP(Tabela227[[#This Row],[NOME]],'TARDE (N) (1)'!$L$2:$M$73,2,FALSE),"")</f>
        <v/>
      </c>
      <c r="CN103" s="32" t="str">
        <f>IFERROR(VLOOKUP(Tabela227[[#This Row],[NOME]],'MANHÃ (N) (7)'!$B$2:$C$127,2,FALSE),"")</f>
        <v/>
      </c>
      <c r="CO103" s="32" t="str">
        <f>IFERROR(VLOOKUP(Tabela227[[#This Row],[NOME]],'MANHÃ (N) (6)'!$B$2:$C$127,2,FALSE),"")</f>
        <v/>
      </c>
      <c r="CP103" s="32" t="str">
        <f>IFERROR(VLOOKUP(Tabela227[[#This Row],[NOME]],'MANHÃ (N) (5)'!$B$2:$C$127,2,FALSE),"")</f>
        <v/>
      </c>
      <c r="CQ103" s="32" t="str">
        <f>IFERROR(VLOOKUP(Tabela227[[#This Row],[NOME]],'MANHÃ (N) (4)'!$B$2:$C$127,2,FALSE),"")</f>
        <v/>
      </c>
      <c r="CR103" s="32" t="str">
        <f>IFERROR(VLOOKUP(Tabela227[[#This Row],[NOME]],'MANHÃ (N) (3)'!$B$2:$C$127,2,FALSE),"")</f>
        <v/>
      </c>
      <c r="CS103" s="32" t="str">
        <f>IFERROR(VLOOKUP(Tabela227[[#This Row],[NOME]],'MANHÃ (N) (2)'!$B$2:$C$127,2,FALSE),"")</f>
        <v/>
      </c>
      <c r="CT103" s="32" t="str">
        <f>IFERROR(VLOOKUP(Tabela227[[#This Row],[NOME]],'MANHÃ (N) (1)'!$B$2:$C$127,2,FALSE),"")</f>
        <v/>
      </c>
      <c r="CU103" s="32" t="str">
        <f>IFERROR(VLOOKUP(Tabela227[[#This Row],[NOME]],'MANHÃ (N) (7)'!$D$2:$E$127,2,FALSE),"")</f>
        <v/>
      </c>
      <c r="CV103" s="32" t="str">
        <f>IFERROR(VLOOKUP(Tabela227[[#This Row],[NOME]],'MANHÃ (N) (6)'!$D$2:$E$127,2,FALSE),"")</f>
        <v/>
      </c>
      <c r="CW103" s="32" t="str">
        <f>IFERROR(VLOOKUP(Tabela227[[#This Row],[NOME]],'MANHÃ (N) (5)'!$D$2:$E$127,2,FALSE),"")</f>
        <v/>
      </c>
      <c r="CX103" s="32" t="str">
        <f>IFERROR(VLOOKUP(Tabela227[[#This Row],[NOME]],'MANHÃ (N) (4)'!$D$2:$E$127,2,FALSE),"")</f>
        <v/>
      </c>
      <c r="CY103" s="32" t="str">
        <f>IFERROR(VLOOKUP(Tabela227[[#This Row],[NOME]],'MANHÃ (N) (3)'!$D$2:$E$127,2,FALSE),"")</f>
        <v/>
      </c>
      <c r="CZ103" s="32" t="str">
        <f>IFERROR(VLOOKUP(Tabela227[[#This Row],[NOME]],'MANHÃ (N) (2)'!$D$2:$E$127,2,FALSE),"")</f>
        <v/>
      </c>
      <c r="DA103" s="32" t="str">
        <f>IFERROR(VLOOKUP(Tabela227[[#This Row],[NOME]],'MANHÃ (N) (1)'!$D$2:$E$127,2,FALSE),"")</f>
        <v/>
      </c>
      <c r="DB103" s="32" t="str">
        <f>IFERROR(VLOOKUP(Tabela227[[#This Row],[NOME]],'MANHÃ (N) (7)'!$F$2:$G$127,2,FALSE),"")</f>
        <v/>
      </c>
      <c r="DC103" s="32" t="str">
        <f>IFERROR(VLOOKUP(Tabela227[[#This Row],[NOME]],'MANHÃ (N) (7)'!$F$2:$G$127,2,FALSE),"")</f>
        <v/>
      </c>
      <c r="DD103" s="32" t="str">
        <f>IFERROR(VLOOKUP(Tabela227[[#This Row],[NOME]],'MANHÃ (N) (6)'!$F$2:$G$127,2,FALSE),"")</f>
        <v/>
      </c>
      <c r="DE103" s="32" t="str">
        <f>IFERROR(VLOOKUP(Tabela227[[#This Row],[NOME]],'MANHÃ (N) (5)'!$F$2:$G$127,2,FALSE),"")</f>
        <v/>
      </c>
      <c r="DF103" s="32" t="str">
        <f>IFERROR(VLOOKUP(Tabela227[[#This Row],[NOME]],'MANHÃ (N) (3)'!$F$2:$G$127,2,FALSE),"")</f>
        <v/>
      </c>
      <c r="DG103" s="32" t="str">
        <f>IFERROR(VLOOKUP(Tabela227[[#This Row],[NOME]],'MANHÃ (N) (2)'!$F$2:$G$127,2,FALSE),"")</f>
        <v/>
      </c>
      <c r="DH103" s="32" t="str">
        <f>IFERROR(VLOOKUP(Tabela227[[#This Row],[NOME]],'MANHÃ (N) (1)'!$F$2:$G$127,2,FALSE),"")</f>
        <v/>
      </c>
      <c r="DI103" s="32" t="str">
        <f>IFERROR(VLOOKUP(Tabela227[[#This Row],[NOME]],'MANHÃ (N) (7)'!$H$2:$I$127,2,FALSE),"")</f>
        <v/>
      </c>
      <c r="DJ103" s="32" t="str">
        <f>IFERROR(VLOOKUP(Tabela227[[#This Row],[NOME]],'MANHÃ (N) (6)'!$H$2:$I$127,2,FALSE),"")</f>
        <v/>
      </c>
      <c r="DK103" s="32" t="str">
        <f>IFERROR(VLOOKUP(Tabela227[[#This Row],[NOME]],'MANHÃ (N) (5)'!$H$2:$I$127,2,FALSE),"")</f>
        <v/>
      </c>
      <c r="DL103" s="32" t="str">
        <f>IFERROR(VLOOKUP(Tabela227[[#This Row],[NOME]],'MANHÃ (N) (4)'!$H$2:$I$127,2,FALSE),"")</f>
        <v/>
      </c>
      <c r="DM103" s="32" t="str">
        <f>IFERROR(VLOOKUP(Tabela227[[#This Row],[NOME]],'MANHÃ (N) (3)'!$H$2:$I$127,2,FALSE),"")</f>
        <v/>
      </c>
      <c r="DN103" s="32" t="str">
        <f>IFERROR(VLOOKUP(Tabela227[[#This Row],[NOME]],'MANHÃ (N) (2)'!$H$2:$I$127,2,FALSE),"")</f>
        <v/>
      </c>
      <c r="DO103" s="32" t="str">
        <f>IFERROR(VLOOKUP(Tabela227[[#This Row],[NOME]],'MANHÃ (N) (1)'!$H$2:$I$127,2,FALSE),"")</f>
        <v/>
      </c>
      <c r="DP103" s="32" t="str">
        <f>IFERROR(VLOOKUP(Tabela227[[#This Row],[NOME]],'MANHÃ (N) (7)'!$J$2:$K$127,2,FALSE),"")</f>
        <v/>
      </c>
      <c r="DQ103" s="32" t="str">
        <f>IFERROR(VLOOKUP(Tabela227[[#This Row],[NOME]],'MANHÃ (N) (6)'!$J$2:$K$127,2,FALSE),"")</f>
        <v/>
      </c>
      <c r="DR103" s="32" t="str">
        <f>IFERROR(VLOOKUP(Tabela227[[#This Row],[NOME]],'MANHÃ (N) (5)'!$J$2:$K$127,2,FALSE),"")</f>
        <v/>
      </c>
      <c r="DS103" s="32" t="str">
        <f>IFERROR(VLOOKUP(Tabela227[[#This Row],[NOME]],'MANHÃ (N) (4)'!$J$2:$K$127,2,FALSE),"")</f>
        <v/>
      </c>
      <c r="DT103" s="32" t="str">
        <f>IFERROR(VLOOKUP(Tabela227[[#This Row],[NOME]],'MANHÃ (N) (3)'!$J$2:$K$127,2,FALSE),"")</f>
        <v/>
      </c>
      <c r="DU103" s="32" t="str">
        <f>IFERROR(VLOOKUP(Tabela227[[#This Row],[NOME]],'MANHÃ (N) (2)'!$J$2:$K$127,2,FALSE),"")</f>
        <v/>
      </c>
      <c r="DV103" s="32" t="str">
        <f>IFERROR(VLOOKUP(Tabela227[[#This Row],[NOME]],'MANHÃ (N) (1)'!$J$2:$K$127,2,FALSE),"")</f>
        <v/>
      </c>
      <c r="DW103" s="32" t="str">
        <f>IFERROR(VLOOKUP(Tabela227[[#This Row],[NOME]],'MANHÃ (N) (7)'!$L$2:$M$127,2,FALSE),"")</f>
        <v/>
      </c>
      <c r="DX103" s="32" t="str">
        <f>IFERROR(VLOOKUP(Tabela227[[#This Row],[NOME]],'MANHÃ (N) (6)'!$L$2:$M$127,2,FALSE),"")</f>
        <v/>
      </c>
      <c r="DY103" s="32" t="str">
        <f>IFERROR(VLOOKUP(Tabela227[[#This Row],[NOME]],'MANHÃ (N) (5)'!$L$2:$M$127,2,FALSE),"")</f>
        <v/>
      </c>
      <c r="DZ103" s="32" t="str">
        <f>IFERROR(VLOOKUP(Tabela227[[#This Row],[NOME]],'MANHÃ (N) (4)'!$L$2:$M$127,2,FALSE),"")</f>
        <v/>
      </c>
      <c r="EA103" s="32" t="str">
        <f>IFERROR(VLOOKUP(Tabela227[[#This Row],[NOME]],'MANHÃ (N) (3)'!$L$2:$M$127,2,FALSE),"")</f>
        <v/>
      </c>
      <c r="EB103" s="32" t="str">
        <f>IFERROR(VLOOKUP(Tabela227[[#This Row],[NOME]],'MANHÃ (N) (2)'!$L$2:$M$127,2,FALSE),"")</f>
        <v/>
      </c>
      <c r="EC103" s="32" t="str">
        <f>IFERROR(VLOOKUP(Tabela227[[#This Row],[NOME]],'MANHÃ (N) (1)'!$L$2:$M$127,2,FALSE),"")</f>
        <v/>
      </c>
      <c r="ED103" s="33">
        <v>45323</v>
      </c>
      <c r="EE103" s="31">
        <f>PROFESSORES!$D$3</f>
        <v>2024</v>
      </c>
      <c r="EF103" s="31" t="str">
        <f>PROFESSORES!$C$3</f>
        <v>MAIO</v>
      </c>
      <c r="EG103" s="35">
        <f>'MÊS (WORD)'!$C$4</f>
        <v>5</v>
      </c>
      <c r="EH103" s="42">
        <f>'MÊS (WORD)'!$I$5</f>
        <v>45413</v>
      </c>
      <c r="EI103" s="31" t="str">
        <f>'MÊS (WORD)'!$J$5</f>
        <v>*
***************************DIA DO TRABALHO**************************</v>
      </c>
      <c r="EJ103" s="42">
        <f>'MÊS (WORD)'!$I$6</f>
        <v>45414</v>
      </c>
      <c r="EK103" s="37" t="str">
        <f>'MÊS (WORD)'!$J$6</f>
        <v/>
      </c>
      <c r="EL103" s="42">
        <f>'MÊS (WORD)'!$I$7</f>
        <v>45415</v>
      </c>
      <c r="EM103" s="37" t="str">
        <f>'MÊS (WORD)'!$J$7</f>
        <v/>
      </c>
      <c r="EN103" s="42">
        <f>'MÊS (WORD)'!$I$8</f>
        <v>45416</v>
      </c>
      <c r="EO103" s="37" t="str">
        <f>'MÊS (WORD)'!$J$8</f>
        <v/>
      </c>
      <c r="EP103" s="42">
        <f>'MÊS (WORD)'!$I$9</f>
        <v>45417</v>
      </c>
      <c r="EQ103" s="37" t="str">
        <f>'MÊS (WORD)'!$J$9</f>
        <v>********************************************************************</v>
      </c>
      <c r="ER103" s="42">
        <f>'MÊS (WORD)'!$I$10</f>
        <v>45418</v>
      </c>
      <c r="ES103" s="37" t="str">
        <f>'MÊS (WORD)'!$J$10</f>
        <v/>
      </c>
      <c r="ET103" s="42">
        <f>'MÊS (WORD)'!$I$11</f>
        <v>45419</v>
      </c>
      <c r="EU103" s="37" t="str">
        <f>'MÊS (WORD)'!$J$11</f>
        <v/>
      </c>
      <c r="EV103" s="42">
        <f>'MÊS (WORD)'!$I$12</f>
        <v>45420</v>
      </c>
      <c r="EW103" s="37" t="str">
        <f>'MÊS (WORD)'!$J$12</f>
        <v/>
      </c>
      <c r="EX103" s="42">
        <f>'MÊS (WORD)'!$I$13</f>
        <v>45421</v>
      </c>
      <c r="EY103" s="37" t="str">
        <f>'MÊS (WORD)'!$J$13</f>
        <v/>
      </c>
      <c r="EZ103" s="37">
        <f>'MÊS (WORD)'!$I$14</f>
        <v>45422</v>
      </c>
      <c r="FA103" s="37" t="str">
        <f>'MÊS (WORD)'!$J$14</f>
        <v/>
      </c>
      <c r="FB103" s="37">
        <f>'MÊS (WORD)'!$I$15</f>
        <v>45423</v>
      </c>
      <c r="FC103" s="37" t="str">
        <f>'MÊS (WORD)'!$J$15</f>
        <v/>
      </c>
      <c r="FD103" s="37">
        <f>'MÊS (WORD)'!$I$16</f>
        <v>45424</v>
      </c>
      <c r="FE103" s="37" t="str">
        <f>'MÊS (WORD)'!$J$16</f>
        <v>********************************************************************</v>
      </c>
      <c r="FF103" s="37">
        <f>'MÊS (WORD)'!$I$17</f>
        <v>45425</v>
      </c>
      <c r="FG103" s="37" t="str">
        <f>'MÊS (WORD)'!$J$17</f>
        <v/>
      </c>
      <c r="FH103" s="37">
        <f>'MÊS (WORD)'!$I$18</f>
        <v>45426</v>
      </c>
      <c r="FI103" s="37" t="str">
        <f>'MÊS (WORD)'!$J$18</f>
        <v/>
      </c>
      <c r="FJ103" s="37">
        <f>'MÊS (WORD)'!$I$19</f>
        <v>45427</v>
      </c>
      <c r="FK103" s="37" t="str">
        <f>'MÊS (WORD)'!$J$19</f>
        <v/>
      </c>
      <c r="FL103" s="37">
        <f>'MÊS (WORD)'!$I$20</f>
        <v>45428</v>
      </c>
      <c r="FM103" s="37" t="str">
        <f>'MÊS (WORD)'!$J$20</f>
        <v/>
      </c>
      <c r="FN103" s="37">
        <f>'MÊS (WORD)'!$I$21</f>
        <v>45429</v>
      </c>
      <c r="FO103" s="37" t="str">
        <f>'MÊS (WORD)'!$J$21</f>
        <v/>
      </c>
      <c r="FP103" s="37">
        <f>'MÊS (WORD)'!$I$22</f>
        <v>45430</v>
      </c>
      <c r="FQ103" s="37" t="str">
        <f>'MÊS (WORD)'!$J$22</f>
        <v/>
      </c>
      <c r="FR103" s="37">
        <f>'MÊS (WORD)'!$I$23</f>
        <v>45431</v>
      </c>
      <c r="FS103" s="37" t="str">
        <f>'MÊS (WORD)'!$J$23</f>
        <v>********************************************************************</v>
      </c>
      <c r="FT103" s="37">
        <f>'MÊS (WORD)'!$I$24</f>
        <v>45432</v>
      </c>
      <c r="FU103" s="37" t="str">
        <f>'MÊS (WORD)'!$J$24</f>
        <v/>
      </c>
      <c r="FV103" s="37">
        <f>'MÊS (WORD)'!$I$25</f>
        <v>45433</v>
      </c>
      <c r="FW103" s="37" t="str">
        <f>'MÊS (WORD)'!$J$25</f>
        <v/>
      </c>
      <c r="FX103" s="37">
        <f>'MÊS (WORD)'!$I$26</f>
        <v>45434</v>
      </c>
      <c r="FY103" s="37" t="str">
        <f>'MÊS (WORD)'!$J$26</f>
        <v/>
      </c>
      <c r="FZ103" s="37">
        <f>'MÊS (WORD)'!$I$27</f>
        <v>45435</v>
      </c>
      <c r="GA103" s="37" t="str">
        <f>'MÊS (WORD)'!$J$27</f>
        <v/>
      </c>
      <c r="GB103" s="37">
        <f>'MÊS (WORD)'!$I$28</f>
        <v>45436</v>
      </c>
      <c r="GC103" s="37" t="str">
        <f>'MÊS (WORD)'!$J$28</f>
        <v/>
      </c>
      <c r="GD103" s="37">
        <f>'MÊS (WORD)'!$I$29</f>
        <v>45437</v>
      </c>
      <c r="GE103" s="37" t="str">
        <f>'MÊS (WORD)'!$J$29</f>
        <v/>
      </c>
      <c r="GF103" s="37">
        <f>'MÊS (WORD)'!$I$30</f>
        <v>45438</v>
      </c>
      <c r="GG103" s="37" t="str">
        <f>'MÊS (WORD)'!$J$30</f>
        <v>********************************************************************</v>
      </c>
      <c r="GH103" s="37">
        <f>'MÊS (WORD)'!$I$31</f>
        <v>45439</v>
      </c>
      <c r="GI103" s="37" t="str">
        <f>'MÊS (WORD)'!$J$31</f>
        <v/>
      </c>
      <c r="GJ103" s="37">
        <f>'MÊS (WORD)'!$I$32</f>
        <v>45440</v>
      </c>
      <c r="GK103" s="37" t="str">
        <f>'MÊS (WORD)'!$J$32</f>
        <v/>
      </c>
      <c r="GL103" s="37">
        <f>'MÊS (WORD)'!$I$33</f>
        <v>45441</v>
      </c>
      <c r="GM103" s="37" t="str">
        <f>'MÊS (WORD)'!$J$33</f>
        <v/>
      </c>
      <c r="GN103" s="37">
        <f>'MÊS (WORD)'!$I$34</f>
        <v>45442</v>
      </c>
      <c r="GO103" s="37" t="str">
        <f>'MÊS (WORD)'!$J$34</f>
        <v/>
      </c>
      <c r="GP103" s="37">
        <f>'MÊS (WORD)'!$I$35</f>
        <v>45443</v>
      </c>
      <c r="GQ103" s="31" t="str">
        <f>'MÊS (WORD)'!$J$35</f>
        <v/>
      </c>
    </row>
    <row r="104" spans="1:199" ht="17.100000000000001" customHeight="1" x14ac:dyDescent="0.25">
      <c r="A104" s="31">
        <v>48218</v>
      </c>
      <c r="B104" s="33">
        <v>40967</v>
      </c>
      <c r="C104" s="31">
        <v>216</v>
      </c>
      <c r="D104" s="39" t="s">
        <v>397</v>
      </c>
      <c r="E104" s="34" t="s">
        <v>201</v>
      </c>
      <c r="F104" s="39" t="s">
        <v>396</v>
      </c>
      <c r="G104" s="39" t="s">
        <v>398</v>
      </c>
      <c r="H104" s="31">
        <v>8</v>
      </c>
      <c r="I104" s="31">
        <f>IF(Tabela227[[#This Row],[HORA AULA]]&lt;&gt;0,Tabela227[[#This Row],[HORA AULA]]/2,"-")</f>
        <v>4</v>
      </c>
      <c r="J104" s="31">
        <v>32</v>
      </c>
      <c r="K104" s="31">
        <v>16</v>
      </c>
      <c r="L104" s="31" t="s">
        <v>100</v>
      </c>
      <c r="M104" s="31" t="s">
        <v>100</v>
      </c>
      <c r="N104" s="32" t="str">
        <f>IFERROR(VLOOKUP(Tabela227[[#This Row],[NOME]],'NOITE (N) (7)'!$B$3:$C$176,2,FALSE),"")</f>
        <v/>
      </c>
      <c r="O104" s="32" t="str">
        <f>IFERROR(VLOOKUP(Tabela227[[#This Row],[NOME]],'NOITE (N) (6)'!$B$3:$C$176,2,FALSE),"")</f>
        <v/>
      </c>
      <c r="P104" s="32" t="str">
        <f>IFERROR(VLOOKUP(Tabela227[[#This Row],[NOME]],'NOITE (N) (5)'!$B$3:$C$176,2,FALSE),"")</f>
        <v/>
      </c>
      <c r="Q104" s="32" t="str">
        <f>IFERROR(VLOOKUP(Tabela227[[#This Row],[NOME]],'NOITE (N) (4)'!$B$3:$C$176,2,FALSE),"")</f>
        <v/>
      </c>
      <c r="R104" s="32" t="str">
        <f>IFERROR(VLOOKUP(Tabela227[[#This Row],[NOME]],'NOITE (N) (3)'!$B$3:$C$176,2,FALSE),"")</f>
        <v/>
      </c>
      <c r="S104" s="32" t="str">
        <f>IFERROR(VLOOKUP(Tabela227[[#This Row],[NOME]],'NOITE (N) (2)'!$B$3:$C$176,2,FALSE),"")</f>
        <v/>
      </c>
      <c r="T104" s="32" t="str">
        <f>IFERROR(VLOOKUP(Tabela227[[#This Row],[NOME]],'NOITE (N) (1)'!$B$3:$C$176,2,FALSE),"")</f>
        <v/>
      </c>
      <c r="U104" s="32" t="str">
        <f>IFERROR(VLOOKUP(Tabela227[[#This Row],[NOME]],'NOITE (N) (7)'!$D$3:$E$176,2,FALSE),"")</f>
        <v/>
      </c>
      <c r="V104" s="32" t="str">
        <f>IFERROR(VLOOKUP(Tabela227[[#This Row],[NOME]],'NOITE (N) (6)'!$D$3:$E$176,2,FALSE),"")</f>
        <v/>
      </c>
      <c r="W104" s="32" t="str">
        <f>IFERROR(VLOOKUP(Tabela227[[#This Row],[NOME]],'NOITE (N) (5)'!$D$3:$E$176,2,FALSE),"")</f>
        <v/>
      </c>
      <c r="X104" s="32" t="str">
        <f>IFERROR(VLOOKUP(Tabela227[[#This Row],[NOME]],'NOITE (N) (4)'!$D$3:$E$176,2,FALSE),"")</f>
        <v/>
      </c>
      <c r="Y104" s="32" t="str">
        <f>IFERROR(VLOOKUP(Tabela227[[#This Row],[NOME]],'NOITE (N) (3)'!$D$3:$E$176,2,FALSE),"")</f>
        <v/>
      </c>
      <c r="Z104" s="32" t="str">
        <f>IFERROR(VLOOKUP(Tabela227[[#This Row],[NOME]],'NOITE (N) (2)'!$D$3:$E$176,2,FALSE),"")</f>
        <v/>
      </c>
      <c r="AA104" s="32" t="str">
        <f>IFERROR(VLOOKUP(Tabela227[[#This Row],[NOME]],'NOITE (N) (1)'!$D$3:$E$176,2,FALSE),"")</f>
        <v/>
      </c>
      <c r="AB104" s="32" t="str">
        <f>IFERROR(VLOOKUP(Tabela227[[#This Row],[NOME]],'NOITE (N) (7)'!$F$3:$G$176,2,FALSE),"")</f>
        <v/>
      </c>
      <c r="AC104" s="32" t="str">
        <f>IFERROR(VLOOKUP(Tabela227[[#This Row],[NOME]],'NOITE (N) (6)'!$F$3:$G$176,2,FALSE),"")</f>
        <v/>
      </c>
      <c r="AD104" s="32" t="str">
        <f>IFERROR(VLOOKUP(Tabela227[[#This Row],[NOME]],'NOITE (N) (5)'!$F$3:$G$176,2,FALSE),"")</f>
        <v/>
      </c>
      <c r="AE104" s="32" t="str">
        <f>IFERROR(VLOOKUP(Tabela227[[#This Row],[NOME]],'NOITE (N) (4)'!$F$3:$G$176,2,FALSE),"")</f>
        <v/>
      </c>
      <c r="AF104" s="32" t="str">
        <f>IFERROR(VLOOKUP(Tabela227[[#This Row],[NOME]],'NOITE (N) (3)'!$F$3:$G$176,2,FALSE),"")</f>
        <v/>
      </c>
      <c r="AG104" s="32" t="str">
        <f>IFERROR(VLOOKUP(Tabela227[[#This Row],[NOME]],'NOITE (N) (2)'!$F$3:$G$176,2,FALSE),"")</f>
        <v/>
      </c>
      <c r="AH104" s="32" t="str">
        <f>IFERROR(VLOOKUP(Tabela227[[#This Row],[NOME]],'NOITE (N) (1)'!$F$3:$G$176,2,FALSE),"")</f>
        <v/>
      </c>
      <c r="AI104" s="32" t="str">
        <f>IFERROR(VLOOKUP(Tabela227[[#This Row],[NOME]],'NOITE (N) (7)'!$H$3:$I$176,2,FALSE),"")</f>
        <v/>
      </c>
      <c r="AJ104" s="32" t="str">
        <f>IFERROR(VLOOKUP(Tabela227[[#This Row],[NOME]],'NOITE (N) (6)'!$H$3:$I$176,2,FALSE),"")</f>
        <v/>
      </c>
      <c r="AK104" s="32" t="str">
        <f>IFERROR(VLOOKUP(Tabela227[[#This Row],[NOME]],'NOITE (N) (5)'!$H$3:$I$176,2,FALSE),"")</f>
        <v/>
      </c>
      <c r="AL104" s="32" t="str">
        <f>IFERROR(VLOOKUP(Tabela227[[#This Row],[NOME]],'NOITE (N) (4)'!$H$3:$I$176,2,FALSE),"")</f>
        <v/>
      </c>
      <c r="AM104" s="32" t="str">
        <f>IFERROR(VLOOKUP(Tabela227[[#This Row],[NOME]],'NOITE (N) (3)'!$H$3:$I$176,2,FALSE),"")</f>
        <v/>
      </c>
      <c r="AN104" s="32" t="str">
        <f>IFERROR(VLOOKUP(Tabela227[[#This Row],[NOME]],'NOITE (N) (2)'!$H$3:$I$176,2,FALSE),"")</f>
        <v/>
      </c>
      <c r="AO104" s="32" t="str">
        <f>IFERROR(VLOOKUP(Tabela227[[#This Row],[NOME]],'NOITE (N) (1)'!$H$3:$I$176,2,FALSE),"")</f>
        <v/>
      </c>
      <c r="AP104" s="32" t="str">
        <f>IFERROR(VLOOKUP(Tabela227[[#This Row],[NOME]],'NOITE (N) (7)'!$J$3:$K$176,2,FALSE),"")</f>
        <v/>
      </c>
      <c r="AQ104" s="32" t="str">
        <f>IFERROR(VLOOKUP(Tabela227[[#This Row],[NOME]],'NOITE (N) (6)'!$J$3:$K$176,2,FALSE),"")</f>
        <v/>
      </c>
      <c r="AR104" s="32" t="str">
        <f>IFERROR(VLOOKUP(Tabela227[[#This Row],[NOME]],'NOITE (N) (5)'!$J$3:$K$176,2,FALSE),"")</f>
        <v/>
      </c>
      <c r="AS104" s="32" t="str">
        <f>IFERROR(VLOOKUP(Tabela227[[#This Row],[NOME]],'NOITE (N) (4)'!$J$3:$K$176,2,FALSE),"")</f>
        <v/>
      </c>
      <c r="AT104" s="32" t="str">
        <f>IFERROR(VLOOKUP(Tabela227[[#This Row],[NOME]],'NOITE (N) (3)'!$J$3:$K$176,2,FALSE),"")</f>
        <v/>
      </c>
      <c r="AU104" s="32" t="str">
        <f>IFERROR(VLOOKUP(Tabela227[[#This Row],[NOME]],'NOITE (N) (2)'!$J$3:$K$176,2,FALSE),"")</f>
        <v/>
      </c>
      <c r="AV104" s="32" t="str">
        <f>IFERROR(VLOOKUP(Tabela227[[#This Row],[NOME]],'NOITE (N) (1)'!$J$3:$K$176,2,FALSE),"")</f>
        <v/>
      </c>
      <c r="AW104" s="32" t="str">
        <f>IFERROR(VLOOKUP(Tabela227[[#This Row],[NOME]],'NOITE (N) (7)'!$L$3:$M$176,2,FALSE),"")</f>
        <v/>
      </c>
      <c r="AX104" s="32" t="str">
        <f>IFERROR(VLOOKUP(Tabela227[[#This Row],[NOME]],'NOITE (N) (6)'!$L$3:$M$176,2,FALSE),"")</f>
        <v/>
      </c>
      <c r="AY104" s="32" t="str">
        <f>IFERROR(VLOOKUP(Tabela227[[#This Row],[NOME]],'NOITE (N) (5)'!$L$3:$M$176,2,FALSE),"")</f>
        <v/>
      </c>
      <c r="AZ104" s="32" t="str">
        <f>IFERROR(VLOOKUP(Tabela227[[#This Row],[NOME]],'NOITE (N) (4)'!$L$3:$M$176,2,FALSE),"")</f>
        <v/>
      </c>
      <c r="BA104" s="32" t="str">
        <f>IFERROR(VLOOKUP(Tabela227[[#This Row],[NOME]],'NOITE (N) (3)'!$L$3:$M$176,2,FALSE),"")</f>
        <v/>
      </c>
      <c r="BB104" s="32" t="str">
        <f>IFERROR(VLOOKUP(Tabela227[[#This Row],[NOME]],'NOITE (N) (2)'!$L$3:$M$176,2,FALSE),"")</f>
        <v/>
      </c>
      <c r="BC104" s="32" t="str">
        <f>IFERROR(VLOOKUP(Tabela227[[#This Row],[NOME]],'NOITE (N) (1)'!$L$3:$M$176,2,FALSE),"")</f>
        <v/>
      </c>
      <c r="BD104" s="32" t="str">
        <f>IFERROR(VLOOKUP(Tabela227[[#This Row],[NOME]],'TARDE (N) (6)'!$B$2:$C$73,2,FALSE),"")</f>
        <v/>
      </c>
      <c r="BE104" s="32" t="str">
        <f>IFERROR(VLOOKUP(Tabela227[[#This Row],[NOME]],'TARDE (N) (5)'!$B$2:$C$73,2,FALSE),"")</f>
        <v/>
      </c>
      <c r="BF104" s="32" t="str">
        <f>IFERROR(VLOOKUP(Tabela227[[#This Row],[NOME]],'TARDE (N) (4)'!$B$2:$C$73,2,FALSE),"")</f>
        <v/>
      </c>
      <c r="BG104" s="32" t="str">
        <f>IFERROR(VLOOKUP(Tabela227[[#This Row],[NOME]],'TARDE (N) (3)'!$B$2:$C$73,2,FALSE),"")</f>
        <v/>
      </c>
      <c r="BH104" s="32" t="str">
        <f>IFERROR(VLOOKUP(Tabela227[[#This Row],[NOME]],'TARDE (N) (2)'!$B$2:$C$73,2,FALSE),"")</f>
        <v/>
      </c>
      <c r="BI104" s="32" t="str">
        <f>IFERROR(VLOOKUP(Tabela227[[#This Row],[NOME]],'TARDE (N) (1)'!$B$2:$C$73,2,FALSE),"")</f>
        <v/>
      </c>
      <c r="BJ104" s="32" t="str">
        <f>IFERROR(VLOOKUP(Tabela227[[#This Row],[NOME]],'TARDE (N) (6)'!$D$2:$E$73,2,FALSE),"")</f>
        <v/>
      </c>
      <c r="BK104" s="32" t="str">
        <f>IFERROR(VLOOKUP(Tabela227[[#This Row],[NOME]],'TARDE (N) (5)'!$D$2:$E$73,2,FALSE),"")</f>
        <v/>
      </c>
      <c r="BL104" s="32" t="str">
        <f>IFERROR(VLOOKUP(Tabela227[[#This Row],[NOME]],'TARDE (N) (4)'!$D$2:$E$73,2,FALSE),"")</f>
        <v/>
      </c>
      <c r="BM104" s="32" t="str">
        <f>IFERROR(VLOOKUP(Tabela227[[#This Row],[NOME]],'TARDE (N) (3)'!$D$2:$E$73,2,FALSE),"")</f>
        <v/>
      </c>
      <c r="BN104" s="32" t="str">
        <f>IFERROR(VLOOKUP(Tabela227[[#This Row],[NOME]],'TARDE (N) (2)'!$D$2:$E$73,2,FALSE),"")</f>
        <v/>
      </c>
      <c r="BO104" s="32" t="str">
        <f>IFERROR(VLOOKUP(Tabela227[[#This Row],[NOME]],'TARDE (N) (1)'!$D$2:$E$73,2,FALSE),"")</f>
        <v/>
      </c>
      <c r="BP104" s="32" t="str">
        <f>IFERROR(VLOOKUP(Tabela227[[#This Row],[NOME]],'TARDE (N) (6)'!$F$2:$G$73,2,FALSE),"")</f>
        <v/>
      </c>
      <c r="BQ104" s="32" t="str">
        <f>IFERROR(VLOOKUP(Tabela227[[#This Row],[NOME]],'TARDE (N) (5)'!$F$2:$G$73,2,FALSE),"")</f>
        <v/>
      </c>
      <c r="BR104" s="32" t="str">
        <f>IFERROR(VLOOKUP(Tabela227[[#This Row],[NOME]],'TARDE (N) (4)'!$F$2:$G$73,2,FALSE),"")</f>
        <v/>
      </c>
      <c r="BS104" s="32" t="str">
        <f>IFERROR(VLOOKUP(Tabela227[[#This Row],[NOME]],'TARDE (N) (3)'!$F$2:$G$73,2,FALSE),"")</f>
        <v/>
      </c>
      <c r="BT104" s="32" t="str">
        <f>IFERROR(VLOOKUP(Tabela227[[#This Row],[NOME]],'TARDE (N) (2)'!$F$2:$G$73,2,FALSE),"")</f>
        <v/>
      </c>
      <c r="BU104" s="32" t="str">
        <f>IFERROR(VLOOKUP(Tabela227[[#This Row],[NOME]],'TARDE (N) (1)'!$F$2:$G$73,2,FALSE),"")</f>
        <v/>
      </c>
      <c r="BV104" s="32" t="str">
        <f>IFERROR(VLOOKUP(Tabela227[[#This Row],[NOME]],'TARDE (N) (6)'!$H$2:$I$73,2,FALSE),"")</f>
        <v/>
      </c>
      <c r="BW104" s="32" t="str">
        <f>IFERROR(VLOOKUP(Tabela227[[#This Row],[NOME]],'TARDE (N) (5)'!$H$2:$I$73,2,FALSE),"")</f>
        <v/>
      </c>
      <c r="BX104" s="32" t="str">
        <f>IFERROR(VLOOKUP(Tabela227[[#This Row],[NOME]],'TARDE (N) (4)'!$H$2:$I$73,2,FALSE),"")</f>
        <v/>
      </c>
      <c r="BY104" s="32" t="str">
        <f>IFERROR(VLOOKUP(Tabela227[[#This Row],[NOME]],'TARDE (N) (3)'!$H$2:$I$73,2,FALSE),"")</f>
        <v/>
      </c>
      <c r="BZ104" s="32" t="str">
        <f>IFERROR(VLOOKUP(Tabela227[[#This Row],[NOME]],'TARDE (N) (2)'!$H$2:$I$73,2,FALSE),"")</f>
        <v/>
      </c>
      <c r="CA104" s="32" t="str">
        <f>IFERROR(VLOOKUP(Tabela227[[#This Row],[NOME]],'TARDE (N) (1)'!$H$2:$I$73,2,FALSE),"")</f>
        <v/>
      </c>
      <c r="CB104" s="32" t="str">
        <f>IFERROR(VLOOKUP(Tabela227[[#This Row],[NOME]],'TARDE (N) (6)'!$J$2:$K$73,2,FALSE),"")</f>
        <v/>
      </c>
      <c r="CC104" s="32" t="str">
        <f>IFERROR(VLOOKUP(Tabela227[[#This Row],[NOME]],'TARDE (N) (5)'!$J$2:$K$73,2,FALSE),"")</f>
        <v/>
      </c>
      <c r="CD104" s="32" t="str">
        <f>IFERROR(VLOOKUP(Tabela227[[#This Row],[NOME]],'TARDE (N) (4)'!$J$2:$K$73,2,FALSE),"")</f>
        <v/>
      </c>
      <c r="CE104" s="32" t="str">
        <f>IFERROR(VLOOKUP(Tabela227[[#This Row],[NOME]],'TARDE (N) (3)'!$J$2:$K$73,2,FALSE),"")</f>
        <v/>
      </c>
      <c r="CF104" s="32" t="str">
        <f>IFERROR(VLOOKUP(Tabela227[[#This Row],[NOME]],'TARDE (N) (2)'!$J$2:$K$73,2,FALSE),"")</f>
        <v/>
      </c>
      <c r="CG104" s="32" t="str">
        <f>IFERROR(VLOOKUP(Tabela227[[#This Row],[NOME]],'TARDE (N) (1)'!$J$2:$K$73,2,FALSE),"")</f>
        <v/>
      </c>
      <c r="CH104" s="32" t="str">
        <f>IFERROR(VLOOKUP(Tabela227[[#This Row],[NOME]],'TARDE (N) (6)'!$L$2:$M$73,2,FALSE),"")</f>
        <v/>
      </c>
      <c r="CI104" s="32" t="str">
        <f>IFERROR(VLOOKUP(Tabela227[[#This Row],[NOME]],'TARDE (N) (5)'!$L$2:$M$73,2,FALSE),"")</f>
        <v/>
      </c>
      <c r="CJ104" s="32" t="str">
        <f>IFERROR(VLOOKUP(Tabela227[[#This Row],[NOME]],'TARDE (N) (4)'!$L$2:$M$73,2,FALSE),"")</f>
        <v/>
      </c>
      <c r="CK104" s="32" t="str">
        <f>IFERROR(VLOOKUP(Tabela227[[#This Row],[NOME]],'TARDE (N) (3)'!$L$2:$M$73,2,FALSE),"")</f>
        <v/>
      </c>
      <c r="CL104" s="32" t="str">
        <f>IFERROR(VLOOKUP(Tabela227[[#This Row],[NOME]],'TARDE (N) (2)'!$L$2:$M$73,2,FALSE),"")</f>
        <v/>
      </c>
      <c r="CM104" s="32" t="str">
        <f>IFERROR(VLOOKUP(Tabela227[[#This Row],[NOME]],'TARDE (N) (1)'!$L$2:$M$73,2,FALSE),"")</f>
        <v/>
      </c>
      <c r="CN104" s="32" t="str">
        <f>IFERROR(VLOOKUP(Tabela227[[#This Row],[NOME]],'MANHÃ (N) (7)'!$B$2:$C$127,2,FALSE),"")</f>
        <v/>
      </c>
      <c r="CO104" s="32" t="str">
        <f>IFERROR(VLOOKUP(Tabela227[[#This Row],[NOME]],'MANHÃ (N) (6)'!$B$2:$C$127,2,FALSE),"")</f>
        <v/>
      </c>
      <c r="CP104" s="32" t="str">
        <f>IFERROR(VLOOKUP(Tabela227[[#This Row],[NOME]],'MANHÃ (N) (5)'!$B$2:$C$127,2,FALSE),"")</f>
        <v/>
      </c>
      <c r="CQ104" s="32" t="str">
        <f>IFERROR(VLOOKUP(Tabela227[[#This Row],[NOME]],'MANHÃ (N) (4)'!$B$2:$C$127,2,FALSE),"")</f>
        <v/>
      </c>
      <c r="CR104" s="32" t="str">
        <f>IFERROR(VLOOKUP(Tabela227[[#This Row],[NOME]],'MANHÃ (N) (3)'!$B$2:$C$127,2,FALSE),"")</f>
        <v/>
      </c>
      <c r="CS104" s="32" t="str">
        <f>IFERROR(VLOOKUP(Tabela227[[#This Row],[NOME]],'MANHÃ (N) (2)'!$B$2:$C$127,2,FALSE),"")</f>
        <v/>
      </c>
      <c r="CT104" s="32" t="str">
        <f>IFERROR(VLOOKUP(Tabela227[[#This Row],[NOME]],'MANHÃ (N) (1)'!$B$2:$C$127,2,FALSE),"")</f>
        <v/>
      </c>
      <c r="CU104" s="32" t="str">
        <f>IFERROR(VLOOKUP(Tabela227[[#This Row],[NOME]],'MANHÃ (N) (7)'!$D$2:$E$127,2,FALSE),"")</f>
        <v/>
      </c>
      <c r="CV104" s="32" t="str">
        <f>IFERROR(VLOOKUP(Tabela227[[#This Row],[NOME]],'MANHÃ (N) (6)'!$D$2:$E$127,2,FALSE),"")</f>
        <v/>
      </c>
      <c r="CW104" s="32" t="str">
        <f>IFERROR(VLOOKUP(Tabela227[[#This Row],[NOME]],'MANHÃ (N) (5)'!$D$2:$E$127,2,FALSE),"")</f>
        <v/>
      </c>
      <c r="CX104" s="32" t="str">
        <f>IFERROR(VLOOKUP(Tabela227[[#This Row],[NOME]],'MANHÃ (N) (4)'!$D$2:$E$127,2,FALSE),"")</f>
        <v/>
      </c>
      <c r="CY104" s="32" t="str">
        <f>IFERROR(VLOOKUP(Tabela227[[#This Row],[NOME]],'MANHÃ (N) (3)'!$D$2:$E$127,2,FALSE),"")</f>
        <v/>
      </c>
      <c r="CZ104" s="32" t="str">
        <f>IFERROR(VLOOKUP(Tabela227[[#This Row],[NOME]],'MANHÃ (N) (2)'!$D$2:$E$127,2,FALSE),"")</f>
        <v/>
      </c>
      <c r="DA104" s="32" t="str">
        <f>IFERROR(VLOOKUP(Tabela227[[#This Row],[NOME]],'MANHÃ (N) (1)'!$D$2:$E$127,2,FALSE),"")</f>
        <v/>
      </c>
      <c r="DB104" s="32" t="str">
        <f>IFERROR(VLOOKUP(Tabela227[[#This Row],[NOME]],'MANHÃ (N) (7)'!$F$2:$G$127,2,FALSE),"")</f>
        <v/>
      </c>
      <c r="DC104" s="32" t="str">
        <f>IFERROR(VLOOKUP(Tabela227[[#This Row],[NOME]],'MANHÃ (N) (7)'!$F$2:$G$127,2,FALSE),"")</f>
        <v/>
      </c>
      <c r="DD104" s="32" t="str">
        <f>IFERROR(VLOOKUP(Tabela227[[#This Row],[NOME]],'MANHÃ (N) (6)'!$F$2:$G$127,2,FALSE),"")</f>
        <v/>
      </c>
      <c r="DE104" s="32" t="str">
        <f>IFERROR(VLOOKUP(Tabela227[[#This Row],[NOME]],'MANHÃ (N) (5)'!$F$2:$G$127,2,FALSE),"")</f>
        <v/>
      </c>
      <c r="DF104" s="32" t="str">
        <f>IFERROR(VLOOKUP(Tabela227[[#This Row],[NOME]],'MANHÃ (N) (3)'!$F$2:$G$127,2,FALSE),"")</f>
        <v/>
      </c>
      <c r="DG104" s="32" t="str">
        <f>IFERROR(VLOOKUP(Tabela227[[#This Row],[NOME]],'MANHÃ (N) (2)'!$F$2:$G$127,2,FALSE),"")</f>
        <v/>
      </c>
      <c r="DH104" s="32" t="str">
        <f>IFERROR(VLOOKUP(Tabela227[[#This Row],[NOME]],'MANHÃ (N) (1)'!$F$2:$G$127,2,FALSE),"")</f>
        <v/>
      </c>
      <c r="DI104" s="32" t="str">
        <f>IFERROR(VLOOKUP(Tabela227[[#This Row],[NOME]],'MANHÃ (N) (7)'!$H$2:$I$127,2,FALSE),"")</f>
        <v/>
      </c>
      <c r="DJ104" s="32" t="str">
        <f>IFERROR(VLOOKUP(Tabela227[[#This Row],[NOME]],'MANHÃ (N) (6)'!$H$2:$I$127,2,FALSE),"")</f>
        <v/>
      </c>
      <c r="DK104" s="32" t="str">
        <f>IFERROR(VLOOKUP(Tabela227[[#This Row],[NOME]],'MANHÃ (N) (5)'!$H$2:$I$127,2,FALSE),"")</f>
        <v/>
      </c>
      <c r="DL104" s="32" t="str">
        <f>IFERROR(VLOOKUP(Tabela227[[#This Row],[NOME]],'MANHÃ (N) (4)'!$H$2:$I$127,2,FALSE),"")</f>
        <v/>
      </c>
      <c r="DM104" s="32" t="str">
        <f>IFERROR(VLOOKUP(Tabela227[[#This Row],[NOME]],'MANHÃ (N) (3)'!$H$2:$I$127,2,FALSE),"")</f>
        <v/>
      </c>
      <c r="DN104" s="32" t="str">
        <f>IFERROR(VLOOKUP(Tabela227[[#This Row],[NOME]],'MANHÃ (N) (2)'!$H$2:$I$127,2,FALSE),"")</f>
        <v/>
      </c>
      <c r="DO104" s="32" t="str">
        <f>IFERROR(VLOOKUP(Tabela227[[#This Row],[NOME]],'MANHÃ (N) (1)'!$H$2:$I$127,2,FALSE),"")</f>
        <v/>
      </c>
      <c r="DP104" s="32" t="str">
        <f>IFERROR(VLOOKUP(Tabela227[[#This Row],[NOME]],'MANHÃ (N) (7)'!$J$2:$K$127,2,FALSE),"")</f>
        <v/>
      </c>
      <c r="DQ104" s="32" t="str">
        <f>IFERROR(VLOOKUP(Tabela227[[#This Row],[NOME]],'MANHÃ (N) (6)'!$J$2:$K$127,2,FALSE),"")</f>
        <v/>
      </c>
      <c r="DR104" s="32" t="str">
        <f>IFERROR(VLOOKUP(Tabela227[[#This Row],[NOME]],'MANHÃ (N) (5)'!$J$2:$K$127,2,FALSE),"")</f>
        <v/>
      </c>
      <c r="DS104" s="32" t="str">
        <f>IFERROR(VLOOKUP(Tabela227[[#This Row],[NOME]],'MANHÃ (N) (4)'!$J$2:$K$127,2,FALSE),"")</f>
        <v/>
      </c>
      <c r="DT104" s="32" t="str">
        <f>IFERROR(VLOOKUP(Tabela227[[#This Row],[NOME]],'MANHÃ (N) (3)'!$J$2:$K$127,2,FALSE),"")</f>
        <v/>
      </c>
      <c r="DU104" s="32" t="str">
        <f>IFERROR(VLOOKUP(Tabela227[[#This Row],[NOME]],'MANHÃ (N) (2)'!$J$2:$K$127,2,FALSE),"")</f>
        <v/>
      </c>
      <c r="DV104" s="32" t="str">
        <f>IFERROR(VLOOKUP(Tabela227[[#This Row],[NOME]],'MANHÃ (N) (1)'!$J$2:$K$127,2,FALSE),"")</f>
        <v/>
      </c>
      <c r="DW104" s="32" t="str">
        <f>IFERROR(VLOOKUP(Tabela227[[#This Row],[NOME]],'MANHÃ (N) (7)'!$L$2:$M$127,2,FALSE),"")</f>
        <v/>
      </c>
      <c r="DX104" s="32" t="str">
        <f>IFERROR(VLOOKUP(Tabela227[[#This Row],[NOME]],'MANHÃ (N) (6)'!$L$2:$M$127,2,FALSE),"")</f>
        <v/>
      </c>
      <c r="DY104" s="32" t="str">
        <f>IFERROR(VLOOKUP(Tabela227[[#This Row],[NOME]],'MANHÃ (N) (5)'!$L$2:$M$127,2,FALSE),"")</f>
        <v/>
      </c>
      <c r="DZ104" s="32" t="str">
        <f>IFERROR(VLOOKUP(Tabela227[[#This Row],[NOME]],'MANHÃ (N) (4)'!$L$2:$M$127,2,FALSE),"")</f>
        <v/>
      </c>
      <c r="EA104" s="32" t="str">
        <f>IFERROR(VLOOKUP(Tabela227[[#This Row],[NOME]],'MANHÃ (N) (3)'!$L$2:$M$127,2,FALSE),"")</f>
        <v/>
      </c>
      <c r="EB104" s="32" t="str">
        <f>IFERROR(VLOOKUP(Tabela227[[#This Row],[NOME]],'MANHÃ (N) (2)'!$L$2:$M$127,2,FALSE),"")</f>
        <v/>
      </c>
      <c r="EC104" s="32" t="str">
        <f>IFERROR(VLOOKUP(Tabela227[[#This Row],[NOME]],'MANHÃ (N) (1)'!$L$2:$M$127,2,FALSE),"")</f>
        <v/>
      </c>
      <c r="ED104" s="33">
        <v>45323</v>
      </c>
      <c r="EE104" s="31">
        <f>PROFESSORES!$D$3</f>
        <v>2024</v>
      </c>
      <c r="EF104" s="31" t="str">
        <f>PROFESSORES!$C$3</f>
        <v>MAIO</v>
      </c>
      <c r="EG104" s="35">
        <f>'MÊS (WORD)'!$C$4</f>
        <v>5</v>
      </c>
      <c r="EH104" s="42">
        <f>'MÊS (WORD)'!$I$5</f>
        <v>45413</v>
      </c>
      <c r="EI104" s="31" t="str">
        <f>'MÊS (WORD)'!$J$5</f>
        <v>*
***************************DIA DO TRABALHO**************************</v>
      </c>
      <c r="EJ104" s="42">
        <f>'MÊS (WORD)'!$I$6</f>
        <v>45414</v>
      </c>
      <c r="EK104" s="37" t="str">
        <f>'MÊS (WORD)'!$J$6</f>
        <v/>
      </c>
      <c r="EL104" s="42">
        <f>'MÊS (WORD)'!$I$7</f>
        <v>45415</v>
      </c>
      <c r="EM104" s="37" t="str">
        <f>'MÊS (WORD)'!$J$7</f>
        <v/>
      </c>
      <c r="EN104" s="42">
        <f>'MÊS (WORD)'!$I$8</f>
        <v>45416</v>
      </c>
      <c r="EO104" s="37" t="str">
        <f>'MÊS (WORD)'!$J$8</f>
        <v/>
      </c>
      <c r="EP104" s="42">
        <f>'MÊS (WORD)'!$I$9</f>
        <v>45417</v>
      </c>
      <c r="EQ104" s="37" t="str">
        <f>'MÊS (WORD)'!$J$9</f>
        <v>********************************************************************</v>
      </c>
      <c r="ER104" s="42">
        <f>'MÊS (WORD)'!$I$10</f>
        <v>45418</v>
      </c>
      <c r="ES104" s="37" t="str">
        <f>'MÊS (WORD)'!$J$10</f>
        <v/>
      </c>
      <c r="ET104" s="42">
        <f>'MÊS (WORD)'!$I$11</f>
        <v>45419</v>
      </c>
      <c r="EU104" s="37" t="str">
        <f>'MÊS (WORD)'!$J$11</f>
        <v/>
      </c>
      <c r="EV104" s="42">
        <f>'MÊS (WORD)'!$I$12</f>
        <v>45420</v>
      </c>
      <c r="EW104" s="37" t="str">
        <f>'MÊS (WORD)'!$J$12</f>
        <v/>
      </c>
      <c r="EX104" s="42">
        <f>'MÊS (WORD)'!$I$13</f>
        <v>45421</v>
      </c>
      <c r="EY104" s="37" t="str">
        <f>'MÊS (WORD)'!$J$13</f>
        <v/>
      </c>
      <c r="EZ104" s="37">
        <f>'MÊS (WORD)'!$I$14</f>
        <v>45422</v>
      </c>
      <c r="FA104" s="37" t="str">
        <f>'MÊS (WORD)'!$J$14</f>
        <v/>
      </c>
      <c r="FB104" s="37">
        <f>'MÊS (WORD)'!$I$15</f>
        <v>45423</v>
      </c>
      <c r="FC104" s="37" t="str">
        <f>'MÊS (WORD)'!$J$15</f>
        <v/>
      </c>
      <c r="FD104" s="37">
        <f>'MÊS (WORD)'!$I$16</f>
        <v>45424</v>
      </c>
      <c r="FE104" s="37" t="str">
        <f>'MÊS (WORD)'!$J$16</f>
        <v>********************************************************************</v>
      </c>
      <c r="FF104" s="37">
        <f>'MÊS (WORD)'!$I$17</f>
        <v>45425</v>
      </c>
      <c r="FG104" s="37" t="str">
        <f>'MÊS (WORD)'!$J$17</f>
        <v/>
      </c>
      <c r="FH104" s="37">
        <f>'MÊS (WORD)'!$I$18</f>
        <v>45426</v>
      </c>
      <c r="FI104" s="37" t="str">
        <f>'MÊS (WORD)'!$J$18</f>
        <v/>
      </c>
      <c r="FJ104" s="37">
        <f>'MÊS (WORD)'!$I$19</f>
        <v>45427</v>
      </c>
      <c r="FK104" s="37" t="str">
        <f>'MÊS (WORD)'!$J$19</f>
        <v/>
      </c>
      <c r="FL104" s="37">
        <f>'MÊS (WORD)'!$I$20</f>
        <v>45428</v>
      </c>
      <c r="FM104" s="37" t="str">
        <f>'MÊS (WORD)'!$J$20</f>
        <v/>
      </c>
      <c r="FN104" s="37">
        <f>'MÊS (WORD)'!$I$21</f>
        <v>45429</v>
      </c>
      <c r="FO104" s="37" t="str">
        <f>'MÊS (WORD)'!$J$21</f>
        <v/>
      </c>
      <c r="FP104" s="37">
        <f>'MÊS (WORD)'!$I$22</f>
        <v>45430</v>
      </c>
      <c r="FQ104" s="37" t="str">
        <f>'MÊS (WORD)'!$J$22</f>
        <v/>
      </c>
      <c r="FR104" s="37">
        <f>'MÊS (WORD)'!$I$23</f>
        <v>45431</v>
      </c>
      <c r="FS104" s="37" t="str">
        <f>'MÊS (WORD)'!$J$23</f>
        <v>********************************************************************</v>
      </c>
      <c r="FT104" s="37">
        <f>'MÊS (WORD)'!$I$24</f>
        <v>45432</v>
      </c>
      <c r="FU104" s="37" t="str">
        <f>'MÊS (WORD)'!$J$24</f>
        <v/>
      </c>
      <c r="FV104" s="37">
        <f>'MÊS (WORD)'!$I$25</f>
        <v>45433</v>
      </c>
      <c r="FW104" s="37" t="str">
        <f>'MÊS (WORD)'!$J$25</f>
        <v/>
      </c>
      <c r="FX104" s="37">
        <f>'MÊS (WORD)'!$I$26</f>
        <v>45434</v>
      </c>
      <c r="FY104" s="37" t="str">
        <f>'MÊS (WORD)'!$J$26</f>
        <v/>
      </c>
      <c r="FZ104" s="37">
        <f>'MÊS (WORD)'!$I$27</f>
        <v>45435</v>
      </c>
      <c r="GA104" s="37" t="str">
        <f>'MÊS (WORD)'!$J$27</f>
        <v/>
      </c>
      <c r="GB104" s="37">
        <f>'MÊS (WORD)'!$I$28</f>
        <v>45436</v>
      </c>
      <c r="GC104" s="37" t="str">
        <f>'MÊS (WORD)'!$J$28</f>
        <v/>
      </c>
      <c r="GD104" s="37">
        <f>'MÊS (WORD)'!$I$29</f>
        <v>45437</v>
      </c>
      <c r="GE104" s="37" t="str">
        <f>'MÊS (WORD)'!$J$29</f>
        <v/>
      </c>
      <c r="GF104" s="37">
        <f>'MÊS (WORD)'!$I$30</f>
        <v>45438</v>
      </c>
      <c r="GG104" s="37" t="str">
        <f>'MÊS (WORD)'!$J$30</f>
        <v>********************************************************************</v>
      </c>
      <c r="GH104" s="37">
        <f>'MÊS (WORD)'!$I$31</f>
        <v>45439</v>
      </c>
      <c r="GI104" s="37" t="str">
        <f>'MÊS (WORD)'!$J$31</f>
        <v/>
      </c>
      <c r="GJ104" s="37">
        <f>'MÊS (WORD)'!$I$32</f>
        <v>45440</v>
      </c>
      <c r="GK104" s="37" t="str">
        <f>'MÊS (WORD)'!$J$32</f>
        <v/>
      </c>
      <c r="GL104" s="37">
        <f>'MÊS (WORD)'!$I$33</f>
        <v>45441</v>
      </c>
      <c r="GM104" s="37" t="str">
        <f>'MÊS (WORD)'!$J$33</f>
        <v/>
      </c>
      <c r="GN104" s="37">
        <f>'MÊS (WORD)'!$I$34</f>
        <v>45442</v>
      </c>
      <c r="GO104" s="37" t="str">
        <f>'MÊS (WORD)'!$J$34</f>
        <v/>
      </c>
      <c r="GP104" s="37">
        <f>'MÊS (WORD)'!$I$35</f>
        <v>45443</v>
      </c>
      <c r="GQ104" s="31" t="str">
        <f>'MÊS (WORD)'!$J$35</f>
        <v/>
      </c>
    </row>
    <row r="105" spans="1:199" ht="17.100000000000001" customHeight="1" x14ac:dyDescent="0.25">
      <c r="A105" s="31">
        <v>80815</v>
      </c>
      <c r="B105" s="33">
        <v>45367</v>
      </c>
      <c r="C105" s="31">
        <v>216</v>
      </c>
      <c r="D105" s="39" t="s">
        <v>397</v>
      </c>
      <c r="E105" s="34" t="s">
        <v>474</v>
      </c>
      <c r="F105" s="39" t="s">
        <v>396</v>
      </c>
      <c r="G105" s="39" t="s">
        <v>407</v>
      </c>
      <c r="H105" s="31" t="s">
        <v>100</v>
      </c>
      <c r="I105" s="31" t="e">
        <f>IF(Tabela227[[#This Row],[HORA AULA]]&lt;&gt;0,Tabela227[[#This Row],[HORA AULA]]/2,"-")</f>
        <v>#VALUE!</v>
      </c>
      <c r="J105" s="31" t="s">
        <v>100</v>
      </c>
      <c r="K105" s="31" t="s">
        <v>100</v>
      </c>
      <c r="L105" s="31" t="s">
        <v>100</v>
      </c>
      <c r="M105" s="31" t="s">
        <v>100</v>
      </c>
      <c r="N105" s="32" t="str">
        <f>IFERROR(VLOOKUP(Tabela227[[#This Row],[NOME]],'NOITE (N) (7)'!$B$3:$C$176,2,FALSE),"")</f>
        <v/>
      </c>
      <c r="O105" s="32" t="str">
        <f>IFERROR(VLOOKUP(Tabela227[[#This Row],[NOME]],'NOITE (N) (6)'!$B$3:$C$176,2,FALSE),"")</f>
        <v/>
      </c>
      <c r="P105" s="32" t="str">
        <f>IFERROR(VLOOKUP(Tabela227[[#This Row],[NOME]],'NOITE (N) (5)'!$B$3:$C$176,2,FALSE),"")</f>
        <v/>
      </c>
      <c r="Q105" s="32" t="str">
        <f>IFERROR(VLOOKUP(Tabela227[[#This Row],[NOME]],'NOITE (N) (4)'!$B$3:$C$176,2,FALSE),"")</f>
        <v/>
      </c>
      <c r="R105" s="32" t="str">
        <f>IFERROR(VLOOKUP(Tabela227[[#This Row],[NOME]],'NOITE (N) (3)'!$B$3:$C$176,2,FALSE),"")</f>
        <v/>
      </c>
      <c r="S105" s="32" t="str">
        <f>IFERROR(VLOOKUP(Tabela227[[#This Row],[NOME]],'NOITE (N) (2)'!$B$3:$C$176,2,FALSE),"")</f>
        <v/>
      </c>
      <c r="T105" s="32" t="str">
        <f>IFERROR(VLOOKUP(Tabela227[[#This Row],[NOME]],'NOITE (N) (1)'!$B$3:$C$176,2,FALSE),"")</f>
        <v/>
      </c>
      <c r="U105" s="32" t="str">
        <f>IFERROR(VLOOKUP(Tabela227[[#This Row],[NOME]],'NOITE (N) (7)'!$D$3:$E$176,2,FALSE),"")</f>
        <v/>
      </c>
      <c r="V105" s="32" t="str">
        <f>IFERROR(VLOOKUP(Tabela227[[#This Row],[NOME]],'NOITE (N) (6)'!$D$3:$E$176,2,FALSE),"")</f>
        <v/>
      </c>
      <c r="W105" s="32" t="str">
        <f>IFERROR(VLOOKUP(Tabela227[[#This Row],[NOME]],'NOITE (N) (5)'!$D$3:$E$176,2,FALSE),"")</f>
        <v/>
      </c>
      <c r="X105" s="32" t="str">
        <f>IFERROR(VLOOKUP(Tabela227[[#This Row],[NOME]],'NOITE (N) (4)'!$D$3:$E$176,2,FALSE),"")</f>
        <v/>
      </c>
      <c r="Y105" s="32" t="str">
        <f>IFERROR(VLOOKUP(Tabela227[[#This Row],[NOME]],'NOITE (N) (3)'!$D$3:$E$176,2,FALSE),"")</f>
        <v/>
      </c>
      <c r="Z105" s="32" t="str">
        <f>IFERROR(VLOOKUP(Tabela227[[#This Row],[NOME]],'NOITE (N) (2)'!$D$3:$E$176,2,FALSE),"")</f>
        <v/>
      </c>
      <c r="AA105" s="32" t="str">
        <f>IFERROR(VLOOKUP(Tabela227[[#This Row],[NOME]],'NOITE (N) (1)'!$D$3:$E$176,2,FALSE),"")</f>
        <v/>
      </c>
      <c r="AB105" s="32" t="str">
        <f>IFERROR(VLOOKUP(Tabela227[[#This Row],[NOME]],'NOITE (N) (7)'!$F$3:$G$176,2,FALSE),"")</f>
        <v/>
      </c>
      <c r="AC105" s="32" t="str">
        <f>IFERROR(VLOOKUP(Tabela227[[#This Row],[NOME]],'NOITE (N) (6)'!$F$3:$G$176,2,FALSE),"")</f>
        <v/>
      </c>
      <c r="AD105" s="32" t="str">
        <f>IFERROR(VLOOKUP(Tabela227[[#This Row],[NOME]],'NOITE (N) (5)'!$F$3:$G$176,2,FALSE),"")</f>
        <v/>
      </c>
      <c r="AE105" s="32" t="str">
        <f>IFERROR(VLOOKUP(Tabela227[[#This Row],[NOME]],'NOITE (N) (4)'!$F$3:$G$176,2,FALSE),"")</f>
        <v/>
      </c>
      <c r="AF105" s="32" t="str">
        <f>IFERROR(VLOOKUP(Tabela227[[#This Row],[NOME]],'NOITE (N) (3)'!$F$3:$G$176,2,FALSE),"")</f>
        <v/>
      </c>
      <c r="AG105" s="32" t="str">
        <f>IFERROR(VLOOKUP(Tabela227[[#This Row],[NOME]],'NOITE (N) (2)'!$F$3:$G$176,2,FALSE),"")</f>
        <v/>
      </c>
      <c r="AH105" s="32" t="str">
        <f>IFERROR(VLOOKUP(Tabela227[[#This Row],[NOME]],'NOITE (N) (1)'!$F$3:$G$176,2,FALSE),"")</f>
        <v/>
      </c>
      <c r="AI105" s="32" t="str">
        <f>IFERROR(VLOOKUP(Tabela227[[#This Row],[NOME]],'NOITE (N) (7)'!$H$3:$I$176,2,FALSE),"")</f>
        <v/>
      </c>
      <c r="AJ105" s="32" t="str">
        <f>IFERROR(VLOOKUP(Tabela227[[#This Row],[NOME]],'NOITE (N) (6)'!$H$3:$I$176,2,FALSE),"")</f>
        <v/>
      </c>
      <c r="AK105" s="32" t="str">
        <f>IFERROR(VLOOKUP(Tabela227[[#This Row],[NOME]],'NOITE (N) (5)'!$H$3:$I$176,2,FALSE),"")</f>
        <v/>
      </c>
      <c r="AL105" s="32" t="str">
        <f>IFERROR(VLOOKUP(Tabela227[[#This Row],[NOME]],'NOITE (N) (4)'!$H$3:$I$176,2,FALSE),"")</f>
        <v/>
      </c>
      <c r="AM105" s="32" t="str">
        <f>IFERROR(VLOOKUP(Tabela227[[#This Row],[NOME]],'NOITE (N) (3)'!$H$3:$I$176,2,FALSE),"")</f>
        <v/>
      </c>
      <c r="AN105" s="32" t="str">
        <f>IFERROR(VLOOKUP(Tabela227[[#This Row],[NOME]],'NOITE (N) (2)'!$H$3:$I$176,2,FALSE),"")</f>
        <v/>
      </c>
      <c r="AO105" s="32" t="str">
        <f>IFERROR(VLOOKUP(Tabela227[[#This Row],[NOME]],'NOITE (N) (1)'!$H$3:$I$176,2,FALSE),"")</f>
        <v/>
      </c>
      <c r="AP105" s="32" t="str">
        <f>IFERROR(VLOOKUP(Tabela227[[#This Row],[NOME]],'NOITE (N) (7)'!$J$3:$K$176,2,FALSE),"")</f>
        <v/>
      </c>
      <c r="AQ105" s="32" t="str">
        <f>IFERROR(VLOOKUP(Tabela227[[#This Row],[NOME]],'NOITE (N) (6)'!$J$3:$K$176,2,FALSE),"")</f>
        <v/>
      </c>
      <c r="AR105" s="32" t="str">
        <f>IFERROR(VLOOKUP(Tabela227[[#This Row],[NOME]],'NOITE (N) (5)'!$J$3:$K$176,2,FALSE),"")</f>
        <v/>
      </c>
      <c r="AS105" s="32" t="str">
        <f>IFERROR(VLOOKUP(Tabela227[[#This Row],[NOME]],'NOITE (N) (4)'!$J$3:$K$176,2,FALSE),"")</f>
        <v/>
      </c>
      <c r="AT105" s="32" t="str">
        <f>IFERROR(VLOOKUP(Tabela227[[#This Row],[NOME]],'NOITE (N) (3)'!$J$3:$K$176,2,FALSE),"")</f>
        <v/>
      </c>
      <c r="AU105" s="32" t="str">
        <f>IFERROR(VLOOKUP(Tabela227[[#This Row],[NOME]],'NOITE (N) (2)'!$J$3:$K$176,2,FALSE),"")</f>
        <v/>
      </c>
      <c r="AV105" s="32" t="str">
        <f>IFERROR(VLOOKUP(Tabela227[[#This Row],[NOME]],'NOITE (N) (1)'!$J$3:$K$176,2,FALSE),"")</f>
        <v/>
      </c>
      <c r="AW105" s="32" t="str">
        <f>IFERROR(VLOOKUP(Tabela227[[#This Row],[NOME]],'NOITE (N) (7)'!$L$3:$M$176,2,FALSE),"")</f>
        <v/>
      </c>
      <c r="AX105" s="32" t="str">
        <f>IFERROR(VLOOKUP(Tabela227[[#This Row],[NOME]],'NOITE (N) (6)'!$L$3:$M$176,2,FALSE),"")</f>
        <v/>
      </c>
      <c r="AY105" s="32" t="str">
        <f>IFERROR(VLOOKUP(Tabela227[[#This Row],[NOME]],'NOITE (N) (5)'!$L$3:$M$176,2,FALSE),"")</f>
        <v/>
      </c>
      <c r="AZ105" s="32" t="str">
        <f>IFERROR(VLOOKUP(Tabela227[[#This Row],[NOME]],'NOITE (N) (4)'!$L$3:$M$176,2,FALSE),"")</f>
        <v/>
      </c>
      <c r="BA105" s="32" t="str">
        <f>IFERROR(VLOOKUP(Tabela227[[#This Row],[NOME]],'NOITE (N) (3)'!$L$3:$M$176,2,FALSE),"")</f>
        <v/>
      </c>
      <c r="BB105" s="32" t="str">
        <f>IFERROR(VLOOKUP(Tabela227[[#This Row],[NOME]],'NOITE (N) (2)'!$L$3:$M$176,2,FALSE),"")</f>
        <v/>
      </c>
      <c r="BC105" s="32" t="str">
        <f>IFERROR(VLOOKUP(Tabela227[[#This Row],[NOME]],'NOITE (N) (1)'!$L$3:$M$176,2,FALSE),"")</f>
        <v/>
      </c>
      <c r="BD105" s="32" t="str">
        <f>IFERROR(VLOOKUP(Tabela227[[#This Row],[NOME]],'TARDE (N) (6)'!$B$2:$C$73,2,FALSE),"")</f>
        <v/>
      </c>
      <c r="BE105" s="32" t="str">
        <f>IFERROR(VLOOKUP(Tabela227[[#This Row],[NOME]],'TARDE (N) (5)'!$B$2:$C$73,2,FALSE),"")</f>
        <v/>
      </c>
      <c r="BF105" s="32" t="str">
        <f>IFERROR(VLOOKUP(Tabela227[[#This Row],[NOME]],'TARDE (N) (4)'!$B$2:$C$73,2,FALSE),"")</f>
        <v/>
      </c>
      <c r="BG105" s="32" t="str">
        <f>IFERROR(VLOOKUP(Tabela227[[#This Row],[NOME]],'TARDE (N) (3)'!$B$2:$C$73,2,FALSE),"")</f>
        <v/>
      </c>
      <c r="BH105" s="32" t="str">
        <f>IFERROR(VLOOKUP(Tabela227[[#This Row],[NOME]],'TARDE (N) (2)'!$B$2:$C$73,2,FALSE),"")</f>
        <v/>
      </c>
      <c r="BI105" s="32" t="str">
        <f>IFERROR(VLOOKUP(Tabela227[[#This Row],[NOME]],'TARDE (N) (1)'!$B$2:$C$73,2,FALSE),"")</f>
        <v/>
      </c>
      <c r="BJ105" s="32" t="str">
        <f>IFERROR(VLOOKUP(Tabela227[[#This Row],[NOME]],'TARDE (N) (6)'!$D$2:$E$73,2,FALSE),"")</f>
        <v/>
      </c>
      <c r="BK105" s="32" t="str">
        <f>IFERROR(VLOOKUP(Tabela227[[#This Row],[NOME]],'TARDE (N) (5)'!$D$2:$E$73,2,FALSE),"")</f>
        <v/>
      </c>
      <c r="BL105" s="32" t="str">
        <f>IFERROR(VLOOKUP(Tabela227[[#This Row],[NOME]],'TARDE (N) (4)'!$D$2:$E$73,2,FALSE),"")</f>
        <v/>
      </c>
      <c r="BM105" s="32" t="str">
        <f>IFERROR(VLOOKUP(Tabela227[[#This Row],[NOME]],'TARDE (N) (3)'!$D$2:$E$73,2,FALSE),"")</f>
        <v/>
      </c>
      <c r="BN105" s="32" t="str">
        <f>IFERROR(VLOOKUP(Tabela227[[#This Row],[NOME]],'TARDE (N) (2)'!$D$2:$E$73,2,FALSE),"")</f>
        <v/>
      </c>
      <c r="BO105" s="32" t="str">
        <f>IFERROR(VLOOKUP(Tabela227[[#This Row],[NOME]],'TARDE (N) (1)'!$D$2:$E$73,2,FALSE),"")</f>
        <v/>
      </c>
      <c r="BP105" s="32" t="str">
        <f>IFERROR(VLOOKUP(Tabela227[[#This Row],[NOME]],'TARDE (N) (6)'!$F$2:$G$73,2,FALSE),"")</f>
        <v/>
      </c>
      <c r="BQ105" s="32" t="str">
        <f>IFERROR(VLOOKUP(Tabela227[[#This Row],[NOME]],'TARDE (N) (5)'!$F$2:$G$73,2,FALSE),"")</f>
        <v/>
      </c>
      <c r="BR105" s="32" t="str">
        <f>IFERROR(VLOOKUP(Tabela227[[#This Row],[NOME]],'TARDE (N) (4)'!$F$2:$G$73,2,FALSE),"")</f>
        <v/>
      </c>
      <c r="BS105" s="32" t="str">
        <f>IFERROR(VLOOKUP(Tabela227[[#This Row],[NOME]],'TARDE (N) (3)'!$F$2:$G$73,2,FALSE),"")</f>
        <v/>
      </c>
      <c r="BT105" s="32" t="str">
        <f>IFERROR(VLOOKUP(Tabela227[[#This Row],[NOME]],'TARDE (N) (2)'!$F$2:$G$73,2,FALSE),"")</f>
        <v/>
      </c>
      <c r="BU105" s="32" t="str">
        <f>IFERROR(VLOOKUP(Tabela227[[#This Row],[NOME]],'TARDE (N) (1)'!$F$2:$G$73,2,FALSE),"")</f>
        <v/>
      </c>
      <c r="BV105" s="32" t="str">
        <f>IFERROR(VLOOKUP(Tabela227[[#This Row],[NOME]],'TARDE (N) (6)'!$H$2:$I$73,2,FALSE),"")</f>
        <v/>
      </c>
      <c r="BW105" s="32" t="str">
        <f>IFERROR(VLOOKUP(Tabela227[[#This Row],[NOME]],'TARDE (N) (5)'!$H$2:$I$73,2,FALSE),"")</f>
        <v/>
      </c>
      <c r="BX105" s="32" t="str">
        <f>IFERROR(VLOOKUP(Tabela227[[#This Row],[NOME]],'TARDE (N) (4)'!$H$2:$I$73,2,FALSE),"")</f>
        <v/>
      </c>
      <c r="BY105" s="32" t="str">
        <f>IFERROR(VLOOKUP(Tabela227[[#This Row],[NOME]],'TARDE (N) (3)'!$H$2:$I$73,2,FALSE),"")</f>
        <v/>
      </c>
      <c r="BZ105" s="32" t="str">
        <f>IFERROR(VLOOKUP(Tabela227[[#This Row],[NOME]],'TARDE (N) (2)'!$H$2:$I$73,2,FALSE),"")</f>
        <v/>
      </c>
      <c r="CA105" s="32" t="str">
        <f>IFERROR(VLOOKUP(Tabela227[[#This Row],[NOME]],'TARDE (N) (1)'!$H$2:$I$73,2,FALSE),"")</f>
        <v/>
      </c>
      <c r="CB105" s="32" t="str">
        <f>IFERROR(VLOOKUP(Tabela227[[#This Row],[NOME]],'TARDE (N) (6)'!$J$2:$K$73,2,FALSE),"")</f>
        <v/>
      </c>
      <c r="CC105" s="32" t="str">
        <f>IFERROR(VLOOKUP(Tabela227[[#This Row],[NOME]],'TARDE (N) (5)'!$J$2:$K$73,2,FALSE),"")</f>
        <v/>
      </c>
      <c r="CD105" s="32" t="str">
        <f>IFERROR(VLOOKUP(Tabela227[[#This Row],[NOME]],'TARDE (N) (4)'!$J$2:$K$73,2,FALSE),"")</f>
        <v/>
      </c>
      <c r="CE105" s="32" t="str">
        <f>IFERROR(VLOOKUP(Tabela227[[#This Row],[NOME]],'TARDE (N) (3)'!$J$2:$K$73,2,FALSE),"")</f>
        <v/>
      </c>
      <c r="CF105" s="32" t="str">
        <f>IFERROR(VLOOKUP(Tabela227[[#This Row],[NOME]],'TARDE (N) (2)'!$J$2:$K$73,2,FALSE),"")</f>
        <v/>
      </c>
      <c r="CG105" s="32" t="str">
        <f>IFERROR(VLOOKUP(Tabela227[[#This Row],[NOME]],'TARDE (N) (1)'!$J$2:$K$73,2,FALSE),"")</f>
        <v/>
      </c>
      <c r="CH105" s="32" t="str">
        <f>IFERROR(VLOOKUP(Tabela227[[#This Row],[NOME]],'TARDE (N) (6)'!$L$2:$M$73,2,FALSE),"")</f>
        <v/>
      </c>
      <c r="CI105" s="32" t="str">
        <f>IFERROR(VLOOKUP(Tabela227[[#This Row],[NOME]],'TARDE (N) (5)'!$L$2:$M$73,2,FALSE),"")</f>
        <v/>
      </c>
      <c r="CJ105" s="32" t="str">
        <f>IFERROR(VLOOKUP(Tabela227[[#This Row],[NOME]],'TARDE (N) (4)'!$L$2:$M$73,2,FALSE),"")</f>
        <v/>
      </c>
      <c r="CK105" s="32" t="str">
        <f>IFERROR(VLOOKUP(Tabela227[[#This Row],[NOME]],'TARDE (N) (3)'!$L$2:$M$73,2,FALSE),"")</f>
        <v/>
      </c>
      <c r="CL105" s="32" t="str">
        <f>IFERROR(VLOOKUP(Tabela227[[#This Row],[NOME]],'TARDE (N) (2)'!$L$2:$M$73,2,FALSE),"")</f>
        <v/>
      </c>
      <c r="CM105" s="32" t="str">
        <f>IFERROR(VLOOKUP(Tabela227[[#This Row],[NOME]],'TARDE (N) (1)'!$L$2:$M$73,2,FALSE),"")</f>
        <v/>
      </c>
      <c r="CN105" s="32" t="str">
        <f>IFERROR(VLOOKUP(Tabela227[[#This Row],[NOME]],'MANHÃ (N) (7)'!$B$2:$C$127,2,FALSE),"")</f>
        <v/>
      </c>
      <c r="CO105" s="32" t="str">
        <f>IFERROR(VLOOKUP(Tabela227[[#This Row],[NOME]],'MANHÃ (N) (6)'!$B$2:$C$127,2,FALSE),"")</f>
        <v/>
      </c>
      <c r="CP105" s="32" t="str">
        <f>IFERROR(VLOOKUP(Tabela227[[#This Row],[NOME]],'MANHÃ (N) (5)'!$B$2:$C$127,2,FALSE),"")</f>
        <v/>
      </c>
      <c r="CQ105" s="32" t="str">
        <f>IFERROR(VLOOKUP(Tabela227[[#This Row],[NOME]],'MANHÃ (N) (4)'!$B$2:$C$127,2,FALSE),"")</f>
        <v/>
      </c>
      <c r="CR105" s="32" t="str">
        <f>IFERROR(VLOOKUP(Tabela227[[#This Row],[NOME]],'MANHÃ (N) (3)'!$B$2:$C$127,2,FALSE),"")</f>
        <v/>
      </c>
      <c r="CS105" s="32" t="str">
        <f>IFERROR(VLOOKUP(Tabela227[[#This Row],[NOME]],'MANHÃ (N) (2)'!$B$2:$C$127,2,FALSE),"")</f>
        <v/>
      </c>
      <c r="CT105" s="32" t="str">
        <f>IFERROR(VLOOKUP(Tabela227[[#This Row],[NOME]],'MANHÃ (N) (1)'!$B$2:$C$127,2,FALSE),"")</f>
        <v/>
      </c>
      <c r="CU105" s="32" t="str">
        <f>IFERROR(VLOOKUP(Tabela227[[#This Row],[NOME]],'MANHÃ (N) (7)'!$D$2:$E$127,2,FALSE),"")</f>
        <v/>
      </c>
      <c r="CV105" s="32" t="str">
        <f>IFERROR(VLOOKUP(Tabela227[[#This Row],[NOME]],'MANHÃ (N) (6)'!$D$2:$E$127,2,FALSE),"")</f>
        <v/>
      </c>
      <c r="CW105" s="32" t="str">
        <f>IFERROR(VLOOKUP(Tabela227[[#This Row],[NOME]],'MANHÃ (N) (5)'!$D$2:$E$127,2,FALSE),"")</f>
        <v/>
      </c>
      <c r="CX105" s="32" t="str">
        <f>IFERROR(VLOOKUP(Tabela227[[#This Row],[NOME]],'MANHÃ (N) (4)'!$D$2:$E$127,2,FALSE),"")</f>
        <v/>
      </c>
      <c r="CY105" s="32" t="str">
        <f>IFERROR(VLOOKUP(Tabela227[[#This Row],[NOME]],'MANHÃ (N) (3)'!$D$2:$E$127,2,FALSE),"")</f>
        <v/>
      </c>
      <c r="CZ105" s="32" t="str">
        <f>IFERROR(VLOOKUP(Tabela227[[#This Row],[NOME]],'MANHÃ (N) (2)'!$D$2:$E$127,2,FALSE),"")</f>
        <v/>
      </c>
      <c r="DA105" s="32" t="str">
        <f>IFERROR(VLOOKUP(Tabela227[[#This Row],[NOME]],'MANHÃ (N) (1)'!$D$2:$E$127,2,FALSE),"")</f>
        <v/>
      </c>
      <c r="DB105" s="32" t="str">
        <f>IFERROR(VLOOKUP(Tabela227[[#This Row],[NOME]],'MANHÃ (N) (7)'!$F$2:$G$127,2,FALSE),"")</f>
        <v/>
      </c>
      <c r="DC105" s="32" t="str">
        <f>IFERROR(VLOOKUP(Tabela227[[#This Row],[NOME]],'MANHÃ (N) (7)'!$F$2:$G$127,2,FALSE),"")</f>
        <v/>
      </c>
      <c r="DD105" s="32" t="str">
        <f>IFERROR(VLOOKUP(Tabela227[[#This Row],[NOME]],'MANHÃ (N) (6)'!$F$2:$G$127,2,FALSE),"")</f>
        <v/>
      </c>
      <c r="DE105" s="32" t="str">
        <f>IFERROR(VLOOKUP(Tabela227[[#This Row],[NOME]],'MANHÃ (N) (5)'!$F$2:$G$127,2,FALSE),"")</f>
        <v/>
      </c>
      <c r="DF105" s="32" t="str">
        <f>IFERROR(VLOOKUP(Tabela227[[#This Row],[NOME]],'MANHÃ (N) (3)'!$F$2:$G$127,2,FALSE),"")</f>
        <v/>
      </c>
      <c r="DG105" s="32" t="str">
        <f>IFERROR(VLOOKUP(Tabela227[[#This Row],[NOME]],'MANHÃ (N) (2)'!$F$2:$G$127,2,FALSE),"")</f>
        <v/>
      </c>
      <c r="DH105" s="32" t="str">
        <f>IFERROR(VLOOKUP(Tabela227[[#This Row],[NOME]],'MANHÃ (N) (1)'!$F$2:$G$127,2,FALSE),"")</f>
        <v/>
      </c>
      <c r="DI105" s="32" t="str">
        <f>IFERROR(VLOOKUP(Tabela227[[#This Row],[NOME]],'MANHÃ (N) (7)'!$H$2:$I$127,2,FALSE),"")</f>
        <v/>
      </c>
      <c r="DJ105" s="32" t="str">
        <f>IFERROR(VLOOKUP(Tabela227[[#This Row],[NOME]],'MANHÃ (N) (6)'!$H$2:$I$127,2,FALSE),"")</f>
        <v/>
      </c>
      <c r="DK105" s="32" t="str">
        <f>IFERROR(VLOOKUP(Tabela227[[#This Row],[NOME]],'MANHÃ (N) (5)'!$H$2:$I$127,2,FALSE),"")</f>
        <v/>
      </c>
      <c r="DL105" s="32" t="str">
        <f>IFERROR(VLOOKUP(Tabela227[[#This Row],[NOME]],'MANHÃ (N) (4)'!$H$2:$I$127,2,FALSE),"")</f>
        <v/>
      </c>
      <c r="DM105" s="32" t="str">
        <f>IFERROR(VLOOKUP(Tabela227[[#This Row],[NOME]],'MANHÃ (N) (3)'!$H$2:$I$127,2,FALSE),"")</f>
        <v/>
      </c>
      <c r="DN105" s="32" t="str">
        <f>IFERROR(VLOOKUP(Tabela227[[#This Row],[NOME]],'MANHÃ (N) (2)'!$H$2:$I$127,2,FALSE),"")</f>
        <v/>
      </c>
      <c r="DO105" s="32" t="str">
        <f>IFERROR(VLOOKUP(Tabela227[[#This Row],[NOME]],'MANHÃ (N) (1)'!$H$2:$I$127,2,FALSE),"")</f>
        <v/>
      </c>
      <c r="DP105" s="32" t="str">
        <f>IFERROR(VLOOKUP(Tabela227[[#This Row],[NOME]],'MANHÃ (N) (7)'!$J$2:$K$127,2,FALSE),"")</f>
        <v/>
      </c>
      <c r="DQ105" s="32" t="str">
        <f>IFERROR(VLOOKUP(Tabela227[[#This Row],[NOME]],'MANHÃ (N) (6)'!$J$2:$K$127,2,FALSE),"")</f>
        <v/>
      </c>
      <c r="DR105" s="32" t="str">
        <f>IFERROR(VLOOKUP(Tabela227[[#This Row],[NOME]],'MANHÃ (N) (5)'!$J$2:$K$127,2,FALSE),"")</f>
        <v/>
      </c>
      <c r="DS105" s="32" t="str">
        <f>IFERROR(VLOOKUP(Tabela227[[#This Row],[NOME]],'MANHÃ (N) (4)'!$J$2:$K$127,2,FALSE),"")</f>
        <v/>
      </c>
      <c r="DT105" s="32" t="str">
        <f>IFERROR(VLOOKUP(Tabela227[[#This Row],[NOME]],'MANHÃ (N) (3)'!$J$2:$K$127,2,FALSE),"")</f>
        <v/>
      </c>
      <c r="DU105" s="32" t="str">
        <f>IFERROR(VLOOKUP(Tabela227[[#This Row],[NOME]],'MANHÃ (N) (2)'!$J$2:$K$127,2,FALSE),"")</f>
        <v/>
      </c>
      <c r="DV105" s="32" t="str">
        <f>IFERROR(VLOOKUP(Tabela227[[#This Row],[NOME]],'MANHÃ (N) (1)'!$J$2:$K$127,2,FALSE),"")</f>
        <v/>
      </c>
      <c r="DW105" s="32" t="str">
        <f>IFERROR(VLOOKUP(Tabela227[[#This Row],[NOME]],'MANHÃ (N) (7)'!$L$2:$M$127,2,FALSE),"")</f>
        <v/>
      </c>
      <c r="DX105" s="32" t="str">
        <f>IFERROR(VLOOKUP(Tabela227[[#This Row],[NOME]],'MANHÃ (N) (6)'!$L$2:$M$127,2,FALSE),"")</f>
        <v/>
      </c>
      <c r="DY105" s="32" t="str">
        <f>IFERROR(VLOOKUP(Tabela227[[#This Row],[NOME]],'MANHÃ (N) (5)'!$L$2:$M$127,2,FALSE),"")</f>
        <v/>
      </c>
      <c r="DZ105" s="32" t="str">
        <f>IFERROR(VLOOKUP(Tabela227[[#This Row],[NOME]],'MANHÃ (N) (4)'!$L$2:$M$127,2,FALSE),"")</f>
        <v/>
      </c>
      <c r="EA105" s="32" t="str">
        <f>IFERROR(VLOOKUP(Tabela227[[#This Row],[NOME]],'MANHÃ (N) (3)'!$L$2:$M$127,2,FALSE),"")</f>
        <v/>
      </c>
      <c r="EB105" s="32" t="str">
        <f>IFERROR(VLOOKUP(Tabela227[[#This Row],[NOME]],'MANHÃ (N) (2)'!$L$2:$M$127,2,FALSE),"")</f>
        <v/>
      </c>
      <c r="EC105" s="32" t="str">
        <f>IFERROR(VLOOKUP(Tabela227[[#This Row],[NOME]],'MANHÃ (N) (1)'!$L$2:$M$127,2,FALSE),"")</f>
        <v/>
      </c>
      <c r="ED105" s="33">
        <v>45323</v>
      </c>
      <c r="EE105" s="31">
        <f>PROFESSORES!$D$3</f>
        <v>2024</v>
      </c>
      <c r="EF105" s="31" t="str">
        <f>PROFESSORES!$C$3</f>
        <v>MAIO</v>
      </c>
      <c r="EG105" s="35">
        <f>'MÊS (WORD)'!$C$4</f>
        <v>5</v>
      </c>
      <c r="EH105" s="42">
        <f>'MÊS (WORD)'!$I$5</f>
        <v>45413</v>
      </c>
      <c r="EI105" s="31" t="str">
        <f>'MÊS (WORD)'!$J$5</f>
        <v>*
***************************DIA DO TRABALHO**************************</v>
      </c>
      <c r="EJ105" s="42">
        <f>'MÊS (WORD)'!$I$6</f>
        <v>45414</v>
      </c>
      <c r="EK105" s="37" t="str">
        <f>'MÊS (WORD)'!$J$6</f>
        <v/>
      </c>
      <c r="EL105" s="42">
        <f>'MÊS (WORD)'!$I$7</f>
        <v>45415</v>
      </c>
      <c r="EM105" s="37" t="str">
        <f>'MÊS (WORD)'!$J$7</f>
        <v/>
      </c>
      <c r="EN105" s="42">
        <f>'MÊS (WORD)'!$I$8</f>
        <v>45416</v>
      </c>
      <c r="EO105" s="37" t="str">
        <f>'MÊS (WORD)'!$J$8</f>
        <v/>
      </c>
      <c r="EP105" s="42">
        <f>'MÊS (WORD)'!$I$9</f>
        <v>45417</v>
      </c>
      <c r="EQ105" s="37" t="str">
        <f>'MÊS (WORD)'!$J$9</f>
        <v>********************************************************************</v>
      </c>
      <c r="ER105" s="42">
        <f>'MÊS (WORD)'!$I$10</f>
        <v>45418</v>
      </c>
      <c r="ES105" s="37" t="str">
        <f>'MÊS (WORD)'!$J$10</f>
        <v/>
      </c>
      <c r="ET105" s="42">
        <f>'MÊS (WORD)'!$I$11</f>
        <v>45419</v>
      </c>
      <c r="EU105" s="37" t="str">
        <f>'MÊS (WORD)'!$J$11</f>
        <v/>
      </c>
      <c r="EV105" s="42">
        <f>'MÊS (WORD)'!$I$12</f>
        <v>45420</v>
      </c>
      <c r="EW105" s="37" t="str">
        <f>'MÊS (WORD)'!$J$12</f>
        <v/>
      </c>
      <c r="EX105" s="42">
        <f>'MÊS (WORD)'!$I$13</f>
        <v>45421</v>
      </c>
      <c r="EY105" s="37" t="str">
        <f>'MÊS (WORD)'!$J$13</f>
        <v/>
      </c>
      <c r="EZ105" s="37">
        <f>'MÊS (WORD)'!$I$14</f>
        <v>45422</v>
      </c>
      <c r="FA105" s="37" t="str">
        <f>'MÊS (WORD)'!$J$14</f>
        <v/>
      </c>
      <c r="FB105" s="37">
        <f>'MÊS (WORD)'!$I$15</f>
        <v>45423</v>
      </c>
      <c r="FC105" s="37" t="str">
        <f>'MÊS (WORD)'!$J$15</f>
        <v/>
      </c>
      <c r="FD105" s="37">
        <f>'MÊS (WORD)'!$I$16</f>
        <v>45424</v>
      </c>
      <c r="FE105" s="37" t="str">
        <f>'MÊS (WORD)'!$J$16</f>
        <v>********************************************************************</v>
      </c>
      <c r="FF105" s="37">
        <f>'MÊS (WORD)'!$I$17</f>
        <v>45425</v>
      </c>
      <c r="FG105" s="37" t="str">
        <f>'MÊS (WORD)'!$J$17</f>
        <v/>
      </c>
      <c r="FH105" s="37">
        <f>'MÊS (WORD)'!$I$18</f>
        <v>45426</v>
      </c>
      <c r="FI105" s="37" t="str">
        <f>'MÊS (WORD)'!$J$18</f>
        <v/>
      </c>
      <c r="FJ105" s="37">
        <f>'MÊS (WORD)'!$I$19</f>
        <v>45427</v>
      </c>
      <c r="FK105" s="37" t="str">
        <f>'MÊS (WORD)'!$J$19</f>
        <v/>
      </c>
      <c r="FL105" s="37">
        <f>'MÊS (WORD)'!$I$20</f>
        <v>45428</v>
      </c>
      <c r="FM105" s="37" t="str">
        <f>'MÊS (WORD)'!$J$20</f>
        <v/>
      </c>
      <c r="FN105" s="37">
        <f>'MÊS (WORD)'!$I$21</f>
        <v>45429</v>
      </c>
      <c r="FO105" s="37" t="str">
        <f>'MÊS (WORD)'!$J$21</f>
        <v/>
      </c>
      <c r="FP105" s="37">
        <f>'MÊS (WORD)'!$I$22</f>
        <v>45430</v>
      </c>
      <c r="FQ105" s="37" t="str">
        <f>'MÊS (WORD)'!$J$22</f>
        <v/>
      </c>
      <c r="FR105" s="37">
        <f>'MÊS (WORD)'!$I$23</f>
        <v>45431</v>
      </c>
      <c r="FS105" s="37" t="str">
        <f>'MÊS (WORD)'!$J$23</f>
        <v>********************************************************************</v>
      </c>
      <c r="FT105" s="37">
        <f>'MÊS (WORD)'!$I$24</f>
        <v>45432</v>
      </c>
      <c r="FU105" s="37" t="str">
        <f>'MÊS (WORD)'!$J$24</f>
        <v/>
      </c>
      <c r="FV105" s="37">
        <f>'MÊS (WORD)'!$I$25</f>
        <v>45433</v>
      </c>
      <c r="FW105" s="37" t="str">
        <f>'MÊS (WORD)'!$J$25</f>
        <v/>
      </c>
      <c r="FX105" s="37">
        <f>'MÊS (WORD)'!$I$26</f>
        <v>45434</v>
      </c>
      <c r="FY105" s="37" t="str">
        <f>'MÊS (WORD)'!$J$26</f>
        <v/>
      </c>
      <c r="FZ105" s="37">
        <f>'MÊS (WORD)'!$I$27</f>
        <v>45435</v>
      </c>
      <c r="GA105" s="37" t="str">
        <f>'MÊS (WORD)'!$J$27</f>
        <v/>
      </c>
      <c r="GB105" s="37">
        <f>'MÊS (WORD)'!$I$28</f>
        <v>45436</v>
      </c>
      <c r="GC105" s="37" t="str">
        <f>'MÊS (WORD)'!$J$28</f>
        <v/>
      </c>
      <c r="GD105" s="37">
        <f>'MÊS (WORD)'!$I$29</f>
        <v>45437</v>
      </c>
      <c r="GE105" s="37" t="str">
        <f>'MÊS (WORD)'!$J$29</f>
        <v/>
      </c>
      <c r="GF105" s="37">
        <f>'MÊS (WORD)'!$I$30</f>
        <v>45438</v>
      </c>
      <c r="GG105" s="37" t="str">
        <f>'MÊS (WORD)'!$J$30</f>
        <v>********************************************************************</v>
      </c>
      <c r="GH105" s="37">
        <f>'MÊS (WORD)'!$I$31</f>
        <v>45439</v>
      </c>
      <c r="GI105" s="37" t="str">
        <f>'MÊS (WORD)'!$J$31</f>
        <v/>
      </c>
      <c r="GJ105" s="37">
        <f>'MÊS (WORD)'!$I$32</f>
        <v>45440</v>
      </c>
      <c r="GK105" s="37" t="str">
        <f>'MÊS (WORD)'!$J$32</f>
        <v/>
      </c>
      <c r="GL105" s="37">
        <f>'MÊS (WORD)'!$I$33</f>
        <v>45441</v>
      </c>
      <c r="GM105" s="37" t="str">
        <f>'MÊS (WORD)'!$J$33</f>
        <v/>
      </c>
      <c r="GN105" s="37">
        <f>'MÊS (WORD)'!$I$34</f>
        <v>45442</v>
      </c>
      <c r="GO105" s="37" t="str">
        <f>'MÊS (WORD)'!$J$34</f>
        <v/>
      </c>
      <c r="GP105" s="37">
        <f>'MÊS (WORD)'!$I$35</f>
        <v>45443</v>
      </c>
      <c r="GQ105" s="31" t="str">
        <f>'MÊS (WORD)'!$J$35</f>
        <v/>
      </c>
    </row>
    <row r="106" spans="1:199" ht="17.100000000000001" customHeight="1" x14ac:dyDescent="0.25">
      <c r="A106" s="31">
        <v>51705</v>
      </c>
      <c r="B106" s="33">
        <v>41184</v>
      </c>
      <c r="C106" s="31">
        <v>216</v>
      </c>
      <c r="D106" s="39" t="s">
        <v>397</v>
      </c>
      <c r="E106" s="34" t="s">
        <v>346</v>
      </c>
      <c r="F106" s="39" t="s">
        <v>396</v>
      </c>
      <c r="G106" s="39" t="s">
        <v>398</v>
      </c>
      <c r="H106" s="31">
        <v>4</v>
      </c>
      <c r="I106" s="31">
        <f>IF(Tabela227[[#This Row],[HORA AULA]]&lt;&gt;0,Tabela227[[#This Row],[HORA AULA]]/2,"-")</f>
        <v>2</v>
      </c>
      <c r="J106" s="31" t="s">
        <v>100</v>
      </c>
      <c r="K106" s="31" t="s">
        <v>100</v>
      </c>
      <c r="L106" s="31" t="s">
        <v>100</v>
      </c>
      <c r="M106" s="31" t="s">
        <v>100</v>
      </c>
      <c r="N106" s="32" t="str">
        <f>IFERROR(VLOOKUP(Tabela227[[#This Row],[NOME]],'NOITE (N) (7)'!$B$3:$C$176,2,FALSE),"")</f>
        <v/>
      </c>
      <c r="O106" s="32" t="str">
        <f>IFERROR(VLOOKUP(Tabela227[[#This Row],[NOME]],'NOITE (N) (6)'!$B$3:$C$176,2,FALSE),"")</f>
        <v/>
      </c>
      <c r="P106" s="32" t="str">
        <f>IFERROR(VLOOKUP(Tabela227[[#This Row],[NOME]],'NOITE (N) (5)'!$B$3:$C$176,2,FALSE),"")</f>
        <v/>
      </c>
      <c r="Q106" s="32" t="str">
        <f>IFERROR(VLOOKUP(Tabela227[[#This Row],[NOME]],'NOITE (N) (4)'!$B$3:$C$176,2,FALSE),"")</f>
        <v/>
      </c>
      <c r="R106" s="32" t="str">
        <f>IFERROR(VLOOKUP(Tabela227[[#This Row],[NOME]],'NOITE (N) (3)'!$B$3:$C$176,2,FALSE),"")</f>
        <v/>
      </c>
      <c r="S106" s="32" t="str">
        <f>IFERROR(VLOOKUP(Tabela227[[#This Row],[NOME]],'NOITE (N) (2)'!$B$3:$C$176,2,FALSE),"")</f>
        <v/>
      </c>
      <c r="T106" s="32" t="str">
        <f>IFERROR(VLOOKUP(Tabela227[[#This Row],[NOME]],'NOITE (N) (1)'!$B$3:$C$176,2,FALSE),"")</f>
        <v/>
      </c>
      <c r="U106" s="32" t="str">
        <f>IFERROR(VLOOKUP(Tabela227[[#This Row],[NOME]],'NOITE (N) (7)'!$D$3:$E$176,2,FALSE),"")</f>
        <v/>
      </c>
      <c r="V106" s="32" t="str">
        <f>IFERROR(VLOOKUP(Tabela227[[#This Row],[NOME]],'NOITE (N) (6)'!$D$3:$E$176,2,FALSE),"")</f>
        <v/>
      </c>
      <c r="W106" s="32" t="str">
        <f>IFERROR(VLOOKUP(Tabela227[[#This Row],[NOME]],'NOITE (N) (5)'!$D$3:$E$176,2,FALSE),"")</f>
        <v/>
      </c>
      <c r="X106" s="32" t="str">
        <f>IFERROR(VLOOKUP(Tabela227[[#This Row],[NOME]],'NOITE (N) (4)'!$D$3:$E$176,2,FALSE),"")</f>
        <v/>
      </c>
      <c r="Y106" s="32" t="str">
        <f>IFERROR(VLOOKUP(Tabela227[[#This Row],[NOME]],'NOITE (N) (3)'!$D$3:$E$176,2,FALSE),"")</f>
        <v/>
      </c>
      <c r="Z106" s="32" t="str">
        <f>IFERROR(VLOOKUP(Tabela227[[#This Row],[NOME]],'NOITE (N) (2)'!$D$3:$E$176,2,FALSE),"")</f>
        <v/>
      </c>
      <c r="AA106" s="32" t="str">
        <f>IFERROR(VLOOKUP(Tabela227[[#This Row],[NOME]],'NOITE (N) (1)'!$D$3:$E$176,2,FALSE),"")</f>
        <v/>
      </c>
      <c r="AB106" s="32" t="str">
        <f>IFERROR(VLOOKUP(Tabela227[[#This Row],[NOME]],'NOITE (N) (7)'!$F$3:$G$176,2,FALSE),"")</f>
        <v/>
      </c>
      <c r="AC106" s="32" t="str">
        <f>IFERROR(VLOOKUP(Tabela227[[#This Row],[NOME]],'NOITE (N) (6)'!$F$3:$G$176,2,FALSE),"")</f>
        <v/>
      </c>
      <c r="AD106" s="32" t="str">
        <f>IFERROR(VLOOKUP(Tabela227[[#This Row],[NOME]],'NOITE (N) (5)'!$F$3:$G$176,2,FALSE),"")</f>
        <v/>
      </c>
      <c r="AE106" s="32" t="str">
        <f>IFERROR(VLOOKUP(Tabela227[[#This Row],[NOME]],'NOITE (N) (4)'!$F$3:$G$176,2,FALSE),"")</f>
        <v/>
      </c>
      <c r="AF106" s="32" t="str">
        <f>IFERROR(VLOOKUP(Tabela227[[#This Row],[NOME]],'NOITE (N) (3)'!$F$3:$G$176,2,FALSE),"")</f>
        <v/>
      </c>
      <c r="AG106" s="32" t="str">
        <f>IFERROR(VLOOKUP(Tabela227[[#This Row],[NOME]],'NOITE (N) (2)'!$F$3:$G$176,2,FALSE),"")</f>
        <v/>
      </c>
      <c r="AH106" s="32" t="str">
        <f>IFERROR(VLOOKUP(Tabela227[[#This Row],[NOME]],'NOITE (N) (1)'!$F$3:$G$176,2,FALSE),"")</f>
        <v/>
      </c>
      <c r="AI106" s="32" t="str">
        <f>IFERROR(VLOOKUP(Tabela227[[#This Row],[NOME]],'NOITE (N) (7)'!$H$3:$I$176,2,FALSE),"")</f>
        <v/>
      </c>
      <c r="AJ106" s="32" t="str">
        <f>IFERROR(VLOOKUP(Tabela227[[#This Row],[NOME]],'NOITE (N) (6)'!$H$3:$I$176,2,FALSE),"")</f>
        <v/>
      </c>
      <c r="AK106" s="32" t="str">
        <f>IFERROR(VLOOKUP(Tabela227[[#This Row],[NOME]],'NOITE (N) (5)'!$H$3:$I$176,2,FALSE),"")</f>
        <v/>
      </c>
      <c r="AL106" s="32" t="str">
        <f>IFERROR(VLOOKUP(Tabela227[[#This Row],[NOME]],'NOITE (N) (4)'!$H$3:$I$176,2,FALSE),"")</f>
        <v/>
      </c>
      <c r="AM106" s="32" t="str">
        <f>IFERROR(VLOOKUP(Tabela227[[#This Row],[NOME]],'NOITE (N) (3)'!$H$3:$I$176,2,FALSE),"")</f>
        <v/>
      </c>
      <c r="AN106" s="32" t="str">
        <f>IFERROR(VLOOKUP(Tabela227[[#This Row],[NOME]],'NOITE (N) (2)'!$H$3:$I$176,2,FALSE),"")</f>
        <v/>
      </c>
      <c r="AO106" s="32" t="str">
        <f>IFERROR(VLOOKUP(Tabela227[[#This Row],[NOME]],'NOITE (N) (1)'!$H$3:$I$176,2,FALSE),"")</f>
        <v/>
      </c>
      <c r="AP106" s="32" t="str">
        <f>IFERROR(VLOOKUP(Tabela227[[#This Row],[NOME]],'NOITE (N) (7)'!$J$3:$K$176,2,FALSE),"")</f>
        <v/>
      </c>
      <c r="AQ106" s="32" t="str">
        <f>IFERROR(VLOOKUP(Tabela227[[#This Row],[NOME]],'NOITE (N) (6)'!$J$3:$K$176,2,FALSE),"")</f>
        <v/>
      </c>
      <c r="AR106" s="32" t="str">
        <f>IFERROR(VLOOKUP(Tabela227[[#This Row],[NOME]],'NOITE (N) (5)'!$J$3:$K$176,2,FALSE),"")</f>
        <v/>
      </c>
      <c r="AS106" s="32" t="str">
        <f>IFERROR(VLOOKUP(Tabela227[[#This Row],[NOME]],'NOITE (N) (4)'!$J$3:$K$176,2,FALSE),"")</f>
        <v/>
      </c>
      <c r="AT106" s="32" t="str">
        <f>IFERROR(VLOOKUP(Tabela227[[#This Row],[NOME]],'NOITE (N) (3)'!$J$3:$K$176,2,FALSE),"")</f>
        <v/>
      </c>
      <c r="AU106" s="32" t="str">
        <f>IFERROR(VLOOKUP(Tabela227[[#This Row],[NOME]],'NOITE (N) (2)'!$J$3:$K$176,2,FALSE),"")</f>
        <v/>
      </c>
      <c r="AV106" s="32" t="str">
        <f>IFERROR(VLOOKUP(Tabela227[[#This Row],[NOME]],'NOITE (N) (1)'!$J$3:$K$176,2,FALSE),"")</f>
        <v/>
      </c>
      <c r="AW106" s="32" t="str">
        <f>IFERROR(VLOOKUP(Tabela227[[#This Row],[NOME]],'NOITE (N) (7)'!$L$3:$M$176,2,FALSE),"")</f>
        <v/>
      </c>
      <c r="AX106" s="32" t="str">
        <f>IFERROR(VLOOKUP(Tabela227[[#This Row],[NOME]],'NOITE (N) (6)'!$L$3:$M$176,2,FALSE),"")</f>
        <v/>
      </c>
      <c r="AY106" s="32" t="str">
        <f>IFERROR(VLOOKUP(Tabela227[[#This Row],[NOME]],'NOITE (N) (5)'!$L$3:$M$176,2,FALSE),"")</f>
        <v/>
      </c>
      <c r="AZ106" s="32" t="str">
        <f>IFERROR(VLOOKUP(Tabela227[[#This Row],[NOME]],'NOITE (N) (4)'!$L$3:$M$176,2,FALSE),"")</f>
        <v/>
      </c>
      <c r="BA106" s="32" t="str">
        <f>IFERROR(VLOOKUP(Tabela227[[#This Row],[NOME]],'NOITE (N) (3)'!$L$3:$M$176,2,FALSE),"")</f>
        <v/>
      </c>
      <c r="BB106" s="32" t="str">
        <f>IFERROR(VLOOKUP(Tabela227[[#This Row],[NOME]],'NOITE (N) (2)'!$L$3:$M$176,2,FALSE),"")</f>
        <v/>
      </c>
      <c r="BC106" s="32" t="str">
        <f>IFERROR(VLOOKUP(Tabela227[[#This Row],[NOME]],'NOITE (N) (1)'!$L$3:$M$176,2,FALSE),"")</f>
        <v/>
      </c>
      <c r="BD106" s="32" t="str">
        <f>IFERROR(VLOOKUP(Tabela227[[#This Row],[NOME]],'TARDE (N) (6)'!$B$2:$C$73,2,FALSE),"")</f>
        <v/>
      </c>
      <c r="BE106" s="32" t="str">
        <f>IFERROR(VLOOKUP(Tabela227[[#This Row],[NOME]],'TARDE (N) (5)'!$B$2:$C$73,2,FALSE),"")</f>
        <v/>
      </c>
      <c r="BF106" s="32" t="str">
        <f>IFERROR(VLOOKUP(Tabela227[[#This Row],[NOME]],'TARDE (N) (4)'!$B$2:$C$73,2,FALSE),"")</f>
        <v/>
      </c>
      <c r="BG106" s="32" t="str">
        <f>IFERROR(VLOOKUP(Tabela227[[#This Row],[NOME]],'TARDE (N) (3)'!$B$2:$C$73,2,FALSE),"")</f>
        <v/>
      </c>
      <c r="BH106" s="32" t="str">
        <f>IFERROR(VLOOKUP(Tabela227[[#This Row],[NOME]],'TARDE (N) (2)'!$B$2:$C$73,2,FALSE),"")</f>
        <v/>
      </c>
      <c r="BI106" s="32" t="str">
        <f>IFERROR(VLOOKUP(Tabela227[[#This Row],[NOME]],'TARDE (N) (1)'!$B$2:$C$73,2,FALSE),"")</f>
        <v/>
      </c>
      <c r="BJ106" s="32" t="str">
        <f>IFERROR(VLOOKUP(Tabela227[[#This Row],[NOME]],'TARDE (N) (6)'!$D$2:$E$73,2,FALSE),"")</f>
        <v/>
      </c>
      <c r="BK106" s="32" t="str">
        <f>IFERROR(VLOOKUP(Tabela227[[#This Row],[NOME]],'TARDE (N) (5)'!$D$2:$E$73,2,FALSE),"")</f>
        <v/>
      </c>
      <c r="BL106" s="32" t="str">
        <f>IFERROR(VLOOKUP(Tabela227[[#This Row],[NOME]],'TARDE (N) (4)'!$D$2:$E$73,2,FALSE),"")</f>
        <v/>
      </c>
      <c r="BM106" s="32" t="str">
        <f>IFERROR(VLOOKUP(Tabela227[[#This Row],[NOME]],'TARDE (N) (3)'!$D$2:$E$73,2,FALSE),"")</f>
        <v/>
      </c>
      <c r="BN106" s="32" t="str">
        <f>IFERROR(VLOOKUP(Tabela227[[#This Row],[NOME]],'TARDE (N) (2)'!$D$2:$E$73,2,FALSE),"")</f>
        <v/>
      </c>
      <c r="BO106" s="32" t="str">
        <f>IFERROR(VLOOKUP(Tabela227[[#This Row],[NOME]],'TARDE (N) (1)'!$D$2:$E$73,2,FALSE),"")</f>
        <v/>
      </c>
      <c r="BP106" s="32" t="str">
        <f>IFERROR(VLOOKUP(Tabela227[[#This Row],[NOME]],'TARDE (N) (6)'!$F$2:$G$73,2,FALSE),"")</f>
        <v/>
      </c>
      <c r="BQ106" s="32" t="str">
        <f>IFERROR(VLOOKUP(Tabela227[[#This Row],[NOME]],'TARDE (N) (5)'!$F$2:$G$73,2,FALSE),"")</f>
        <v/>
      </c>
      <c r="BR106" s="32" t="str">
        <f>IFERROR(VLOOKUP(Tabela227[[#This Row],[NOME]],'TARDE (N) (4)'!$F$2:$G$73,2,FALSE),"")</f>
        <v/>
      </c>
      <c r="BS106" s="32" t="str">
        <f>IFERROR(VLOOKUP(Tabela227[[#This Row],[NOME]],'TARDE (N) (3)'!$F$2:$G$73,2,FALSE),"")</f>
        <v/>
      </c>
      <c r="BT106" s="32" t="str">
        <f>IFERROR(VLOOKUP(Tabela227[[#This Row],[NOME]],'TARDE (N) (2)'!$F$2:$G$73,2,FALSE),"")</f>
        <v/>
      </c>
      <c r="BU106" s="32" t="str">
        <f>IFERROR(VLOOKUP(Tabela227[[#This Row],[NOME]],'TARDE (N) (1)'!$F$2:$G$73,2,FALSE),"")</f>
        <v/>
      </c>
      <c r="BV106" s="32" t="str">
        <f>IFERROR(VLOOKUP(Tabela227[[#This Row],[NOME]],'TARDE (N) (6)'!$H$2:$I$73,2,FALSE),"")</f>
        <v/>
      </c>
      <c r="BW106" s="32" t="str">
        <f>IFERROR(VLOOKUP(Tabela227[[#This Row],[NOME]],'TARDE (N) (5)'!$H$2:$I$73,2,FALSE),"")</f>
        <v/>
      </c>
      <c r="BX106" s="32" t="str">
        <f>IFERROR(VLOOKUP(Tabela227[[#This Row],[NOME]],'TARDE (N) (4)'!$H$2:$I$73,2,FALSE),"")</f>
        <v/>
      </c>
      <c r="BY106" s="32" t="str">
        <f>IFERROR(VLOOKUP(Tabela227[[#This Row],[NOME]],'TARDE (N) (3)'!$H$2:$I$73,2,FALSE),"")</f>
        <v/>
      </c>
      <c r="BZ106" s="32" t="str">
        <f>IFERROR(VLOOKUP(Tabela227[[#This Row],[NOME]],'TARDE (N) (2)'!$H$2:$I$73,2,FALSE),"")</f>
        <v/>
      </c>
      <c r="CA106" s="32" t="str">
        <f>IFERROR(VLOOKUP(Tabela227[[#This Row],[NOME]],'TARDE (N) (1)'!$H$2:$I$73,2,FALSE),"")</f>
        <v/>
      </c>
      <c r="CB106" s="32" t="str">
        <f>IFERROR(VLOOKUP(Tabela227[[#This Row],[NOME]],'TARDE (N) (6)'!$J$2:$K$73,2,FALSE),"")</f>
        <v/>
      </c>
      <c r="CC106" s="32" t="str">
        <f>IFERROR(VLOOKUP(Tabela227[[#This Row],[NOME]],'TARDE (N) (5)'!$J$2:$K$73,2,FALSE),"")</f>
        <v/>
      </c>
      <c r="CD106" s="32" t="str">
        <f>IFERROR(VLOOKUP(Tabela227[[#This Row],[NOME]],'TARDE (N) (4)'!$J$2:$K$73,2,FALSE),"")</f>
        <v/>
      </c>
      <c r="CE106" s="32" t="str">
        <f>IFERROR(VLOOKUP(Tabela227[[#This Row],[NOME]],'TARDE (N) (3)'!$J$2:$K$73,2,FALSE),"")</f>
        <v/>
      </c>
      <c r="CF106" s="32" t="str">
        <f>IFERROR(VLOOKUP(Tabela227[[#This Row],[NOME]],'TARDE (N) (2)'!$J$2:$K$73,2,FALSE),"")</f>
        <v/>
      </c>
      <c r="CG106" s="32" t="str">
        <f>IFERROR(VLOOKUP(Tabela227[[#This Row],[NOME]],'TARDE (N) (1)'!$J$2:$K$73,2,FALSE),"")</f>
        <v/>
      </c>
      <c r="CH106" s="32" t="str">
        <f>IFERROR(VLOOKUP(Tabela227[[#This Row],[NOME]],'TARDE (N) (6)'!$L$2:$M$73,2,FALSE),"")</f>
        <v/>
      </c>
      <c r="CI106" s="32" t="str">
        <f>IFERROR(VLOOKUP(Tabela227[[#This Row],[NOME]],'TARDE (N) (5)'!$L$2:$M$73,2,FALSE),"")</f>
        <v/>
      </c>
      <c r="CJ106" s="32" t="str">
        <f>IFERROR(VLOOKUP(Tabela227[[#This Row],[NOME]],'TARDE (N) (4)'!$L$2:$M$73,2,FALSE),"")</f>
        <v/>
      </c>
      <c r="CK106" s="32" t="str">
        <f>IFERROR(VLOOKUP(Tabela227[[#This Row],[NOME]],'TARDE (N) (3)'!$L$2:$M$73,2,FALSE),"")</f>
        <v/>
      </c>
      <c r="CL106" s="32" t="str">
        <f>IFERROR(VLOOKUP(Tabela227[[#This Row],[NOME]],'TARDE (N) (2)'!$L$2:$M$73,2,FALSE),"")</f>
        <v/>
      </c>
      <c r="CM106" s="32" t="str">
        <f>IFERROR(VLOOKUP(Tabela227[[#This Row],[NOME]],'TARDE (N) (1)'!$L$2:$M$73,2,FALSE),"")</f>
        <v/>
      </c>
      <c r="CN106" s="32" t="str">
        <f>IFERROR(VLOOKUP(Tabela227[[#This Row],[NOME]],'MANHÃ (N) (7)'!$B$2:$C$127,2,FALSE),"")</f>
        <v/>
      </c>
      <c r="CO106" s="32" t="str">
        <f>IFERROR(VLOOKUP(Tabela227[[#This Row],[NOME]],'MANHÃ (N) (6)'!$B$2:$C$127,2,FALSE),"")</f>
        <v/>
      </c>
      <c r="CP106" s="32" t="str">
        <f>IFERROR(VLOOKUP(Tabela227[[#This Row],[NOME]],'MANHÃ (N) (5)'!$B$2:$C$127,2,FALSE),"")</f>
        <v/>
      </c>
      <c r="CQ106" s="32" t="str">
        <f>IFERROR(VLOOKUP(Tabela227[[#This Row],[NOME]],'MANHÃ (N) (4)'!$B$2:$C$127,2,FALSE),"")</f>
        <v/>
      </c>
      <c r="CR106" s="32" t="str">
        <f>IFERROR(VLOOKUP(Tabela227[[#This Row],[NOME]],'MANHÃ (N) (3)'!$B$2:$C$127,2,FALSE),"")</f>
        <v/>
      </c>
      <c r="CS106" s="32" t="str">
        <f>IFERROR(VLOOKUP(Tabela227[[#This Row],[NOME]],'MANHÃ (N) (2)'!$B$2:$C$127,2,FALSE),"")</f>
        <v/>
      </c>
      <c r="CT106" s="32" t="str">
        <f>IFERROR(VLOOKUP(Tabela227[[#This Row],[NOME]],'MANHÃ (N) (1)'!$B$2:$C$127,2,FALSE),"")</f>
        <v/>
      </c>
      <c r="CU106" s="32" t="str">
        <f>IFERROR(VLOOKUP(Tabela227[[#This Row],[NOME]],'MANHÃ (N) (7)'!$D$2:$E$127,2,FALSE),"")</f>
        <v/>
      </c>
      <c r="CV106" s="32" t="str">
        <f>IFERROR(VLOOKUP(Tabela227[[#This Row],[NOME]],'MANHÃ (N) (6)'!$D$2:$E$127,2,FALSE),"")</f>
        <v/>
      </c>
      <c r="CW106" s="32" t="str">
        <f>IFERROR(VLOOKUP(Tabela227[[#This Row],[NOME]],'MANHÃ (N) (5)'!$D$2:$E$127,2,FALSE),"")</f>
        <v/>
      </c>
      <c r="CX106" s="32" t="str">
        <f>IFERROR(VLOOKUP(Tabela227[[#This Row],[NOME]],'MANHÃ (N) (4)'!$D$2:$E$127,2,FALSE),"")</f>
        <v/>
      </c>
      <c r="CY106" s="32" t="str">
        <f>IFERROR(VLOOKUP(Tabela227[[#This Row],[NOME]],'MANHÃ (N) (3)'!$D$2:$E$127,2,FALSE),"")</f>
        <v/>
      </c>
      <c r="CZ106" s="32" t="str">
        <f>IFERROR(VLOOKUP(Tabela227[[#This Row],[NOME]],'MANHÃ (N) (2)'!$D$2:$E$127,2,FALSE),"")</f>
        <v/>
      </c>
      <c r="DA106" s="32" t="str">
        <f>IFERROR(VLOOKUP(Tabela227[[#This Row],[NOME]],'MANHÃ (N) (1)'!$D$2:$E$127,2,FALSE),"")</f>
        <v/>
      </c>
      <c r="DB106" s="32" t="str">
        <f>IFERROR(VLOOKUP(Tabela227[[#This Row],[NOME]],'MANHÃ (N) (7)'!$F$2:$G$127,2,FALSE),"")</f>
        <v/>
      </c>
      <c r="DC106" s="32" t="str">
        <f>IFERROR(VLOOKUP(Tabela227[[#This Row],[NOME]],'MANHÃ (N) (7)'!$F$2:$G$127,2,FALSE),"")</f>
        <v/>
      </c>
      <c r="DD106" s="32" t="str">
        <f>IFERROR(VLOOKUP(Tabela227[[#This Row],[NOME]],'MANHÃ (N) (6)'!$F$2:$G$127,2,FALSE),"")</f>
        <v/>
      </c>
      <c r="DE106" s="32" t="str">
        <f>IFERROR(VLOOKUP(Tabela227[[#This Row],[NOME]],'MANHÃ (N) (5)'!$F$2:$G$127,2,FALSE),"")</f>
        <v/>
      </c>
      <c r="DF106" s="32" t="str">
        <f>IFERROR(VLOOKUP(Tabela227[[#This Row],[NOME]],'MANHÃ (N) (3)'!$F$2:$G$127,2,FALSE),"")</f>
        <v/>
      </c>
      <c r="DG106" s="32" t="str">
        <f>IFERROR(VLOOKUP(Tabela227[[#This Row],[NOME]],'MANHÃ (N) (2)'!$F$2:$G$127,2,FALSE),"")</f>
        <v/>
      </c>
      <c r="DH106" s="32" t="str">
        <f>IFERROR(VLOOKUP(Tabela227[[#This Row],[NOME]],'MANHÃ (N) (1)'!$F$2:$G$127,2,FALSE),"")</f>
        <v/>
      </c>
      <c r="DI106" s="32" t="str">
        <f>IFERROR(VLOOKUP(Tabela227[[#This Row],[NOME]],'MANHÃ (N) (7)'!$H$2:$I$127,2,FALSE),"")</f>
        <v/>
      </c>
      <c r="DJ106" s="32" t="str">
        <f>IFERROR(VLOOKUP(Tabela227[[#This Row],[NOME]],'MANHÃ (N) (6)'!$H$2:$I$127,2,FALSE),"")</f>
        <v/>
      </c>
      <c r="DK106" s="32" t="str">
        <f>IFERROR(VLOOKUP(Tabela227[[#This Row],[NOME]],'MANHÃ (N) (5)'!$H$2:$I$127,2,FALSE),"")</f>
        <v/>
      </c>
      <c r="DL106" s="32" t="str">
        <f>IFERROR(VLOOKUP(Tabela227[[#This Row],[NOME]],'MANHÃ (N) (4)'!$H$2:$I$127,2,FALSE),"")</f>
        <v/>
      </c>
      <c r="DM106" s="32" t="str">
        <f>IFERROR(VLOOKUP(Tabela227[[#This Row],[NOME]],'MANHÃ (N) (3)'!$H$2:$I$127,2,FALSE),"")</f>
        <v/>
      </c>
      <c r="DN106" s="32" t="str">
        <f>IFERROR(VLOOKUP(Tabela227[[#This Row],[NOME]],'MANHÃ (N) (2)'!$H$2:$I$127,2,FALSE),"")</f>
        <v/>
      </c>
      <c r="DO106" s="32" t="str">
        <f>IFERROR(VLOOKUP(Tabela227[[#This Row],[NOME]],'MANHÃ (N) (1)'!$H$2:$I$127,2,FALSE),"")</f>
        <v/>
      </c>
      <c r="DP106" s="32" t="str">
        <f>IFERROR(VLOOKUP(Tabela227[[#This Row],[NOME]],'MANHÃ (N) (7)'!$J$2:$K$127,2,FALSE),"")</f>
        <v/>
      </c>
      <c r="DQ106" s="32" t="str">
        <f>IFERROR(VLOOKUP(Tabela227[[#This Row],[NOME]],'MANHÃ (N) (6)'!$J$2:$K$127,2,FALSE),"")</f>
        <v/>
      </c>
      <c r="DR106" s="32" t="str">
        <f>IFERROR(VLOOKUP(Tabela227[[#This Row],[NOME]],'MANHÃ (N) (5)'!$J$2:$K$127,2,FALSE),"")</f>
        <v/>
      </c>
      <c r="DS106" s="32" t="str">
        <f>IFERROR(VLOOKUP(Tabela227[[#This Row],[NOME]],'MANHÃ (N) (4)'!$J$2:$K$127,2,FALSE),"")</f>
        <v/>
      </c>
      <c r="DT106" s="32" t="str">
        <f>IFERROR(VLOOKUP(Tabela227[[#This Row],[NOME]],'MANHÃ (N) (3)'!$J$2:$K$127,2,FALSE),"")</f>
        <v/>
      </c>
      <c r="DU106" s="32" t="str">
        <f>IFERROR(VLOOKUP(Tabela227[[#This Row],[NOME]],'MANHÃ (N) (2)'!$J$2:$K$127,2,FALSE),"")</f>
        <v/>
      </c>
      <c r="DV106" s="32" t="str">
        <f>IFERROR(VLOOKUP(Tabela227[[#This Row],[NOME]],'MANHÃ (N) (1)'!$J$2:$K$127,2,FALSE),"")</f>
        <v/>
      </c>
      <c r="DW106" s="32" t="str">
        <f>IFERROR(VLOOKUP(Tabela227[[#This Row],[NOME]],'MANHÃ (N) (7)'!$L$2:$M$127,2,FALSE),"")</f>
        <v/>
      </c>
      <c r="DX106" s="32" t="str">
        <f>IFERROR(VLOOKUP(Tabela227[[#This Row],[NOME]],'MANHÃ (N) (6)'!$L$2:$M$127,2,FALSE),"")</f>
        <v/>
      </c>
      <c r="DY106" s="32" t="str">
        <f>IFERROR(VLOOKUP(Tabela227[[#This Row],[NOME]],'MANHÃ (N) (5)'!$L$2:$M$127,2,FALSE),"")</f>
        <v/>
      </c>
      <c r="DZ106" s="32" t="str">
        <f>IFERROR(VLOOKUP(Tabela227[[#This Row],[NOME]],'MANHÃ (N) (4)'!$L$2:$M$127,2,FALSE),"")</f>
        <v/>
      </c>
      <c r="EA106" s="32" t="str">
        <f>IFERROR(VLOOKUP(Tabela227[[#This Row],[NOME]],'MANHÃ (N) (3)'!$L$2:$M$127,2,FALSE),"")</f>
        <v/>
      </c>
      <c r="EB106" s="32" t="str">
        <f>IFERROR(VLOOKUP(Tabela227[[#This Row],[NOME]],'MANHÃ (N) (2)'!$L$2:$M$127,2,FALSE),"")</f>
        <v/>
      </c>
      <c r="EC106" s="32" t="str">
        <f>IFERROR(VLOOKUP(Tabela227[[#This Row],[NOME]],'MANHÃ (N) (1)'!$L$2:$M$127,2,FALSE),"")</f>
        <v/>
      </c>
      <c r="ED106" s="33">
        <v>45323</v>
      </c>
      <c r="EE106" s="31">
        <f>PROFESSORES!$D$3</f>
        <v>2024</v>
      </c>
      <c r="EF106" s="31" t="str">
        <f>PROFESSORES!$C$3</f>
        <v>MAIO</v>
      </c>
      <c r="EG106" s="35">
        <f>'MÊS (WORD)'!$C$4</f>
        <v>5</v>
      </c>
      <c r="EH106" s="42">
        <f>'MÊS (WORD)'!$I$5</f>
        <v>45413</v>
      </c>
      <c r="EI106" s="31" t="str">
        <f>'MÊS (WORD)'!$J$5</f>
        <v>*
***************************DIA DO TRABALHO**************************</v>
      </c>
      <c r="EJ106" s="42">
        <f>'MÊS (WORD)'!$I$6</f>
        <v>45414</v>
      </c>
      <c r="EK106" s="37" t="str">
        <f>'MÊS (WORD)'!$J$6</f>
        <v/>
      </c>
      <c r="EL106" s="42">
        <f>'MÊS (WORD)'!$I$7</f>
        <v>45415</v>
      </c>
      <c r="EM106" s="37" t="str">
        <f>'MÊS (WORD)'!$J$7</f>
        <v/>
      </c>
      <c r="EN106" s="42">
        <f>'MÊS (WORD)'!$I$8</f>
        <v>45416</v>
      </c>
      <c r="EO106" s="37" t="str">
        <f>'MÊS (WORD)'!$J$8</f>
        <v/>
      </c>
      <c r="EP106" s="42">
        <f>'MÊS (WORD)'!$I$9</f>
        <v>45417</v>
      </c>
      <c r="EQ106" s="37" t="str">
        <f>'MÊS (WORD)'!$J$9</f>
        <v>********************************************************************</v>
      </c>
      <c r="ER106" s="42">
        <f>'MÊS (WORD)'!$I$10</f>
        <v>45418</v>
      </c>
      <c r="ES106" s="37" t="str">
        <f>'MÊS (WORD)'!$J$10</f>
        <v/>
      </c>
      <c r="ET106" s="42">
        <f>'MÊS (WORD)'!$I$11</f>
        <v>45419</v>
      </c>
      <c r="EU106" s="37" t="str">
        <f>'MÊS (WORD)'!$J$11</f>
        <v/>
      </c>
      <c r="EV106" s="42">
        <f>'MÊS (WORD)'!$I$12</f>
        <v>45420</v>
      </c>
      <c r="EW106" s="37" t="str">
        <f>'MÊS (WORD)'!$J$12</f>
        <v/>
      </c>
      <c r="EX106" s="42">
        <f>'MÊS (WORD)'!$I$13</f>
        <v>45421</v>
      </c>
      <c r="EY106" s="37" t="str">
        <f>'MÊS (WORD)'!$J$13</f>
        <v/>
      </c>
      <c r="EZ106" s="37">
        <f>'MÊS (WORD)'!$I$14</f>
        <v>45422</v>
      </c>
      <c r="FA106" s="37" t="str">
        <f>'MÊS (WORD)'!$J$14</f>
        <v/>
      </c>
      <c r="FB106" s="37">
        <f>'MÊS (WORD)'!$I$15</f>
        <v>45423</v>
      </c>
      <c r="FC106" s="37" t="str">
        <f>'MÊS (WORD)'!$J$15</f>
        <v/>
      </c>
      <c r="FD106" s="37">
        <f>'MÊS (WORD)'!$I$16</f>
        <v>45424</v>
      </c>
      <c r="FE106" s="37" t="str">
        <f>'MÊS (WORD)'!$J$16</f>
        <v>********************************************************************</v>
      </c>
      <c r="FF106" s="37">
        <f>'MÊS (WORD)'!$I$17</f>
        <v>45425</v>
      </c>
      <c r="FG106" s="37" t="str">
        <f>'MÊS (WORD)'!$J$17</f>
        <v/>
      </c>
      <c r="FH106" s="37">
        <f>'MÊS (WORD)'!$I$18</f>
        <v>45426</v>
      </c>
      <c r="FI106" s="37" t="str">
        <f>'MÊS (WORD)'!$J$18</f>
        <v/>
      </c>
      <c r="FJ106" s="37">
        <f>'MÊS (WORD)'!$I$19</f>
        <v>45427</v>
      </c>
      <c r="FK106" s="37" t="str">
        <f>'MÊS (WORD)'!$J$19</f>
        <v/>
      </c>
      <c r="FL106" s="37">
        <f>'MÊS (WORD)'!$I$20</f>
        <v>45428</v>
      </c>
      <c r="FM106" s="37" t="str">
        <f>'MÊS (WORD)'!$J$20</f>
        <v/>
      </c>
      <c r="FN106" s="37">
        <f>'MÊS (WORD)'!$I$21</f>
        <v>45429</v>
      </c>
      <c r="FO106" s="37" t="str">
        <f>'MÊS (WORD)'!$J$21</f>
        <v/>
      </c>
      <c r="FP106" s="37">
        <f>'MÊS (WORD)'!$I$22</f>
        <v>45430</v>
      </c>
      <c r="FQ106" s="37" t="str">
        <f>'MÊS (WORD)'!$J$22</f>
        <v/>
      </c>
      <c r="FR106" s="37">
        <f>'MÊS (WORD)'!$I$23</f>
        <v>45431</v>
      </c>
      <c r="FS106" s="37" t="str">
        <f>'MÊS (WORD)'!$J$23</f>
        <v>********************************************************************</v>
      </c>
      <c r="FT106" s="37">
        <f>'MÊS (WORD)'!$I$24</f>
        <v>45432</v>
      </c>
      <c r="FU106" s="37" t="str">
        <f>'MÊS (WORD)'!$J$24</f>
        <v/>
      </c>
      <c r="FV106" s="37">
        <f>'MÊS (WORD)'!$I$25</f>
        <v>45433</v>
      </c>
      <c r="FW106" s="37" t="str">
        <f>'MÊS (WORD)'!$J$25</f>
        <v/>
      </c>
      <c r="FX106" s="37">
        <f>'MÊS (WORD)'!$I$26</f>
        <v>45434</v>
      </c>
      <c r="FY106" s="37" t="str">
        <f>'MÊS (WORD)'!$J$26</f>
        <v/>
      </c>
      <c r="FZ106" s="37">
        <f>'MÊS (WORD)'!$I$27</f>
        <v>45435</v>
      </c>
      <c r="GA106" s="37" t="str">
        <f>'MÊS (WORD)'!$J$27</f>
        <v/>
      </c>
      <c r="GB106" s="37">
        <f>'MÊS (WORD)'!$I$28</f>
        <v>45436</v>
      </c>
      <c r="GC106" s="37" t="str">
        <f>'MÊS (WORD)'!$J$28</f>
        <v/>
      </c>
      <c r="GD106" s="37">
        <f>'MÊS (WORD)'!$I$29</f>
        <v>45437</v>
      </c>
      <c r="GE106" s="37" t="str">
        <f>'MÊS (WORD)'!$J$29</f>
        <v/>
      </c>
      <c r="GF106" s="37">
        <f>'MÊS (WORD)'!$I$30</f>
        <v>45438</v>
      </c>
      <c r="GG106" s="37" t="str">
        <f>'MÊS (WORD)'!$J$30</f>
        <v>********************************************************************</v>
      </c>
      <c r="GH106" s="37">
        <f>'MÊS (WORD)'!$I$31</f>
        <v>45439</v>
      </c>
      <c r="GI106" s="37" t="str">
        <f>'MÊS (WORD)'!$J$31</f>
        <v/>
      </c>
      <c r="GJ106" s="37">
        <f>'MÊS (WORD)'!$I$32</f>
        <v>45440</v>
      </c>
      <c r="GK106" s="37" t="str">
        <f>'MÊS (WORD)'!$J$32</f>
        <v/>
      </c>
      <c r="GL106" s="37">
        <f>'MÊS (WORD)'!$I$33</f>
        <v>45441</v>
      </c>
      <c r="GM106" s="37" t="str">
        <f>'MÊS (WORD)'!$J$33</f>
        <v/>
      </c>
      <c r="GN106" s="37">
        <f>'MÊS (WORD)'!$I$34</f>
        <v>45442</v>
      </c>
      <c r="GO106" s="37" t="str">
        <f>'MÊS (WORD)'!$J$34</f>
        <v/>
      </c>
      <c r="GP106" s="37">
        <f>'MÊS (WORD)'!$I$35</f>
        <v>45443</v>
      </c>
      <c r="GQ106" s="31" t="str">
        <f>'MÊS (WORD)'!$J$35</f>
        <v/>
      </c>
    </row>
    <row r="107" spans="1:199" ht="17.100000000000001" customHeight="1" x14ac:dyDescent="0.25">
      <c r="A107" s="31">
        <v>20545</v>
      </c>
      <c r="B107" s="33">
        <v>34311</v>
      </c>
      <c r="C107" s="31">
        <v>2</v>
      </c>
      <c r="D107" s="39" t="s">
        <v>426</v>
      </c>
      <c r="E107" s="34" t="s">
        <v>46</v>
      </c>
      <c r="F107" s="39" t="s">
        <v>396</v>
      </c>
      <c r="G107" s="39" t="s">
        <v>398</v>
      </c>
      <c r="H107" s="31">
        <v>4</v>
      </c>
      <c r="I107" s="31">
        <f>IF(Tabela227[[#This Row],[HORA AULA]]&lt;&gt;0,Tabela227[[#This Row],[HORA AULA]]/2,"-")</f>
        <v>2</v>
      </c>
      <c r="J107" s="31" t="s">
        <v>100</v>
      </c>
      <c r="K107" s="31" t="s">
        <v>100</v>
      </c>
      <c r="L107" s="31" t="s">
        <v>100</v>
      </c>
      <c r="M107" s="31" t="s">
        <v>100</v>
      </c>
      <c r="N107" s="32" t="str">
        <f>IFERROR(VLOOKUP(Tabela227[[#This Row],[NOME]],'NOITE (N) (7)'!$B$3:$C$176,2,FALSE),"")</f>
        <v/>
      </c>
      <c r="O107" s="32" t="str">
        <f>IFERROR(VLOOKUP(Tabela227[[#This Row],[NOME]],'NOITE (N) (6)'!$B$3:$C$176,2,FALSE),"")</f>
        <v/>
      </c>
      <c r="P107" s="32" t="str">
        <f>IFERROR(VLOOKUP(Tabela227[[#This Row],[NOME]],'NOITE (N) (5)'!$B$3:$C$176,2,FALSE),"")</f>
        <v/>
      </c>
      <c r="Q107" s="32" t="str">
        <f>IFERROR(VLOOKUP(Tabela227[[#This Row],[NOME]],'NOITE (N) (4)'!$B$3:$C$176,2,FALSE),"")</f>
        <v/>
      </c>
      <c r="R107" s="32" t="str">
        <f>IFERROR(VLOOKUP(Tabela227[[#This Row],[NOME]],'NOITE (N) (3)'!$B$3:$C$176,2,FALSE),"")</f>
        <v/>
      </c>
      <c r="S107" s="32" t="str">
        <f>IFERROR(VLOOKUP(Tabela227[[#This Row],[NOME]],'NOITE (N) (2)'!$B$3:$C$176,2,FALSE),"")</f>
        <v/>
      </c>
      <c r="T107" s="32" t="str">
        <f>IFERROR(VLOOKUP(Tabela227[[#This Row],[NOME]],'NOITE (N) (1)'!$B$3:$C$176,2,FALSE),"")</f>
        <v/>
      </c>
      <c r="U107" s="32" t="str">
        <f>IFERROR(VLOOKUP(Tabela227[[#This Row],[NOME]],'NOITE (N) (7)'!$D$3:$E$176,2,FALSE),"")</f>
        <v/>
      </c>
      <c r="V107" s="32" t="str">
        <f>IFERROR(VLOOKUP(Tabela227[[#This Row],[NOME]],'NOITE (N) (6)'!$D$3:$E$176,2,FALSE),"")</f>
        <v/>
      </c>
      <c r="W107" s="32" t="str">
        <f>IFERROR(VLOOKUP(Tabela227[[#This Row],[NOME]],'NOITE (N) (5)'!$D$3:$E$176,2,FALSE),"")</f>
        <v/>
      </c>
      <c r="X107" s="32" t="str">
        <f>IFERROR(VLOOKUP(Tabela227[[#This Row],[NOME]],'NOITE (N) (4)'!$D$3:$E$176,2,FALSE),"")</f>
        <v/>
      </c>
      <c r="Y107" s="32" t="str">
        <f>IFERROR(VLOOKUP(Tabela227[[#This Row],[NOME]],'NOITE (N) (3)'!$D$3:$E$176,2,FALSE),"")</f>
        <v/>
      </c>
      <c r="Z107" s="32" t="str">
        <f>IFERROR(VLOOKUP(Tabela227[[#This Row],[NOME]],'NOITE (N) (2)'!$D$3:$E$176,2,FALSE),"")</f>
        <v/>
      </c>
      <c r="AA107" s="32" t="str">
        <f>IFERROR(VLOOKUP(Tabela227[[#This Row],[NOME]],'NOITE (N) (1)'!$D$3:$E$176,2,FALSE),"")</f>
        <v/>
      </c>
      <c r="AB107" s="32" t="str">
        <f>IFERROR(VLOOKUP(Tabela227[[#This Row],[NOME]],'NOITE (N) (7)'!$F$3:$G$176,2,FALSE),"")</f>
        <v/>
      </c>
      <c r="AC107" s="32" t="str">
        <f>IFERROR(VLOOKUP(Tabela227[[#This Row],[NOME]],'NOITE (N) (6)'!$F$3:$G$176,2,FALSE),"")</f>
        <v/>
      </c>
      <c r="AD107" s="32" t="str">
        <f>IFERROR(VLOOKUP(Tabela227[[#This Row],[NOME]],'NOITE (N) (5)'!$F$3:$G$176,2,FALSE),"")</f>
        <v/>
      </c>
      <c r="AE107" s="32" t="str">
        <f>IFERROR(VLOOKUP(Tabela227[[#This Row],[NOME]],'NOITE (N) (4)'!$F$3:$G$176,2,FALSE),"")</f>
        <v/>
      </c>
      <c r="AF107" s="32" t="str">
        <f>IFERROR(VLOOKUP(Tabela227[[#This Row],[NOME]],'NOITE (N) (3)'!$F$3:$G$176,2,FALSE),"")</f>
        <v/>
      </c>
      <c r="AG107" s="32" t="str">
        <f>IFERROR(VLOOKUP(Tabela227[[#This Row],[NOME]],'NOITE (N) (2)'!$F$3:$G$176,2,FALSE),"")</f>
        <v/>
      </c>
      <c r="AH107" s="32" t="str">
        <f>IFERROR(VLOOKUP(Tabela227[[#This Row],[NOME]],'NOITE (N) (1)'!$F$3:$G$176,2,FALSE),"")</f>
        <v/>
      </c>
      <c r="AI107" s="32" t="str">
        <f>IFERROR(VLOOKUP(Tabela227[[#This Row],[NOME]],'NOITE (N) (7)'!$H$3:$I$176,2,FALSE),"")</f>
        <v/>
      </c>
      <c r="AJ107" s="32" t="str">
        <f>IFERROR(VLOOKUP(Tabela227[[#This Row],[NOME]],'NOITE (N) (6)'!$H$3:$I$176,2,FALSE),"")</f>
        <v/>
      </c>
      <c r="AK107" s="32" t="str">
        <f>IFERROR(VLOOKUP(Tabela227[[#This Row],[NOME]],'NOITE (N) (5)'!$H$3:$I$176,2,FALSE),"")</f>
        <v/>
      </c>
      <c r="AL107" s="32" t="str">
        <f>IFERROR(VLOOKUP(Tabela227[[#This Row],[NOME]],'NOITE (N) (4)'!$H$3:$I$176,2,FALSE),"")</f>
        <v/>
      </c>
      <c r="AM107" s="32" t="str">
        <f>IFERROR(VLOOKUP(Tabela227[[#This Row],[NOME]],'NOITE (N) (3)'!$H$3:$I$176,2,FALSE),"")</f>
        <v/>
      </c>
      <c r="AN107" s="32" t="str">
        <f>IFERROR(VLOOKUP(Tabela227[[#This Row],[NOME]],'NOITE (N) (2)'!$H$3:$I$176,2,FALSE),"")</f>
        <v/>
      </c>
      <c r="AO107" s="32" t="str">
        <f>IFERROR(VLOOKUP(Tabela227[[#This Row],[NOME]],'NOITE (N) (1)'!$H$3:$I$176,2,FALSE),"")</f>
        <v/>
      </c>
      <c r="AP107" s="32" t="str">
        <f>IFERROR(VLOOKUP(Tabela227[[#This Row],[NOME]],'NOITE (N) (7)'!$J$3:$K$176,2,FALSE),"")</f>
        <v/>
      </c>
      <c r="AQ107" s="32" t="str">
        <f>IFERROR(VLOOKUP(Tabela227[[#This Row],[NOME]],'NOITE (N) (6)'!$J$3:$K$176,2,FALSE),"")</f>
        <v/>
      </c>
      <c r="AR107" s="32" t="str">
        <f>IFERROR(VLOOKUP(Tabela227[[#This Row],[NOME]],'NOITE (N) (5)'!$J$3:$K$176,2,FALSE),"")</f>
        <v/>
      </c>
      <c r="AS107" s="32" t="str">
        <f>IFERROR(VLOOKUP(Tabela227[[#This Row],[NOME]],'NOITE (N) (4)'!$J$3:$K$176,2,FALSE),"")</f>
        <v/>
      </c>
      <c r="AT107" s="32" t="str">
        <f>IFERROR(VLOOKUP(Tabela227[[#This Row],[NOME]],'NOITE (N) (3)'!$J$3:$K$176,2,FALSE),"")</f>
        <v/>
      </c>
      <c r="AU107" s="32" t="str">
        <f>IFERROR(VLOOKUP(Tabela227[[#This Row],[NOME]],'NOITE (N) (2)'!$J$3:$K$176,2,FALSE),"")</f>
        <v/>
      </c>
      <c r="AV107" s="32" t="str">
        <f>IFERROR(VLOOKUP(Tabela227[[#This Row],[NOME]],'NOITE (N) (1)'!$J$3:$K$176,2,FALSE),"")</f>
        <v/>
      </c>
      <c r="AW107" s="32" t="str">
        <f>IFERROR(VLOOKUP(Tabela227[[#This Row],[NOME]],'NOITE (N) (7)'!$L$3:$M$176,2,FALSE),"")</f>
        <v/>
      </c>
      <c r="AX107" s="32" t="str">
        <f>IFERROR(VLOOKUP(Tabela227[[#This Row],[NOME]],'NOITE (N) (6)'!$L$3:$M$176,2,FALSE),"")</f>
        <v/>
      </c>
      <c r="AY107" s="32" t="str">
        <f>IFERROR(VLOOKUP(Tabela227[[#This Row],[NOME]],'NOITE (N) (5)'!$L$3:$M$176,2,FALSE),"")</f>
        <v/>
      </c>
      <c r="AZ107" s="32" t="str">
        <f>IFERROR(VLOOKUP(Tabela227[[#This Row],[NOME]],'NOITE (N) (4)'!$L$3:$M$176,2,FALSE),"")</f>
        <v/>
      </c>
      <c r="BA107" s="32" t="str">
        <f>IFERROR(VLOOKUP(Tabela227[[#This Row],[NOME]],'NOITE (N) (3)'!$L$3:$M$176,2,FALSE),"")</f>
        <v/>
      </c>
      <c r="BB107" s="32" t="str">
        <f>IFERROR(VLOOKUP(Tabela227[[#This Row],[NOME]],'NOITE (N) (2)'!$L$3:$M$176,2,FALSE),"")</f>
        <v/>
      </c>
      <c r="BC107" s="32" t="str">
        <f>IFERROR(VLOOKUP(Tabela227[[#This Row],[NOME]],'NOITE (N) (1)'!$L$3:$M$176,2,FALSE),"")</f>
        <v/>
      </c>
      <c r="BD107" s="32" t="str">
        <f>IFERROR(VLOOKUP(Tabela227[[#This Row],[NOME]],'TARDE (N) (6)'!$B$2:$C$73,2,FALSE),"")</f>
        <v/>
      </c>
      <c r="BE107" s="32" t="str">
        <f>IFERROR(VLOOKUP(Tabela227[[#This Row],[NOME]],'TARDE (N) (5)'!$B$2:$C$73,2,FALSE),"")</f>
        <v/>
      </c>
      <c r="BF107" s="32" t="str">
        <f>IFERROR(VLOOKUP(Tabela227[[#This Row],[NOME]],'TARDE (N) (4)'!$B$2:$C$73,2,FALSE),"")</f>
        <v/>
      </c>
      <c r="BG107" s="32" t="str">
        <f>IFERROR(VLOOKUP(Tabela227[[#This Row],[NOME]],'TARDE (N) (3)'!$B$2:$C$73,2,FALSE),"")</f>
        <v/>
      </c>
      <c r="BH107" s="32" t="str">
        <f>IFERROR(VLOOKUP(Tabela227[[#This Row],[NOME]],'TARDE (N) (2)'!$B$2:$C$73,2,FALSE),"")</f>
        <v/>
      </c>
      <c r="BI107" s="32" t="str">
        <f>IFERROR(VLOOKUP(Tabela227[[#This Row],[NOME]],'TARDE (N) (1)'!$B$2:$C$73,2,FALSE),"")</f>
        <v/>
      </c>
      <c r="BJ107" s="32" t="str">
        <f>IFERROR(VLOOKUP(Tabela227[[#This Row],[NOME]],'TARDE (N) (6)'!$D$2:$E$73,2,FALSE),"")</f>
        <v/>
      </c>
      <c r="BK107" s="32" t="str">
        <f>IFERROR(VLOOKUP(Tabela227[[#This Row],[NOME]],'TARDE (N) (5)'!$D$2:$E$73,2,FALSE),"")</f>
        <v/>
      </c>
      <c r="BL107" s="32" t="str">
        <f>IFERROR(VLOOKUP(Tabela227[[#This Row],[NOME]],'TARDE (N) (4)'!$D$2:$E$73,2,FALSE),"")</f>
        <v/>
      </c>
      <c r="BM107" s="32" t="str">
        <f>IFERROR(VLOOKUP(Tabela227[[#This Row],[NOME]],'TARDE (N) (3)'!$D$2:$E$73,2,FALSE),"")</f>
        <v/>
      </c>
      <c r="BN107" s="32" t="str">
        <f>IFERROR(VLOOKUP(Tabela227[[#This Row],[NOME]],'TARDE (N) (2)'!$D$2:$E$73,2,FALSE),"")</f>
        <v/>
      </c>
      <c r="BO107" s="32" t="str">
        <f>IFERROR(VLOOKUP(Tabela227[[#This Row],[NOME]],'TARDE (N) (1)'!$D$2:$E$73,2,FALSE),"")</f>
        <v/>
      </c>
      <c r="BP107" s="32" t="str">
        <f>IFERROR(VLOOKUP(Tabela227[[#This Row],[NOME]],'TARDE (N) (6)'!$F$2:$G$73,2,FALSE),"")</f>
        <v/>
      </c>
      <c r="BQ107" s="32" t="str">
        <f>IFERROR(VLOOKUP(Tabela227[[#This Row],[NOME]],'TARDE (N) (5)'!$F$2:$G$73,2,FALSE),"")</f>
        <v/>
      </c>
      <c r="BR107" s="32" t="str">
        <f>IFERROR(VLOOKUP(Tabela227[[#This Row],[NOME]],'TARDE (N) (4)'!$F$2:$G$73,2,FALSE),"")</f>
        <v/>
      </c>
      <c r="BS107" s="32" t="str">
        <f>IFERROR(VLOOKUP(Tabela227[[#This Row],[NOME]],'TARDE (N) (3)'!$F$2:$G$73,2,FALSE),"")</f>
        <v/>
      </c>
      <c r="BT107" s="32" t="str">
        <f>IFERROR(VLOOKUP(Tabela227[[#This Row],[NOME]],'TARDE (N) (2)'!$F$2:$G$73,2,FALSE),"")</f>
        <v/>
      </c>
      <c r="BU107" s="32" t="str">
        <f>IFERROR(VLOOKUP(Tabela227[[#This Row],[NOME]],'TARDE (N) (1)'!$F$2:$G$73,2,FALSE),"")</f>
        <v/>
      </c>
      <c r="BV107" s="32" t="str">
        <f>IFERROR(VLOOKUP(Tabela227[[#This Row],[NOME]],'TARDE (N) (6)'!$H$2:$I$73,2,FALSE),"")</f>
        <v/>
      </c>
      <c r="BW107" s="32" t="str">
        <f>IFERROR(VLOOKUP(Tabela227[[#This Row],[NOME]],'TARDE (N) (5)'!$H$2:$I$73,2,FALSE),"")</f>
        <v/>
      </c>
      <c r="BX107" s="32" t="str">
        <f>IFERROR(VLOOKUP(Tabela227[[#This Row],[NOME]],'TARDE (N) (4)'!$H$2:$I$73,2,FALSE),"")</f>
        <v/>
      </c>
      <c r="BY107" s="32" t="str">
        <f>IFERROR(VLOOKUP(Tabela227[[#This Row],[NOME]],'TARDE (N) (3)'!$H$2:$I$73,2,FALSE),"")</f>
        <v/>
      </c>
      <c r="BZ107" s="32" t="str">
        <f>IFERROR(VLOOKUP(Tabela227[[#This Row],[NOME]],'TARDE (N) (2)'!$H$2:$I$73,2,FALSE),"")</f>
        <v/>
      </c>
      <c r="CA107" s="32" t="str">
        <f>IFERROR(VLOOKUP(Tabela227[[#This Row],[NOME]],'TARDE (N) (1)'!$H$2:$I$73,2,FALSE),"")</f>
        <v/>
      </c>
      <c r="CB107" s="32" t="str">
        <f>IFERROR(VLOOKUP(Tabela227[[#This Row],[NOME]],'TARDE (N) (6)'!$J$2:$K$73,2,FALSE),"")</f>
        <v/>
      </c>
      <c r="CC107" s="32" t="str">
        <f>IFERROR(VLOOKUP(Tabela227[[#This Row],[NOME]],'TARDE (N) (5)'!$J$2:$K$73,2,FALSE),"")</f>
        <v/>
      </c>
      <c r="CD107" s="32" t="str">
        <f>IFERROR(VLOOKUP(Tabela227[[#This Row],[NOME]],'TARDE (N) (4)'!$J$2:$K$73,2,FALSE),"")</f>
        <v/>
      </c>
      <c r="CE107" s="32" t="str">
        <f>IFERROR(VLOOKUP(Tabela227[[#This Row],[NOME]],'TARDE (N) (3)'!$J$2:$K$73,2,FALSE),"")</f>
        <v/>
      </c>
      <c r="CF107" s="32" t="str">
        <f>IFERROR(VLOOKUP(Tabela227[[#This Row],[NOME]],'TARDE (N) (2)'!$J$2:$K$73,2,FALSE),"")</f>
        <v/>
      </c>
      <c r="CG107" s="32" t="str">
        <f>IFERROR(VLOOKUP(Tabela227[[#This Row],[NOME]],'TARDE (N) (1)'!$J$2:$K$73,2,FALSE),"")</f>
        <v/>
      </c>
      <c r="CH107" s="32" t="str">
        <f>IFERROR(VLOOKUP(Tabela227[[#This Row],[NOME]],'TARDE (N) (6)'!$L$2:$M$73,2,FALSE),"")</f>
        <v/>
      </c>
      <c r="CI107" s="32" t="str">
        <f>IFERROR(VLOOKUP(Tabela227[[#This Row],[NOME]],'TARDE (N) (5)'!$L$2:$M$73,2,FALSE),"")</f>
        <v/>
      </c>
      <c r="CJ107" s="32" t="str">
        <f>IFERROR(VLOOKUP(Tabela227[[#This Row],[NOME]],'TARDE (N) (4)'!$L$2:$M$73,2,FALSE),"")</f>
        <v/>
      </c>
      <c r="CK107" s="32" t="str">
        <f>IFERROR(VLOOKUP(Tabela227[[#This Row],[NOME]],'TARDE (N) (3)'!$L$2:$M$73,2,FALSE),"")</f>
        <v/>
      </c>
      <c r="CL107" s="32" t="str">
        <f>IFERROR(VLOOKUP(Tabela227[[#This Row],[NOME]],'TARDE (N) (2)'!$L$2:$M$73,2,FALSE),"")</f>
        <v/>
      </c>
      <c r="CM107" s="32" t="str">
        <f>IFERROR(VLOOKUP(Tabela227[[#This Row],[NOME]],'TARDE (N) (1)'!$L$2:$M$73,2,FALSE),"")</f>
        <v/>
      </c>
      <c r="CN107" s="32" t="str">
        <f>IFERROR(VLOOKUP(Tabela227[[#This Row],[NOME]],'MANHÃ (N) (7)'!$B$2:$C$127,2,FALSE),"")</f>
        <v/>
      </c>
      <c r="CO107" s="32" t="str">
        <f>IFERROR(VLOOKUP(Tabela227[[#This Row],[NOME]],'MANHÃ (N) (6)'!$B$2:$C$127,2,FALSE),"")</f>
        <v/>
      </c>
      <c r="CP107" s="32" t="str">
        <f>IFERROR(VLOOKUP(Tabela227[[#This Row],[NOME]],'MANHÃ (N) (5)'!$B$2:$C$127,2,FALSE),"")</f>
        <v/>
      </c>
      <c r="CQ107" s="32" t="str">
        <f>IFERROR(VLOOKUP(Tabela227[[#This Row],[NOME]],'MANHÃ (N) (4)'!$B$2:$C$127,2,FALSE),"")</f>
        <v/>
      </c>
      <c r="CR107" s="32" t="str">
        <f>IFERROR(VLOOKUP(Tabela227[[#This Row],[NOME]],'MANHÃ (N) (3)'!$B$2:$C$127,2,FALSE),"")</f>
        <v/>
      </c>
      <c r="CS107" s="32" t="str">
        <f>IFERROR(VLOOKUP(Tabela227[[#This Row],[NOME]],'MANHÃ (N) (2)'!$B$2:$C$127,2,FALSE),"")</f>
        <v/>
      </c>
      <c r="CT107" s="32" t="str">
        <f>IFERROR(VLOOKUP(Tabela227[[#This Row],[NOME]],'MANHÃ (N) (1)'!$B$2:$C$127,2,FALSE),"")</f>
        <v/>
      </c>
      <c r="CU107" s="32" t="str">
        <f>IFERROR(VLOOKUP(Tabela227[[#This Row],[NOME]],'MANHÃ (N) (7)'!$D$2:$E$127,2,FALSE),"")</f>
        <v/>
      </c>
      <c r="CV107" s="32" t="str">
        <f>IFERROR(VLOOKUP(Tabela227[[#This Row],[NOME]],'MANHÃ (N) (6)'!$D$2:$E$127,2,FALSE),"")</f>
        <v/>
      </c>
      <c r="CW107" s="32" t="str">
        <f>IFERROR(VLOOKUP(Tabela227[[#This Row],[NOME]],'MANHÃ (N) (5)'!$D$2:$E$127,2,FALSE),"")</f>
        <v/>
      </c>
      <c r="CX107" s="32" t="str">
        <f>IFERROR(VLOOKUP(Tabela227[[#This Row],[NOME]],'MANHÃ (N) (4)'!$D$2:$E$127,2,FALSE),"")</f>
        <v/>
      </c>
      <c r="CY107" s="32" t="str">
        <f>IFERROR(VLOOKUP(Tabela227[[#This Row],[NOME]],'MANHÃ (N) (3)'!$D$2:$E$127,2,FALSE),"")</f>
        <v/>
      </c>
      <c r="CZ107" s="32" t="str">
        <f>IFERROR(VLOOKUP(Tabela227[[#This Row],[NOME]],'MANHÃ (N) (2)'!$D$2:$E$127,2,FALSE),"")</f>
        <v/>
      </c>
      <c r="DA107" s="32" t="str">
        <f>IFERROR(VLOOKUP(Tabela227[[#This Row],[NOME]],'MANHÃ (N) (1)'!$D$2:$E$127,2,FALSE),"")</f>
        <v/>
      </c>
      <c r="DB107" s="32" t="str">
        <f>IFERROR(VLOOKUP(Tabela227[[#This Row],[NOME]],'MANHÃ (N) (7)'!$F$2:$G$127,2,FALSE),"")</f>
        <v/>
      </c>
      <c r="DC107" s="32" t="str">
        <f>IFERROR(VLOOKUP(Tabela227[[#This Row],[NOME]],'MANHÃ (N) (7)'!$F$2:$G$127,2,FALSE),"")</f>
        <v/>
      </c>
      <c r="DD107" s="32" t="str">
        <f>IFERROR(VLOOKUP(Tabela227[[#This Row],[NOME]],'MANHÃ (N) (6)'!$F$2:$G$127,2,FALSE),"")</f>
        <v/>
      </c>
      <c r="DE107" s="32" t="str">
        <f>IFERROR(VLOOKUP(Tabela227[[#This Row],[NOME]],'MANHÃ (N) (5)'!$F$2:$G$127,2,FALSE),"")</f>
        <v/>
      </c>
      <c r="DF107" s="32" t="str">
        <f>IFERROR(VLOOKUP(Tabela227[[#This Row],[NOME]],'MANHÃ (N) (3)'!$F$2:$G$127,2,FALSE),"")</f>
        <v/>
      </c>
      <c r="DG107" s="32" t="str">
        <f>IFERROR(VLOOKUP(Tabela227[[#This Row],[NOME]],'MANHÃ (N) (2)'!$F$2:$G$127,2,FALSE),"")</f>
        <v/>
      </c>
      <c r="DH107" s="32" t="str">
        <f>IFERROR(VLOOKUP(Tabela227[[#This Row],[NOME]],'MANHÃ (N) (1)'!$F$2:$G$127,2,FALSE),"")</f>
        <v/>
      </c>
      <c r="DI107" s="32" t="str">
        <f>IFERROR(VLOOKUP(Tabela227[[#This Row],[NOME]],'MANHÃ (N) (7)'!$H$2:$I$127,2,FALSE),"")</f>
        <v/>
      </c>
      <c r="DJ107" s="32" t="str">
        <f>IFERROR(VLOOKUP(Tabela227[[#This Row],[NOME]],'MANHÃ (N) (6)'!$H$2:$I$127,2,FALSE),"")</f>
        <v/>
      </c>
      <c r="DK107" s="32" t="str">
        <f>IFERROR(VLOOKUP(Tabela227[[#This Row],[NOME]],'MANHÃ (N) (5)'!$H$2:$I$127,2,FALSE),"")</f>
        <v/>
      </c>
      <c r="DL107" s="32" t="str">
        <f>IFERROR(VLOOKUP(Tabela227[[#This Row],[NOME]],'MANHÃ (N) (4)'!$H$2:$I$127,2,FALSE),"")</f>
        <v/>
      </c>
      <c r="DM107" s="32" t="str">
        <f>IFERROR(VLOOKUP(Tabela227[[#This Row],[NOME]],'MANHÃ (N) (3)'!$H$2:$I$127,2,FALSE),"")</f>
        <v/>
      </c>
      <c r="DN107" s="32" t="str">
        <f>IFERROR(VLOOKUP(Tabela227[[#This Row],[NOME]],'MANHÃ (N) (2)'!$H$2:$I$127,2,FALSE),"")</f>
        <v/>
      </c>
      <c r="DO107" s="32" t="str">
        <f>IFERROR(VLOOKUP(Tabela227[[#This Row],[NOME]],'MANHÃ (N) (1)'!$H$2:$I$127,2,FALSE),"")</f>
        <v/>
      </c>
      <c r="DP107" s="32" t="str">
        <f>IFERROR(VLOOKUP(Tabela227[[#This Row],[NOME]],'MANHÃ (N) (7)'!$J$2:$K$127,2,FALSE),"")</f>
        <v/>
      </c>
      <c r="DQ107" s="32" t="str">
        <f>IFERROR(VLOOKUP(Tabela227[[#This Row],[NOME]],'MANHÃ (N) (6)'!$J$2:$K$127,2,FALSE),"")</f>
        <v/>
      </c>
      <c r="DR107" s="32" t="str">
        <f>IFERROR(VLOOKUP(Tabela227[[#This Row],[NOME]],'MANHÃ (N) (5)'!$J$2:$K$127,2,FALSE),"")</f>
        <v/>
      </c>
      <c r="DS107" s="32" t="str">
        <f>IFERROR(VLOOKUP(Tabela227[[#This Row],[NOME]],'MANHÃ (N) (4)'!$J$2:$K$127,2,FALSE),"")</f>
        <v/>
      </c>
      <c r="DT107" s="32" t="str">
        <f>IFERROR(VLOOKUP(Tabela227[[#This Row],[NOME]],'MANHÃ (N) (3)'!$J$2:$K$127,2,FALSE),"")</f>
        <v/>
      </c>
      <c r="DU107" s="32" t="str">
        <f>IFERROR(VLOOKUP(Tabela227[[#This Row],[NOME]],'MANHÃ (N) (2)'!$J$2:$K$127,2,FALSE),"")</f>
        <v/>
      </c>
      <c r="DV107" s="32" t="str">
        <f>IFERROR(VLOOKUP(Tabela227[[#This Row],[NOME]],'MANHÃ (N) (1)'!$J$2:$K$127,2,FALSE),"")</f>
        <v/>
      </c>
      <c r="DW107" s="32" t="str">
        <f>IFERROR(VLOOKUP(Tabela227[[#This Row],[NOME]],'MANHÃ (N) (7)'!$L$2:$M$127,2,FALSE),"")</f>
        <v/>
      </c>
      <c r="DX107" s="32" t="str">
        <f>IFERROR(VLOOKUP(Tabela227[[#This Row],[NOME]],'MANHÃ (N) (6)'!$L$2:$M$127,2,FALSE),"")</f>
        <v/>
      </c>
      <c r="DY107" s="32" t="str">
        <f>IFERROR(VLOOKUP(Tabela227[[#This Row],[NOME]],'MANHÃ (N) (5)'!$L$2:$M$127,2,FALSE),"")</f>
        <v/>
      </c>
      <c r="DZ107" s="32" t="str">
        <f>IFERROR(VLOOKUP(Tabela227[[#This Row],[NOME]],'MANHÃ (N) (4)'!$L$2:$M$127,2,FALSE),"")</f>
        <v/>
      </c>
      <c r="EA107" s="32" t="str">
        <f>IFERROR(VLOOKUP(Tabela227[[#This Row],[NOME]],'MANHÃ (N) (3)'!$L$2:$M$127,2,FALSE),"")</f>
        <v/>
      </c>
      <c r="EB107" s="32" t="str">
        <f>IFERROR(VLOOKUP(Tabela227[[#This Row],[NOME]],'MANHÃ (N) (2)'!$L$2:$M$127,2,FALSE),"")</f>
        <v/>
      </c>
      <c r="EC107" s="32" t="str">
        <f>IFERROR(VLOOKUP(Tabela227[[#This Row],[NOME]],'MANHÃ (N) (1)'!$L$2:$M$127,2,FALSE),"")</f>
        <v/>
      </c>
      <c r="ED107" s="33">
        <v>45323</v>
      </c>
      <c r="EE107" s="31">
        <f>PROFESSORES!$D$3</f>
        <v>2024</v>
      </c>
      <c r="EF107" s="31" t="str">
        <f>PROFESSORES!$C$3</f>
        <v>MAIO</v>
      </c>
      <c r="EG107" s="35">
        <f>'MÊS (WORD)'!$C$4</f>
        <v>5</v>
      </c>
      <c r="EH107" s="42">
        <f>'MÊS (WORD)'!$I$5</f>
        <v>45413</v>
      </c>
      <c r="EI107" s="31" t="str">
        <f>'MÊS (WORD)'!$J$5</f>
        <v>*
***************************DIA DO TRABALHO**************************</v>
      </c>
      <c r="EJ107" s="42">
        <f>'MÊS (WORD)'!$I$6</f>
        <v>45414</v>
      </c>
      <c r="EK107" s="37" t="str">
        <f>'MÊS (WORD)'!$J$6</f>
        <v/>
      </c>
      <c r="EL107" s="42">
        <f>'MÊS (WORD)'!$I$7</f>
        <v>45415</v>
      </c>
      <c r="EM107" s="37" t="str">
        <f>'MÊS (WORD)'!$J$7</f>
        <v/>
      </c>
      <c r="EN107" s="42">
        <f>'MÊS (WORD)'!$I$8</f>
        <v>45416</v>
      </c>
      <c r="EO107" s="37" t="str">
        <f>'MÊS (WORD)'!$J$8</f>
        <v/>
      </c>
      <c r="EP107" s="42">
        <f>'MÊS (WORD)'!$I$9</f>
        <v>45417</v>
      </c>
      <c r="EQ107" s="37" t="str">
        <f>'MÊS (WORD)'!$J$9</f>
        <v>********************************************************************</v>
      </c>
      <c r="ER107" s="42">
        <f>'MÊS (WORD)'!$I$10</f>
        <v>45418</v>
      </c>
      <c r="ES107" s="37" t="str">
        <f>'MÊS (WORD)'!$J$10</f>
        <v/>
      </c>
      <c r="ET107" s="42">
        <f>'MÊS (WORD)'!$I$11</f>
        <v>45419</v>
      </c>
      <c r="EU107" s="37" t="str">
        <f>'MÊS (WORD)'!$J$11</f>
        <v/>
      </c>
      <c r="EV107" s="42">
        <f>'MÊS (WORD)'!$I$12</f>
        <v>45420</v>
      </c>
      <c r="EW107" s="37" t="str">
        <f>'MÊS (WORD)'!$J$12</f>
        <v/>
      </c>
      <c r="EX107" s="42">
        <f>'MÊS (WORD)'!$I$13</f>
        <v>45421</v>
      </c>
      <c r="EY107" s="37" t="str">
        <f>'MÊS (WORD)'!$J$13</f>
        <v/>
      </c>
      <c r="EZ107" s="37">
        <f>'MÊS (WORD)'!$I$14</f>
        <v>45422</v>
      </c>
      <c r="FA107" s="37" t="str">
        <f>'MÊS (WORD)'!$J$14</f>
        <v/>
      </c>
      <c r="FB107" s="37">
        <f>'MÊS (WORD)'!$I$15</f>
        <v>45423</v>
      </c>
      <c r="FC107" s="37" t="str">
        <f>'MÊS (WORD)'!$J$15</f>
        <v/>
      </c>
      <c r="FD107" s="37">
        <f>'MÊS (WORD)'!$I$16</f>
        <v>45424</v>
      </c>
      <c r="FE107" s="37" t="str">
        <f>'MÊS (WORD)'!$J$16</f>
        <v>********************************************************************</v>
      </c>
      <c r="FF107" s="37">
        <f>'MÊS (WORD)'!$I$17</f>
        <v>45425</v>
      </c>
      <c r="FG107" s="37" t="str">
        <f>'MÊS (WORD)'!$J$17</f>
        <v/>
      </c>
      <c r="FH107" s="37">
        <f>'MÊS (WORD)'!$I$18</f>
        <v>45426</v>
      </c>
      <c r="FI107" s="37" t="str">
        <f>'MÊS (WORD)'!$J$18</f>
        <v/>
      </c>
      <c r="FJ107" s="37">
        <f>'MÊS (WORD)'!$I$19</f>
        <v>45427</v>
      </c>
      <c r="FK107" s="37" t="str">
        <f>'MÊS (WORD)'!$J$19</f>
        <v/>
      </c>
      <c r="FL107" s="37">
        <f>'MÊS (WORD)'!$I$20</f>
        <v>45428</v>
      </c>
      <c r="FM107" s="37" t="str">
        <f>'MÊS (WORD)'!$J$20</f>
        <v/>
      </c>
      <c r="FN107" s="37">
        <f>'MÊS (WORD)'!$I$21</f>
        <v>45429</v>
      </c>
      <c r="FO107" s="37" t="str">
        <f>'MÊS (WORD)'!$J$21</f>
        <v/>
      </c>
      <c r="FP107" s="37">
        <f>'MÊS (WORD)'!$I$22</f>
        <v>45430</v>
      </c>
      <c r="FQ107" s="37" t="str">
        <f>'MÊS (WORD)'!$J$22</f>
        <v/>
      </c>
      <c r="FR107" s="37">
        <f>'MÊS (WORD)'!$I$23</f>
        <v>45431</v>
      </c>
      <c r="FS107" s="37" t="str">
        <f>'MÊS (WORD)'!$J$23</f>
        <v>********************************************************************</v>
      </c>
      <c r="FT107" s="37">
        <f>'MÊS (WORD)'!$I$24</f>
        <v>45432</v>
      </c>
      <c r="FU107" s="37" t="str">
        <f>'MÊS (WORD)'!$J$24</f>
        <v/>
      </c>
      <c r="FV107" s="37">
        <f>'MÊS (WORD)'!$I$25</f>
        <v>45433</v>
      </c>
      <c r="FW107" s="37" t="str">
        <f>'MÊS (WORD)'!$J$25</f>
        <v/>
      </c>
      <c r="FX107" s="37">
        <f>'MÊS (WORD)'!$I$26</f>
        <v>45434</v>
      </c>
      <c r="FY107" s="37" t="str">
        <f>'MÊS (WORD)'!$J$26</f>
        <v/>
      </c>
      <c r="FZ107" s="37">
        <f>'MÊS (WORD)'!$I$27</f>
        <v>45435</v>
      </c>
      <c r="GA107" s="37" t="str">
        <f>'MÊS (WORD)'!$J$27</f>
        <v/>
      </c>
      <c r="GB107" s="37">
        <f>'MÊS (WORD)'!$I$28</f>
        <v>45436</v>
      </c>
      <c r="GC107" s="37" t="str">
        <f>'MÊS (WORD)'!$J$28</f>
        <v/>
      </c>
      <c r="GD107" s="37">
        <f>'MÊS (WORD)'!$I$29</f>
        <v>45437</v>
      </c>
      <c r="GE107" s="37" t="str">
        <f>'MÊS (WORD)'!$J$29</f>
        <v/>
      </c>
      <c r="GF107" s="37">
        <f>'MÊS (WORD)'!$I$30</f>
        <v>45438</v>
      </c>
      <c r="GG107" s="37" t="str">
        <f>'MÊS (WORD)'!$J$30</f>
        <v>********************************************************************</v>
      </c>
      <c r="GH107" s="37">
        <f>'MÊS (WORD)'!$I$31</f>
        <v>45439</v>
      </c>
      <c r="GI107" s="37" t="str">
        <f>'MÊS (WORD)'!$J$31</f>
        <v/>
      </c>
      <c r="GJ107" s="37">
        <f>'MÊS (WORD)'!$I$32</f>
        <v>45440</v>
      </c>
      <c r="GK107" s="37" t="str">
        <f>'MÊS (WORD)'!$J$32</f>
        <v/>
      </c>
      <c r="GL107" s="37">
        <f>'MÊS (WORD)'!$I$33</f>
        <v>45441</v>
      </c>
      <c r="GM107" s="37" t="str">
        <f>'MÊS (WORD)'!$J$33</f>
        <v/>
      </c>
      <c r="GN107" s="37">
        <f>'MÊS (WORD)'!$I$34</f>
        <v>45442</v>
      </c>
      <c r="GO107" s="37" t="str">
        <f>'MÊS (WORD)'!$J$34</f>
        <v/>
      </c>
      <c r="GP107" s="37">
        <f>'MÊS (WORD)'!$I$35</f>
        <v>45443</v>
      </c>
      <c r="GQ107" s="31" t="str">
        <f>'MÊS (WORD)'!$J$35</f>
        <v/>
      </c>
    </row>
    <row r="108" spans="1:199" ht="17.100000000000001" customHeight="1" x14ac:dyDescent="0.25">
      <c r="A108" s="31">
        <v>79105</v>
      </c>
      <c r="B108" s="33">
        <v>45211</v>
      </c>
      <c r="C108" s="31">
        <v>184</v>
      </c>
      <c r="D108" s="39" t="s">
        <v>475</v>
      </c>
      <c r="E108" s="34" t="s">
        <v>476</v>
      </c>
      <c r="F108" s="39" t="s">
        <v>396</v>
      </c>
      <c r="G108" s="39" t="s">
        <v>407</v>
      </c>
      <c r="H108" s="31">
        <v>2</v>
      </c>
      <c r="I108" s="31">
        <f>IF(Tabela227[[#This Row],[HORA AULA]]&lt;&gt;0,Tabela227[[#This Row],[HORA AULA]]/2,"-")</f>
        <v>1</v>
      </c>
      <c r="J108" s="31" t="s">
        <v>100</v>
      </c>
      <c r="K108" s="31" t="s">
        <v>100</v>
      </c>
      <c r="L108" s="31" t="s">
        <v>100</v>
      </c>
      <c r="M108" s="31" t="s">
        <v>100</v>
      </c>
      <c r="N108" s="32" t="str">
        <f>IFERROR(VLOOKUP(Tabela227[[#This Row],[NOME]],'NOITE (N) (7)'!$B$3:$C$176,2,FALSE),"")</f>
        <v/>
      </c>
      <c r="O108" s="32" t="str">
        <f>IFERROR(VLOOKUP(Tabela227[[#This Row],[NOME]],'NOITE (N) (6)'!$B$3:$C$176,2,FALSE),"")</f>
        <v/>
      </c>
      <c r="P108" s="32" t="str">
        <f>IFERROR(VLOOKUP(Tabela227[[#This Row],[NOME]],'NOITE (N) (5)'!$B$3:$C$176,2,FALSE),"")</f>
        <v/>
      </c>
      <c r="Q108" s="32" t="str">
        <f>IFERROR(VLOOKUP(Tabela227[[#This Row],[NOME]],'NOITE (N) (4)'!$B$3:$C$176,2,FALSE),"")</f>
        <v/>
      </c>
      <c r="R108" s="32" t="str">
        <f>IFERROR(VLOOKUP(Tabela227[[#This Row],[NOME]],'NOITE (N) (3)'!$B$3:$C$176,2,FALSE),"")</f>
        <v/>
      </c>
      <c r="S108" s="32" t="str">
        <f>IFERROR(VLOOKUP(Tabela227[[#This Row],[NOME]],'NOITE (N) (2)'!$B$3:$C$176,2,FALSE),"")</f>
        <v/>
      </c>
      <c r="T108" s="32" t="str">
        <f>IFERROR(VLOOKUP(Tabela227[[#This Row],[NOME]],'NOITE (N) (1)'!$B$3:$C$176,2,FALSE),"")</f>
        <v/>
      </c>
      <c r="U108" s="32" t="str">
        <f>IFERROR(VLOOKUP(Tabela227[[#This Row],[NOME]],'NOITE (N) (7)'!$D$3:$E$176,2,FALSE),"")</f>
        <v/>
      </c>
      <c r="V108" s="32" t="str">
        <f>IFERROR(VLOOKUP(Tabela227[[#This Row],[NOME]],'NOITE (N) (6)'!$D$3:$E$176,2,FALSE),"")</f>
        <v/>
      </c>
      <c r="W108" s="32" t="str">
        <f>IFERROR(VLOOKUP(Tabela227[[#This Row],[NOME]],'NOITE (N) (5)'!$D$3:$E$176,2,FALSE),"")</f>
        <v/>
      </c>
      <c r="X108" s="32" t="str">
        <f>IFERROR(VLOOKUP(Tabela227[[#This Row],[NOME]],'NOITE (N) (4)'!$D$3:$E$176,2,FALSE),"")</f>
        <v/>
      </c>
      <c r="Y108" s="32" t="str">
        <f>IFERROR(VLOOKUP(Tabela227[[#This Row],[NOME]],'NOITE (N) (3)'!$D$3:$E$176,2,FALSE),"")</f>
        <v/>
      </c>
      <c r="Z108" s="32" t="str">
        <f>IFERROR(VLOOKUP(Tabela227[[#This Row],[NOME]],'NOITE (N) (2)'!$D$3:$E$176,2,FALSE),"")</f>
        <v/>
      </c>
      <c r="AA108" s="32" t="str">
        <f>IFERROR(VLOOKUP(Tabela227[[#This Row],[NOME]],'NOITE (N) (1)'!$D$3:$E$176,2,FALSE),"")</f>
        <v/>
      </c>
      <c r="AB108" s="32" t="str">
        <f>IFERROR(VLOOKUP(Tabela227[[#This Row],[NOME]],'NOITE (N) (7)'!$F$3:$G$176,2,FALSE),"")</f>
        <v/>
      </c>
      <c r="AC108" s="32" t="str">
        <f>IFERROR(VLOOKUP(Tabela227[[#This Row],[NOME]],'NOITE (N) (6)'!$F$3:$G$176,2,FALSE),"")</f>
        <v/>
      </c>
      <c r="AD108" s="32" t="str">
        <f>IFERROR(VLOOKUP(Tabela227[[#This Row],[NOME]],'NOITE (N) (5)'!$F$3:$G$176,2,FALSE),"")</f>
        <v/>
      </c>
      <c r="AE108" s="32" t="str">
        <f>IFERROR(VLOOKUP(Tabela227[[#This Row],[NOME]],'NOITE (N) (4)'!$F$3:$G$176,2,FALSE),"")</f>
        <v/>
      </c>
      <c r="AF108" s="32" t="str">
        <f>IFERROR(VLOOKUP(Tabela227[[#This Row],[NOME]],'NOITE (N) (3)'!$F$3:$G$176,2,FALSE),"")</f>
        <v/>
      </c>
      <c r="AG108" s="32" t="str">
        <f>IFERROR(VLOOKUP(Tabela227[[#This Row],[NOME]],'NOITE (N) (2)'!$F$3:$G$176,2,FALSE),"")</f>
        <v/>
      </c>
      <c r="AH108" s="32" t="str">
        <f>IFERROR(VLOOKUP(Tabela227[[#This Row],[NOME]],'NOITE (N) (1)'!$F$3:$G$176,2,FALSE),"")</f>
        <v/>
      </c>
      <c r="AI108" s="32" t="str">
        <f>IFERROR(VLOOKUP(Tabela227[[#This Row],[NOME]],'NOITE (N) (7)'!$H$3:$I$176,2,FALSE),"")</f>
        <v/>
      </c>
      <c r="AJ108" s="32" t="str">
        <f>IFERROR(VLOOKUP(Tabela227[[#This Row],[NOME]],'NOITE (N) (6)'!$H$3:$I$176,2,FALSE),"")</f>
        <v/>
      </c>
      <c r="AK108" s="32" t="str">
        <f>IFERROR(VLOOKUP(Tabela227[[#This Row],[NOME]],'NOITE (N) (5)'!$H$3:$I$176,2,FALSE),"")</f>
        <v/>
      </c>
      <c r="AL108" s="32" t="str">
        <f>IFERROR(VLOOKUP(Tabela227[[#This Row],[NOME]],'NOITE (N) (4)'!$H$3:$I$176,2,FALSE),"")</f>
        <v/>
      </c>
      <c r="AM108" s="32" t="str">
        <f>IFERROR(VLOOKUP(Tabela227[[#This Row],[NOME]],'NOITE (N) (3)'!$H$3:$I$176,2,FALSE),"")</f>
        <v/>
      </c>
      <c r="AN108" s="32" t="str">
        <f>IFERROR(VLOOKUP(Tabela227[[#This Row],[NOME]],'NOITE (N) (2)'!$H$3:$I$176,2,FALSE),"")</f>
        <v/>
      </c>
      <c r="AO108" s="32" t="str">
        <f>IFERROR(VLOOKUP(Tabela227[[#This Row],[NOME]],'NOITE (N) (1)'!$H$3:$I$176,2,FALSE),"")</f>
        <v/>
      </c>
      <c r="AP108" s="32" t="str">
        <f>IFERROR(VLOOKUP(Tabela227[[#This Row],[NOME]],'NOITE (N) (7)'!$J$3:$K$176,2,FALSE),"")</f>
        <v/>
      </c>
      <c r="AQ108" s="32" t="str">
        <f>IFERROR(VLOOKUP(Tabela227[[#This Row],[NOME]],'NOITE (N) (6)'!$J$3:$K$176,2,FALSE),"")</f>
        <v/>
      </c>
      <c r="AR108" s="32" t="str">
        <f>IFERROR(VLOOKUP(Tabela227[[#This Row],[NOME]],'NOITE (N) (5)'!$J$3:$K$176,2,FALSE),"")</f>
        <v/>
      </c>
      <c r="AS108" s="32" t="str">
        <f>IFERROR(VLOOKUP(Tabela227[[#This Row],[NOME]],'NOITE (N) (4)'!$J$3:$K$176,2,FALSE),"")</f>
        <v/>
      </c>
      <c r="AT108" s="32" t="str">
        <f>IFERROR(VLOOKUP(Tabela227[[#This Row],[NOME]],'NOITE (N) (3)'!$J$3:$K$176,2,FALSE),"")</f>
        <v/>
      </c>
      <c r="AU108" s="32" t="str">
        <f>IFERROR(VLOOKUP(Tabela227[[#This Row],[NOME]],'NOITE (N) (2)'!$J$3:$K$176,2,FALSE),"")</f>
        <v/>
      </c>
      <c r="AV108" s="32" t="str">
        <f>IFERROR(VLOOKUP(Tabela227[[#This Row],[NOME]],'NOITE (N) (1)'!$J$3:$K$176,2,FALSE),"")</f>
        <v/>
      </c>
      <c r="AW108" s="32" t="str">
        <f>IFERROR(VLOOKUP(Tabela227[[#This Row],[NOME]],'NOITE (N) (7)'!$L$3:$M$176,2,FALSE),"")</f>
        <v/>
      </c>
      <c r="AX108" s="32" t="str">
        <f>IFERROR(VLOOKUP(Tabela227[[#This Row],[NOME]],'NOITE (N) (6)'!$L$3:$M$176,2,FALSE),"")</f>
        <v/>
      </c>
      <c r="AY108" s="32" t="str">
        <f>IFERROR(VLOOKUP(Tabela227[[#This Row],[NOME]],'NOITE (N) (5)'!$L$3:$M$176,2,FALSE),"")</f>
        <v/>
      </c>
      <c r="AZ108" s="32" t="str">
        <f>IFERROR(VLOOKUP(Tabela227[[#This Row],[NOME]],'NOITE (N) (4)'!$L$3:$M$176,2,FALSE),"")</f>
        <v/>
      </c>
      <c r="BA108" s="32" t="str">
        <f>IFERROR(VLOOKUP(Tabela227[[#This Row],[NOME]],'NOITE (N) (3)'!$L$3:$M$176,2,FALSE),"")</f>
        <v/>
      </c>
      <c r="BB108" s="32" t="str">
        <f>IFERROR(VLOOKUP(Tabela227[[#This Row],[NOME]],'NOITE (N) (2)'!$L$3:$M$176,2,FALSE),"")</f>
        <v/>
      </c>
      <c r="BC108" s="32" t="str">
        <f>IFERROR(VLOOKUP(Tabela227[[#This Row],[NOME]],'NOITE (N) (1)'!$L$3:$M$176,2,FALSE),"")</f>
        <v/>
      </c>
      <c r="BD108" s="32" t="str">
        <f>IFERROR(VLOOKUP(Tabela227[[#This Row],[NOME]],'TARDE (N) (6)'!$B$2:$C$73,2,FALSE),"")</f>
        <v/>
      </c>
      <c r="BE108" s="32" t="str">
        <f>IFERROR(VLOOKUP(Tabela227[[#This Row],[NOME]],'TARDE (N) (5)'!$B$2:$C$73,2,FALSE),"")</f>
        <v/>
      </c>
      <c r="BF108" s="32" t="str">
        <f>IFERROR(VLOOKUP(Tabela227[[#This Row],[NOME]],'TARDE (N) (4)'!$B$2:$C$73,2,FALSE),"")</f>
        <v/>
      </c>
      <c r="BG108" s="32" t="str">
        <f>IFERROR(VLOOKUP(Tabela227[[#This Row],[NOME]],'TARDE (N) (3)'!$B$2:$C$73,2,FALSE),"")</f>
        <v/>
      </c>
      <c r="BH108" s="32" t="str">
        <f>IFERROR(VLOOKUP(Tabela227[[#This Row],[NOME]],'TARDE (N) (2)'!$B$2:$C$73,2,FALSE),"")</f>
        <v/>
      </c>
      <c r="BI108" s="32" t="str">
        <f>IFERROR(VLOOKUP(Tabela227[[#This Row],[NOME]],'TARDE (N) (1)'!$B$2:$C$73,2,FALSE),"")</f>
        <v/>
      </c>
      <c r="BJ108" s="32" t="str">
        <f>IFERROR(VLOOKUP(Tabela227[[#This Row],[NOME]],'TARDE (N) (6)'!$D$2:$E$73,2,FALSE),"")</f>
        <v/>
      </c>
      <c r="BK108" s="32" t="str">
        <f>IFERROR(VLOOKUP(Tabela227[[#This Row],[NOME]],'TARDE (N) (5)'!$D$2:$E$73,2,FALSE),"")</f>
        <v/>
      </c>
      <c r="BL108" s="32" t="str">
        <f>IFERROR(VLOOKUP(Tabela227[[#This Row],[NOME]],'TARDE (N) (4)'!$D$2:$E$73,2,FALSE),"")</f>
        <v/>
      </c>
      <c r="BM108" s="32" t="str">
        <f>IFERROR(VLOOKUP(Tabela227[[#This Row],[NOME]],'TARDE (N) (3)'!$D$2:$E$73,2,FALSE),"")</f>
        <v/>
      </c>
      <c r="BN108" s="32" t="str">
        <f>IFERROR(VLOOKUP(Tabela227[[#This Row],[NOME]],'TARDE (N) (2)'!$D$2:$E$73,2,FALSE),"")</f>
        <v/>
      </c>
      <c r="BO108" s="32" t="str">
        <f>IFERROR(VLOOKUP(Tabela227[[#This Row],[NOME]],'TARDE (N) (1)'!$D$2:$E$73,2,FALSE),"")</f>
        <v/>
      </c>
      <c r="BP108" s="32" t="str">
        <f>IFERROR(VLOOKUP(Tabela227[[#This Row],[NOME]],'TARDE (N) (6)'!$F$2:$G$73,2,FALSE),"")</f>
        <v/>
      </c>
      <c r="BQ108" s="32" t="str">
        <f>IFERROR(VLOOKUP(Tabela227[[#This Row],[NOME]],'TARDE (N) (5)'!$F$2:$G$73,2,FALSE),"")</f>
        <v/>
      </c>
      <c r="BR108" s="32" t="str">
        <f>IFERROR(VLOOKUP(Tabela227[[#This Row],[NOME]],'TARDE (N) (4)'!$F$2:$G$73,2,FALSE),"")</f>
        <v/>
      </c>
      <c r="BS108" s="32" t="str">
        <f>IFERROR(VLOOKUP(Tabela227[[#This Row],[NOME]],'TARDE (N) (3)'!$F$2:$G$73,2,FALSE),"")</f>
        <v/>
      </c>
      <c r="BT108" s="32" t="str">
        <f>IFERROR(VLOOKUP(Tabela227[[#This Row],[NOME]],'TARDE (N) (2)'!$F$2:$G$73,2,FALSE),"")</f>
        <v/>
      </c>
      <c r="BU108" s="32" t="str">
        <f>IFERROR(VLOOKUP(Tabela227[[#This Row],[NOME]],'TARDE (N) (1)'!$F$2:$G$73,2,FALSE),"")</f>
        <v/>
      </c>
      <c r="BV108" s="32" t="str">
        <f>IFERROR(VLOOKUP(Tabela227[[#This Row],[NOME]],'TARDE (N) (6)'!$H$2:$I$73,2,FALSE),"")</f>
        <v/>
      </c>
      <c r="BW108" s="32" t="str">
        <f>IFERROR(VLOOKUP(Tabela227[[#This Row],[NOME]],'TARDE (N) (5)'!$H$2:$I$73,2,FALSE),"")</f>
        <v/>
      </c>
      <c r="BX108" s="32" t="str">
        <f>IFERROR(VLOOKUP(Tabela227[[#This Row],[NOME]],'TARDE (N) (4)'!$H$2:$I$73,2,FALSE),"")</f>
        <v/>
      </c>
      <c r="BY108" s="32" t="str">
        <f>IFERROR(VLOOKUP(Tabela227[[#This Row],[NOME]],'TARDE (N) (3)'!$H$2:$I$73,2,FALSE),"")</f>
        <v/>
      </c>
      <c r="BZ108" s="32" t="str">
        <f>IFERROR(VLOOKUP(Tabela227[[#This Row],[NOME]],'TARDE (N) (2)'!$H$2:$I$73,2,FALSE),"")</f>
        <v/>
      </c>
      <c r="CA108" s="32" t="str">
        <f>IFERROR(VLOOKUP(Tabela227[[#This Row],[NOME]],'TARDE (N) (1)'!$H$2:$I$73,2,FALSE),"")</f>
        <v/>
      </c>
      <c r="CB108" s="32" t="str">
        <f>IFERROR(VLOOKUP(Tabela227[[#This Row],[NOME]],'TARDE (N) (6)'!$J$2:$K$73,2,FALSE),"")</f>
        <v/>
      </c>
      <c r="CC108" s="32" t="str">
        <f>IFERROR(VLOOKUP(Tabela227[[#This Row],[NOME]],'TARDE (N) (5)'!$J$2:$K$73,2,FALSE),"")</f>
        <v/>
      </c>
      <c r="CD108" s="32" t="str">
        <f>IFERROR(VLOOKUP(Tabela227[[#This Row],[NOME]],'TARDE (N) (4)'!$J$2:$K$73,2,FALSE),"")</f>
        <v/>
      </c>
      <c r="CE108" s="32" t="str">
        <f>IFERROR(VLOOKUP(Tabela227[[#This Row],[NOME]],'TARDE (N) (3)'!$J$2:$K$73,2,FALSE),"")</f>
        <v/>
      </c>
      <c r="CF108" s="32" t="str">
        <f>IFERROR(VLOOKUP(Tabela227[[#This Row],[NOME]],'TARDE (N) (2)'!$J$2:$K$73,2,FALSE),"")</f>
        <v/>
      </c>
      <c r="CG108" s="32" t="str">
        <f>IFERROR(VLOOKUP(Tabela227[[#This Row],[NOME]],'TARDE (N) (1)'!$J$2:$K$73,2,FALSE),"")</f>
        <v/>
      </c>
      <c r="CH108" s="32" t="str">
        <f>IFERROR(VLOOKUP(Tabela227[[#This Row],[NOME]],'TARDE (N) (6)'!$L$2:$M$73,2,FALSE),"")</f>
        <v/>
      </c>
      <c r="CI108" s="32" t="str">
        <f>IFERROR(VLOOKUP(Tabela227[[#This Row],[NOME]],'TARDE (N) (5)'!$L$2:$M$73,2,FALSE),"")</f>
        <v/>
      </c>
      <c r="CJ108" s="32" t="str">
        <f>IFERROR(VLOOKUP(Tabela227[[#This Row],[NOME]],'TARDE (N) (4)'!$L$2:$M$73,2,FALSE),"")</f>
        <v/>
      </c>
      <c r="CK108" s="32" t="str">
        <f>IFERROR(VLOOKUP(Tabela227[[#This Row],[NOME]],'TARDE (N) (3)'!$L$2:$M$73,2,FALSE),"")</f>
        <v/>
      </c>
      <c r="CL108" s="32" t="str">
        <f>IFERROR(VLOOKUP(Tabela227[[#This Row],[NOME]],'TARDE (N) (2)'!$L$2:$M$73,2,FALSE),"")</f>
        <v/>
      </c>
      <c r="CM108" s="32" t="str">
        <f>IFERROR(VLOOKUP(Tabela227[[#This Row],[NOME]],'TARDE (N) (1)'!$L$2:$M$73,2,FALSE),"")</f>
        <v/>
      </c>
      <c r="CN108" s="32" t="str">
        <f>IFERROR(VLOOKUP(Tabela227[[#This Row],[NOME]],'MANHÃ (N) (7)'!$B$2:$C$127,2,FALSE),"")</f>
        <v/>
      </c>
      <c r="CO108" s="32" t="str">
        <f>IFERROR(VLOOKUP(Tabela227[[#This Row],[NOME]],'MANHÃ (N) (6)'!$B$2:$C$127,2,FALSE),"")</f>
        <v/>
      </c>
      <c r="CP108" s="32" t="str">
        <f>IFERROR(VLOOKUP(Tabela227[[#This Row],[NOME]],'MANHÃ (N) (5)'!$B$2:$C$127,2,FALSE),"")</f>
        <v/>
      </c>
      <c r="CQ108" s="32" t="str">
        <f>IFERROR(VLOOKUP(Tabela227[[#This Row],[NOME]],'MANHÃ (N) (4)'!$B$2:$C$127,2,FALSE),"")</f>
        <v/>
      </c>
      <c r="CR108" s="32" t="str">
        <f>IFERROR(VLOOKUP(Tabela227[[#This Row],[NOME]],'MANHÃ (N) (3)'!$B$2:$C$127,2,FALSE),"")</f>
        <v/>
      </c>
      <c r="CS108" s="32" t="str">
        <f>IFERROR(VLOOKUP(Tabela227[[#This Row],[NOME]],'MANHÃ (N) (2)'!$B$2:$C$127,2,FALSE),"")</f>
        <v/>
      </c>
      <c r="CT108" s="32" t="str">
        <f>IFERROR(VLOOKUP(Tabela227[[#This Row],[NOME]],'MANHÃ (N) (1)'!$B$2:$C$127,2,FALSE),"")</f>
        <v/>
      </c>
      <c r="CU108" s="32" t="str">
        <f>IFERROR(VLOOKUP(Tabela227[[#This Row],[NOME]],'MANHÃ (N) (7)'!$D$2:$E$127,2,FALSE),"")</f>
        <v/>
      </c>
      <c r="CV108" s="32" t="str">
        <f>IFERROR(VLOOKUP(Tabela227[[#This Row],[NOME]],'MANHÃ (N) (6)'!$D$2:$E$127,2,FALSE),"")</f>
        <v/>
      </c>
      <c r="CW108" s="32" t="str">
        <f>IFERROR(VLOOKUP(Tabela227[[#This Row],[NOME]],'MANHÃ (N) (5)'!$D$2:$E$127,2,FALSE),"")</f>
        <v/>
      </c>
      <c r="CX108" s="32" t="str">
        <f>IFERROR(VLOOKUP(Tabela227[[#This Row],[NOME]],'MANHÃ (N) (4)'!$D$2:$E$127,2,FALSE),"")</f>
        <v/>
      </c>
      <c r="CY108" s="32" t="str">
        <f>IFERROR(VLOOKUP(Tabela227[[#This Row],[NOME]],'MANHÃ (N) (3)'!$D$2:$E$127,2,FALSE),"")</f>
        <v/>
      </c>
      <c r="CZ108" s="32" t="str">
        <f>IFERROR(VLOOKUP(Tabela227[[#This Row],[NOME]],'MANHÃ (N) (2)'!$D$2:$E$127,2,FALSE),"")</f>
        <v/>
      </c>
      <c r="DA108" s="32" t="str">
        <f>IFERROR(VLOOKUP(Tabela227[[#This Row],[NOME]],'MANHÃ (N) (1)'!$D$2:$E$127,2,FALSE),"")</f>
        <v/>
      </c>
      <c r="DB108" s="32" t="str">
        <f>IFERROR(VLOOKUP(Tabela227[[#This Row],[NOME]],'MANHÃ (N) (7)'!$F$2:$G$127,2,FALSE),"")</f>
        <v/>
      </c>
      <c r="DC108" s="32" t="str">
        <f>IFERROR(VLOOKUP(Tabela227[[#This Row],[NOME]],'MANHÃ (N) (7)'!$F$2:$G$127,2,FALSE),"")</f>
        <v/>
      </c>
      <c r="DD108" s="32" t="str">
        <f>IFERROR(VLOOKUP(Tabela227[[#This Row],[NOME]],'MANHÃ (N) (6)'!$F$2:$G$127,2,FALSE),"")</f>
        <v/>
      </c>
      <c r="DE108" s="32" t="str">
        <f>IFERROR(VLOOKUP(Tabela227[[#This Row],[NOME]],'MANHÃ (N) (5)'!$F$2:$G$127,2,FALSE),"")</f>
        <v/>
      </c>
      <c r="DF108" s="32" t="str">
        <f>IFERROR(VLOOKUP(Tabela227[[#This Row],[NOME]],'MANHÃ (N) (3)'!$F$2:$G$127,2,FALSE),"")</f>
        <v/>
      </c>
      <c r="DG108" s="32" t="str">
        <f>IFERROR(VLOOKUP(Tabela227[[#This Row],[NOME]],'MANHÃ (N) (2)'!$F$2:$G$127,2,FALSE),"")</f>
        <v/>
      </c>
      <c r="DH108" s="32" t="str">
        <f>IFERROR(VLOOKUP(Tabela227[[#This Row],[NOME]],'MANHÃ (N) (1)'!$F$2:$G$127,2,FALSE),"")</f>
        <v/>
      </c>
      <c r="DI108" s="32" t="str">
        <f>IFERROR(VLOOKUP(Tabela227[[#This Row],[NOME]],'MANHÃ (N) (7)'!$H$2:$I$127,2,FALSE),"")</f>
        <v/>
      </c>
      <c r="DJ108" s="32" t="str">
        <f>IFERROR(VLOOKUP(Tabela227[[#This Row],[NOME]],'MANHÃ (N) (6)'!$H$2:$I$127,2,FALSE),"")</f>
        <v/>
      </c>
      <c r="DK108" s="32" t="str">
        <f>IFERROR(VLOOKUP(Tabela227[[#This Row],[NOME]],'MANHÃ (N) (5)'!$H$2:$I$127,2,FALSE),"")</f>
        <v/>
      </c>
      <c r="DL108" s="32" t="str">
        <f>IFERROR(VLOOKUP(Tabela227[[#This Row],[NOME]],'MANHÃ (N) (4)'!$H$2:$I$127,2,FALSE),"")</f>
        <v/>
      </c>
      <c r="DM108" s="32" t="str">
        <f>IFERROR(VLOOKUP(Tabela227[[#This Row],[NOME]],'MANHÃ (N) (3)'!$H$2:$I$127,2,FALSE),"")</f>
        <v/>
      </c>
      <c r="DN108" s="32" t="str">
        <f>IFERROR(VLOOKUP(Tabela227[[#This Row],[NOME]],'MANHÃ (N) (2)'!$H$2:$I$127,2,FALSE),"")</f>
        <v/>
      </c>
      <c r="DO108" s="32" t="str">
        <f>IFERROR(VLOOKUP(Tabela227[[#This Row],[NOME]],'MANHÃ (N) (1)'!$H$2:$I$127,2,FALSE),"")</f>
        <v/>
      </c>
      <c r="DP108" s="32" t="str">
        <f>IFERROR(VLOOKUP(Tabela227[[#This Row],[NOME]],'MANHÃ (N) (7)'!$J$2:$K$127,2,FALSE),"")</f>
        <v/>
      </c>
      <c r="DQ108" s="32" t="str">
        <f>IFERROR(VLOOKUP(Tabela227[[#This Row],[NOME]],'MANHÃ (N) (6)'!$J$2:$K$127,2,FALSE),"")</f>
        <v/>
      </c>
      <c r="DR108" s="32" t="str">
        <f>IFERROR(VLOOKUP(Tabela227[[#This Row],[NOME]],'MANHÃ (N) (5)'!$J$2:$K$127,2,FALSE),"")</f>
        <v/>
      </c>
      <c r="DS108" s="32" t="str">
        <f>IFERROR(VLOOKUP(Tabela227[[#This Row],[NOME]],'MANHÃ (N) (4)'!$J$2:$K$127,2,FALSE),"")</f>
        <v/>
      </c>
      <c r="DT108" s="32" t="str">
        <f>IFERROR(VLOOKUP(Tabela227[[#This Row],[NOME]],'MANHÃ (N) (3)'!$J$2:$K$127,2,FALSE),"")</f>
        <v/>
      </c>
      <c r="DU108" s="32" t="str">
        <f>IFERROR(VLOOKUP(Tabela227[[#This Row],[NOME]],'MANHÃ (N) (2)'!$J$2:$K$127,2,FALSE),"")</f>
        <v/>
      </c>
      <c r="DV108" s="32" t="str">
        <f>IFERROR(VLOOKUP(Tabela227[[#This Row],[NOME]],'MANHÃ (N) (1)'!$J$2:$K$127,2,FALSE),"")</f>
        <v/>
      </c>
      <c r="DW108" s="32" t="str">
        <f>IFERROR(VLOOKUP(Tabela227[[#This Row],[NOME]],'MANHÃ (N) (7)'!$L$2:$M$127,2,FALSE),"")</f>
        <v/>
      </c>
      <c r="DX108" s="32" t="str">
        <f>IFERROR(VLOOKUP(Tabela227[[#This Row],[NOME]],'MANHÃ (N) (6)'!$L$2:$M$127,2,FALSE),"")</f>
        <v/>
      </c>
      <c r="DY108" s="32" t="str">
        <f>IFERROR(VLOOKUP(Tabela227[[#This Row],[NOME]],'MANHÃ (N) (5)'!$L$2:$M$127,2,FALSE),"")</f>
        <v/>
      </c>
      <c r="DZ108" s="32" t="str">
        <f>IFERROR(VLOOKUP(Tabela227[[#This Row],[NOME]],'MANHÃ (N) (4)'!$L$2:$M$127,2,FALSE),"")</f>
        <v/>
      </c>
      <c r="EA108" s="32" t="str">
        <f>IFERROR(VLOOKUP(Tabela227[[#This Row],[NOME]],'MANHÃ (N) (3)'!$L$2:$M$127,2,FALSE),"")</f>
        <v/>
      </c>
      <c r="EB108" s="32" t="str">
        <f>IFERROR(VLOOKUP(Tabela227[[#This Row],[NOME]],'MANHÃ (N) (2)'!$L$2:$M$127,2,FALSE),"")</f>
        <v/>
      </c>
      <c r="EC108" s="32" t="str">
        <f>IFERROR(VLOOKUP(Tabela227[[#This Row],[NOME]],'MANHÃ (N) (1)'!$L$2:$M$127,2,FALSE),"")</f>
        <v/>
      </c>
      <c r="ED108" s="33">
        <v>45323</v>
      </c>
      <c r="EE108" s="31">
        <f>PROFESSORES!$D$3</f>
        <v>2024</v>
      </c>
      <c r="EF108" s="31" t="str">
        <f>PROFESSORES!$C$3</f>
        <v>MAIO</v>
      </c>
      <c r="EG108" s="35">
        <f>'MÊS (WORD)'!$C$4</f>
        <v>5</v>
      </c>
      <c r="EH108" s="42">
        <f>'MÊS (WORD)'!$I$5</f>
        <v>45413</v>
      </c>
      <c r="EI108" s="31" t="str">
        <f>'MÊS (WORD)'!$J$5</f>
        <v>*
***************************DIA DO TRABALHO**************************</v>
      </c>
      <c r="EJ108" s="42">
        <f>'MÊS (WORD)'!$I$6</f>
        <v>45414</v>
      </c>
      <c r="EK108" s="37" t="str">
        <f>'MÊS (WORD)'!$J$6</f>
        <v/>
      </c>
      <c r="EL108" s="42">
        <f>'MÊS (WORD)'!$I$7</f>
        <v>45415</v>
      </c>
      <c r="EM108" s="37" t="str">
        <f>'MÊS (WORD)'!$J$7</f>
        <v/>
      </c>
      <c r="EN108" s="42">
        <f>'MÊS (WORD)'!$I$8</f>
        <v>45416</v>
      </c>
      <c r="EO108" s="37" t="str">
        <f>'MÊS (WORD)'!$J$8</f>
        <v/>
      </c>
      <c r="EP108" s="42">
        <f>'MÊS (WORD)'!$I$9</f>
        <v>45417</v>
      </c>
      <c r="EQ108" s="37" t="str">
        <f>'MÊS (WORD)'!$J$9</f>
        <v>********************************************************************</v>
      </c>
      <c r="ER108" s="42">
        <f>'MÊS (WORD)'!$I$10</f>
        <v>45418</v>
      </c>
      <c r="ES108" s="37" t="str">
        <f>'MÊS (WORD)'!$J$10</f>
        <v/>
      </c>
      <c r="ET108" s="42">
        <f>'MÊS (WORD)'!$I$11</f>
        <v>45419</v>
      </c>
      <c r="EU108" s="37" t="str">
        <f>'MÊS (WORD)'!$J$11</f>
        <v/>
      </c>
      <c r="EV108" s="42">
        <f>'MÊS (WORD)'!$I$12</f>
        <v>45420</v>
      </c>
      <c r="EW108" s="37" t="str">
        <f>'MÊS (WORD)'!$J$12</f>
        <v/>
      </c>
      <c r="EX108" s="42">
        <f>'MÊS (WORD)'!$I$13</f>
        <v>45421</v>
      </c>
      <c r="EY108" s="37" t="str">
        <f>'MÊS (WORD)'!$J$13</f>
        <v/>
      </c>
      <c r="EZ108" s="37">
        <f>'MÊS (WORD)'!$I$14</f>
        <v>45422</v>
      </c>
      <c r="FA108" s="37" t="str">
        <f>'MÊS (WORD)'!$J$14</f>
        <v/>
      </c>
      <c r="FB108" s="37">
        <f>'MÊS (WORD)'!$I$15</f>
        <v>45423</v>
      </c>
      <c r="FC108" s="37" t="str">
        <f>'MÊS (WORD)'!$J$15</f>
        <v/>
      </c>
      <c r="FD108" s="37">
        <f>'MÊS (WORD)'!$I$16</f>
        <v>45424</v>
      </c>
      <c r="FE108" s="37" t="str">
        <f>'MÊS (WORD)'!$J$16</f>
        <v>********************************************************************</v>
      </c>
      <c r="FF108" s="37">
        <f>'MÊS (WORD)'!$I$17</f>
        <v>45425</v>
      </c>
      <c r="FG108" s="37" t="str">
        <f>'MÊS (WORD)'!$J$17</f>
        <v/>
      </c>
      <c r="FH108" s="37">
        <f>'MÊS (WORD)'!$I$18</f>
        <v>45426</v>
      </c>
      <c r="FI108" s="37" t="str">
        <f>'MÊS (WORD)'!$J$18</f>
        <v/>
      </c>
      <c r="FJ108" s="37">
        <f>'MÊS (WORD)'!$I$19</f>
        <v>45427</v>
      </c>
      <c r="FK108" s="37" t="str">
        <f>'MÊS (WORD)'!$J$19</f>
        <v/>
      </c>
      <c r="FL108" s="37">
        <f>'MÊS (WORD)'!$I$20</f>
        <v>45428</v>
      </c>
      <c r="FM108" s="37" t="str">
        <f>'MÊS (WORD)'!$J$20</f>
        <v/>
      </c>
      <c r="FN108" s="37">
        <f>'MÊS (WORD)'!$I$21</f>
        <v>45429</v>
      </c>
      <c r="FO108" s="37" t="str">
        <f>'MÊS (WORD)'!$J$21</f>
        <v/>
      </c>
      <c r="FP108" s="37">
        <f>'MÊS (WORD)'!$I$22</f>
        <v>45430</v>
      </c>
      <c r="FQ108" s="37" t="str">
        <f>'MÊS (WORD)'!$J$22</f>
        <v/>
      </c>
      <c r="FR108" s="37">
        <f>'MÊS (WORD)'!$I$23</f>
        <v>45431</v>
      </c>
      <c r="FS108" s="37" t="str">
        <f>'MÊS (WORD)'!$J$23</f>
        <v>********************************************************************</v>
      </c>
      <c r="FT108" s="37">
        <f>'MÊS (WORD)'!$I$24</f>
        <v>45432</v>
      </c>
      <c r="FU108" s="37" t="str">
        <f>'MÊS (WORD)'!$J$24</f>
        <v/>
      </c>
      <c r="FV108" s="37">
        <f>'MÊS (WORD)'!$I$25</f>
        <v>45433</v>
      </c>
      <c r="FW108" s="37" t="str">
        <f>'MÊS (WORD)'!$J$25</f>
        <v/>
      </c>
      <c r="FX108" s="37">
        <f>'MÊS (WORD)'!$I$26</f>
        <v>45434</v>
      </c>
      <c r="FY108" s="37" t="str">
        <f>'MÊS (WORD)'!$J$26</f>
        <v/>
      </c>
      <c r="FZ108" s="37">
        <f>'MÊS (WORD)'!$I$27</f>
        <v>45435</v>
      </c>
      <c r="GA108" s="37" t="str">
        <f>'MÊS (WORD)'!$J$27</f>
        <v/>
      </c>
      <c r="GB108" s="37">
        <f>'MÊS (WORD)'!$I$28</f>
        <v>45436</v>
      </c>
      <c r="GC108" s="37" t="str">
        <f>'MÊS (WORD)'!$J$28</f>
        <v/>
      </c>
      <c r="GD108" s="37">
        <f>'MÊS (WORD)'!$I$29</f>
        <v>45437</v>
      </c>
      <c r="GE108" s="37" t="str">
        <f>'MÊS (WORD)'!$J$29</f>
        <v/>
      </c>
      <c r="GF108" s="37">
        <f>'MÊS (WORD)'!$I$30</f>
        <v>45438</v>
      </c>
      <c r="GG108" s="37" t="str">
        <f>'MÊS (WORD)'!$J$30</f>
        <v>********************************************************************</v>
      </c>
      <c r="GH108" s="37">
        <f>'MÊS (WORD)'!$I$31</f>
        <v>45439</v>
      </c>
      <c r="GI108" s="37" t="str">
        <f>'MÊS (WORD)'!$J$31</f>
        <v/>
      </c>
      <c r="GJ108" s="37">
        <f>'MÊS (WORD)'!$I$32</f>
        <v>45440</v>
      </c>
      <c r="GK108" s="37" t="str">
        <f>'MÊS (WORD)'!$J$32</f>
        <v/>
      </c>
      <c r="GL108" s="37">
        <f>'MÊS (WORD)'!$I$33</f>
        <v>45441</v>
      </c>
      <c r="GM108" s="37" t="str">
        <f>'MÊS (WORD)'!$J$33</f>
        <v/>
      </c>
      <c r="GN108" s="37">
        <f>'MÊS (WORD)'!$I$34</f>
        <v>45442</v>
      </c>
      <c r="GO108" s="37" t="str">
        <f>'MÊS (WORD)'!$J$34</f>
        <v/>
      </c>
      <c r="GP108" s="37">
        <f>'MÊS (WORD)'!$I$35</f>
        <v>45443</v>
      </c>
      <c r="GQ108" s="31" t="str">
        <f>'MÊS (WORD)'!$J$35</f>
        <v/>
      </c>
    </row>
    <row r="109" spans="1:199" ht="17.100000000000001" customHeight="1" x14ac:dyDescent="0.25">
      <c r="A109" s="31">
        <v>49323</v>
      </c>
      <c r="B109" s="33">
        <v>41158</v>
      </c>
      <c r="C109" s="31">
        <v>216</v>
      </c>
      <c r="D109" s="39" t="s">
        <v>397</v>
      </c>
      <c r="E109" s="34" t="s">
        <v>318</v>
      </c>
      <c r="F109" s="39" t="s">
        <v>396</v>
      </c>
      <c r="G109" s="39" t="s">
        <v>398</v>
      </c>
      <c r="H109" s="31">
        <v>12</v>
      </c>
      <c r="I109" s="31">
        <f>IF(Tabela227[[#This Row],[HORA AULA]]&lt;&gt;0,Tabela227[[#This Row],[HORA AULA]]/2,"-")</f>
        <v>6</v>
      </c>
      <c r="J109" s="31" t="s">
        <v>100</v>
      </c>
      <c r="K109" s="31" t="s">
        <v>100</v>
      </c>
      <c r="L109" s="31" t="s">
        <v>100</v>
      </c>
      <c r="M109" s="31" t="s">
        <v>100</v>
      </c>
      <c r="N109" s="32" t="str">
        <f>IFERROR(VLOOKUP(Tabela227[[#This Row],[NOME]],'NOITE (N) (7)'!$B$3:$C$176,2,FALSE),"")</f>
        <v/>
      </c>
      <c r="O109" s="32" t="str">
        <f>IFERROR(VLOOKUP(Tabela227[[#This Row],[NOME]],'NOITE (N) (6)'!$B$3:$C$176,2,FALSE),"")</f>
        <v/>
      </c>
      <c r="P109" s="32" t="str">
        <f>IFERROR(VLOOKUP(Tabela227[[#This Row],[NOME]],'NOITE (N) (5)'!$B$3:$C$176,2,FALSE),"")</f>
        <v/>
      </c>
      <c r="Q109" s="32" t="str">
        <f>IFERROR(VLOOKUP(Tabela227[[#This Row],[NOME]],'NOITE (N) (4)'!$B$3:$C$176,2,FALSE),"")</f>
        <v/>
      </c>
      <c r="R109" s="32" t="str">
        <f>IFERROR(VLOOKUP(Tabela227[[#This Row],[NOME]],'NOITE (N) (3)'!$B$3:$C$176,2,FALSE),"")</f>
        <v/>
      </c>
      <c r="S109" s="32" t="str">
        <f>IFERROR(VLOOKUP(Tabela227[[#This Row],[NOME]],'NOITE (N) (2)'!$B$3:$C$176,2,FALSE),"")</f>
        <v/>
      </c>
      <c r="T109" s="32" t="str">
        <f>IFERROR(VLOOKUP(Tabela227[[#This Row],[NOME]],'NOITE (N) (1)'!$B$3:$C$176,2,FALSE),"")</f>
        <v/>
      </c>
      <c r="U109" s="32" t="str">
        <f>IFERROR(VLOOKUP(Tabela227[[#This Row],[NOME]],'NOITE (N) (7)'!$D$3:$E$176,2,FALSE),"")</f>
        <v/>
      </c>
      <c r="V109" s="32" t="str">
        <f>IFERROR(VLOOKUP(Tabela227[[#This Row],[NOME]],'NOITE (N) (6)'!$D$3:$E$176,2,FALSE),"")</f>
        <v/>
      </c>
      <c r="W109" s="32" t="str">
        <f>IFERROR(VLOOKUP(Tabela227[[#This Row],[NOME]],'NOITE (N) (5)'!$D$3:$E$176,2,FALSE),"")</f>
        <v/>
      </c>
      <c r="X109" s="32" t="str">
        <f>IFERROR(VLOOKUP(Tabela227[[#This Row],[NOME]],'NOITE (N) (4)'!$D$3:$E$176,2,FALSE),"")</f>
        <v/>
      </c>
      <c r="Y109" s="32" t="str">
        <f>IFERROR(VLOOKUP(Tabela227[[#This Row],[NOME]],'NOITE (N) (3)'!$D$3:$E$176,2,FALSE),"")</f>
        <v/>
      </c>
      <c r="Z109" s="32" t="str">
        <f>IFERROR(VLOOKUP(Tabela227[[#This Row],[NOME]],'NOITE (N) (2)'!$D$3:$E$176,2,FALSE),"")</f>
        <v/>
      </c>
      <c r="AA109" s="32" t="str">
        <f>IFERROR(VLOOKUP(Tabela227[[#This Row],[NOME]],'NOITE (N) (1)'!$D$3:$E$176,2,FALSE),"")</f>
        <v/>
      </c>
      <c r="AB109" s="32" t="str">
        <f>IFERROR(VLOOKUP(Tabela227[[#This Row],[NOME]],'NOITE (N) (7)'!$F$3:$G$176,2,FALSE),"")</f>
        <v/>
      </c>
      <c r="AC109" s="32" t="str">
        <f>IFERROR(VLOOKUP(Tabela227[[#This Row],[NOME]],'NOITE (N) (6)'!$F$3:$G$176,2,FALSE),"")</f>
        <v/>
      </c>
      <c r="AD109" s="32" t="str">
        <f>IFERROR(VLOOKUP(Tabela227[[#This Row],[NOME]],'NOITE (N) (5)'!$F$3:$G$176,2,FALSE),"")</f>
        <v/>
      </c>
      <c r="AE109" s="32" t="str">
        <f>IFERROR(VLOOKUP(Tabela227[[#This Row],[NOME]],'NOITE (N) (4)'!$F$3:$G$176,2,FALSE),"")</f>
        <v/>
      </c>
      <c r="AF109" s="32" t="str">
        <f>IFERROR(VLOOKUP(Tabela227[[#This Row],[NOME]],'NOITE (N) (3)'!$F$3:$G$176,2,FALSE),"")</f>
        <v/>
      </c>
      <c r="AG109" s="32" t="str">
        <f>IFERROR(VLOOKUP(Tabela227[[#This Row],[NOME]],'NOITE (N) (2)'!$F$3:$G$176,2,FALSE),"")</f>
        <v/>
      </c>
      <c r="AH109" s="32" t="str">
        <f>IFERROR(VLOOKUP(Tabela227[[#This Row],[NOME]],'NOITE (N) (1)'!$F$3:$G$176,2,FALSE),"")</f>
        <v/>
      </c>
      <c r="AI109" s="32" t="str">
        <f>IFERROR(VLOOKUP(Tabela227[[#This Row],[NOME]],'NOITE (N) (7)'!$H$3:$I$176,2,FALSE),"")</f>
        <v/>
      </c>
      <c r="AJ109" s="32" t="str">
        <f>IFERROR(VLOOKUP(Tabela227[[#This Row],[NOME]],'NOITE (N) (6)'!$H$3:$I$176,2,FALSE),"")</f>
        <v/>
      </c>
      <c r="AK109" s="32" t="str">
        <f>IFERROR(VLOOKUP(Tabela227[[#This Row],[NOME]],'NOITE (N) (5)'!$H$3:$I$176,2,FALSE),"")</f>
        <v/>
      </c>
      <c r="AL109" s="32" t="str">
        <f>IFERROR(VLOOKUP(Tabela227[[#This Row],[NOME]],'NOITE (N) (4)'!$H$3:$I$176,2,FALSE),"")</f>
        <v/>
      </c>
      <c r="AM109" s="32" t="str">
        <f>IFERROR(VLOOKUP(Tabela227[[#This Row],[NOME]],'NOITE (N) (3)'!$H$3:$I$176,2,FALSE),"")</f>
        <v/>
      </c>
      <c r="AN109" s="32" t="str">
        <f>IFERROR(VLOOKUP(Tabela227[[#This Row],[NOME]],'NOITE (N) (2)'!$H$3:$I$176,2,FALSE),"")</f>
        <v/>
      </c>
      <c r="AO109" s="32" t="str">
        <f>IFERROR(VLOOKUP(Tabela227[[#This Row],[NOME]],'NOITE (N) (1)'!$H$3:$I$176,2,FALSE),"")</f>
        <v/>
      </c>
      <c r="AP109" s="32" t="str">
        <f>IFERROR(VLOOKUP(Tabela227[[#This Row],[NOME]],'NOITE (N) (7)'!$J$3:$K$176,2,FALSE),"")</f>
        <v/>
      </c>
      <c r="AQ109" s="32" t="str">
        <f>IFERROR(VLOOKUP(Tabela227[[#This Row],[NOME]],'NOITE (N) (6)'!$J$3:$K$176,2,FALSE),"")</f>
        <v/>
      </c>
      <c r="AR109" s="32" t="str">
        <f>IFERROR(VLOOKUP(Tabela227[[#This Row],[NOME]],'NOITE (N) (5)'!$J$3:$K$176,2,FALSE),"")</f>
        <v/>
      </c>
      <c r="AS109" s="32" t="str">
        <f>IFERROR(VLOOKUP(Tabela227[[#This Row],[NOME]],'NOITE (N) (4)'!$J$3:$K$176,2,FALSE),"")</f>
        <v/>
      </c>
      <c r="AT109" s="32" t="str">
        <f>IFERROR(VLOOKUP(Tabela227[[#This Row],[NOME]],'NOITE (N) (3)'!$J$3:$K$176,2,FALSE),"")</f>
        <v/>
      </c>
      <c r="AU109" s="32" t="str">
        <f>IFERROR(VLOOKUP(Tabela227[[#This Row],[NOME]],'NOITE (N) (2)'!$J$3:$K$176,2,FALSE),"")</f>
        <v/>
      </c>
      <c r="AV109" s="32" t="str">
        <f>IFERROR(VLOOKUP(Tabela227[[#This Row],[NOME]],'NOITE (N) (1)'!$J$3:$K$176,2,FALSE),"")</f>
        <v/>
      </c>
      <c r="AW109" s="32" t="str">
        <f>IFERROR(VLOOKUP(Tabela227[[#This Row],[NOME]],'NOITE (N) (7)'!$L$3:$M$176,2,FALSE),"")</f>
        <v/>
      </c>
      <c r="AX109" s="32" t="str">
        <f>IFERROR(VLOOKUP(Tabela227[[#This Row],[NOME]],'NOITE (N) (6)'!$L$3:$M$176,2,FALSE),"")</f>
        <v/>
      </c>
      <c r="AY109" s="32" t="str">
        <f>IFERROR(VLOOKUP(Tabela227[[#This Row],[NOME]],'NOITE (N) (5)'!$L$3:$M$176,2,FALSE),"")</f>
        <v/>
      </c>
      <c r="AZ109" s="32" t="str">
        <f>IFERROR(VLOOKUP(Tabela227[[#This Row],[NOME]],'NOITE (N) (4)'!$L$3:$M$176,2,FALSE),"")</f>
        <v/>
      </c>
      <c r="BA109" s="32" t="str">
        <f>IFERROR(VLOOKUP(Tabela227[[#This Row],[NOME]],'NOITE (N) (3)'!$L$3:$M$176,2,FALSE),"")</f>
        <v/>
      </c>
      <c r="BB109" s="32" t="str">
        <f>IFERROR(VLOOKUP(Tabela227[[#This Row],[NOME]],'NOITE (N) (2)'!$L$3:$M$176,2,FALSE),"")</f>
        <v/>
      </c>
      <c r="BC109" s="32" t="str">
        <f>IFERROR(VLOOKUP(Tabela227[[#This Row],[NOME]],'NOITE (N) (1)'!$L$3:$M$176,2,FALSE),"")</f>
        <v/>
      </c>
      <c r="BD109" s="32" t="str">
        <f>IFERROR(VLOOKUP(Tabela227[[#This Row],[NOME]],'TARDE (N) (6)'!$B$2:$C$73,2,FALSE),"")</f>
        <v/>
      </c>
      <c r="BE109" s="32" t="str">
        <f>IFERROR(VLOOKUP(Tabela227[[#This Row],[NOME]],'TARDE (N) (5)'!$B$2:$C$73,2,FALSE),"")</f>
        <v/>
      </c>
      <c r="BF109" s="32" t="str">
        <f>IFERROR(VLOOKUP(Tabela227[[#This Row],[NOME]],'TARDE (N) (4)'!$B$2:$C$73,2,FALSE),"")</f>
        <v/>
      </c>
      <c r="BG109" s="32" t="str">
        <f>IFERROR(VLOOKUP(Tabela227[[#This Row],[NOME]],'TARDE (N) (3)'!$B$2:$C$73,2,FALSE),"")</f>
        <v/>
      </c>
      <c r="BH109" s="32" t="str">
        <f>IFERROR(VLOOKUP(Tabela227[[#This Row],[NOME]],'TARDE (N) (2)'!$B$2:$C$73,2,FALSE),"")</f>
        <v/>
      </c>
      <c r="BI109" s="32" t="str">
        <f>IFERROR(VLOOKUP(Tabela227[[#This Row],[NOME]],'TARDE (N) (1)'!$B$2:$C$73,2,FALSE),"")</f>
        <v/>
      </c>
      <c r="BJ109" s="32" t="str">
        <f>IFERROR(VLOOKUP(Tabela227[[#This Row],[NOME]],'TARDE (N) (6)'!$D$2:$E$73,2,FALSE),"")</f>
        <v/>
      </c>
      <c r="BK109" s="32" t="str">
        <f>IFERROR(VLOOKUP(Tabela227[[#This Row],[NOME]],'TARDE (N) (5)'!$D$2:$E$73,2,FALSE),"")</f>
        <v/>
      </c>
      <c r="BL109" s="32" t="str">
        <f>IFERROR(VLOOKUP(Tabela227[[#This Row],[NOME]],'TARDE (N) (4)'!$D$2:$E$73,2,FALSE),"")</f>
        <v/>
      </c>
      <c r="BM109" s="32" t="str">
        <f>IFERROR(VLOOKUP(Tabela227[[#This Row],[NOME]],'TARDE (N) (3)'!$D$2:$E$73,2,FALSE),"")</f>
        <v/>
      </c>
      <c r="BN109" s="32" t="str">
        <f>IFERROR(VLOOKUP(Tabela227[[#This Row],[NOME]],'TARDE (N) (2)'!$D$2:$E$73,2,FALSE),"")</f>
        <v/>
      </c>
      <c r="BO109" s="32" t="str">
        <f>IFERROR(VLOOKUP(Tabela227[[#This Row],[NOME]],'TARDE (N) (1)'!$D$2:$E$73,2,FALSE),"")</f>
        <v/>
      </c>
      <c r="BP109" s="32" t="str">
        <f>IFERROR(VLOOKUP(Tabela227[[#This Row],[NOME]],'TARDE (N) (6)'!$F$2:$G$73,2,FALSE),"")</f>
        <v/>
      </c>
      <c r="BQ109" s="32" t="str">
        <f>IFERROR(VLOOKUP(Tabela227[[#This Row],[NOME]],'TARDE (N) (5)'!$F$2:$G$73,2,FALSE),"")</f>
        <v/>
      </c>
      <c r="BR109" s="32" t="str">
        <f>IFERROR(VLOOKUP(Tabela227[[#This Row],[NOME]],'TARDE (N) (4)'!$F$2:$G$73,2,FALSE),"")</f>
        <v/>
      </c>
      <c r="BS109" s="32" t="str">
        <f>IFERROR(VLOOKUP(Tabela227[[#This Row],[NOME]],'TARDE (N) (3)'!$F$2:$G$73,2,FALSE),"")</f>
        <v/>
      </c>
      <c r="BT109" s="32" t="str">
        <f>IFERROR(VLOOKUP(Tabela227[[#This Row],[NOME]],'TARDE (N) (2)'!$F$2:$G$73,2,FALSE),"")</f>
        <v/>
      </c>
      <c r="BU109" s="32" t="str">
        <f>IFERROR(VLOOKUP(Tabela227[[#This Row],[NOME]],'TARDE (N) (1)'!$F$2:$G$73,2,FALSE),"")</f>
        <v/>
      </c>
      <c r="BV109" s="32" t="str">
        <f>IFERROR(VLOOKUP(Tabela227[[#This Row],[NOME]],'TARDE (N) (6)'!$H$2:$I$73,2,FALSE),"")</f>
        <v/>
      </c>
      <c r="BW109" s="32" t="str">
        <f>IFERROR(VLOOKUP(Tabela227[[#This Row],[NOME]],'TARDE (N) (5)'!$H$2:$I$73,2,FALSE),"")</f>
        <v/>
      </c>
      <c r="BX109" s="32" t="str">
        <f>IFERROR(VLOOKUP(Tabela227[[#This Row],[NOME]],'TARDE (N) (4)'!$H$2:$I$73,2,FALSE),"")</f>
        <v/>
      </c>
      <c r="BY109" s="32" t="str">
        <f>IFERROR(VLOOKUP(Tabela227[[#This Row],[NOME]],'TARDE (N) (3)'!$H$2:$I$73,2,FALSE),"")</f>
        <v/>
      </c>
      <c r="BZ109" s="32" t="str">
        <f>IFERROR(VLOOKUP(Tabela227[[#This Row],[NOME]],'TARDE (N) (2)'!$H$2:$I$73,2,FALSE),"")</f>
        <v/>
      </c>
      <c r="CA109" s="32" t="str">
        <f>IFERROR(VLOOKUP(Tabela227[[#This Row],[NOME]],'TARDE (N) (1)'!$H$2:$I$73,2,FALSE),"")</f>
        <v/>
      </c>
      <c r="CB109" s="32" t="str">
        <f>IFERROR(VLOOKUP(Tabela227[[#This Row],[NOME]],'TARDE (N) (6)'!$J$2:$K$73,2,FALSE),"")</f>
        <v/>
      </c>
      <c r="CC109" s="32" t="str">
        <f>IFERROR(VLOOKUP(Tabela227[[#This Row],[NOME]],'TARDE (N) (5)'!$J$2:$K$73,2,FALSE),"")</f>
        <v/>
      </c>
      <c r="CD109" s="32" t="str">
        <f>IFERROR(VLOOKUP(Tabela227[[#This Row],[NOME]],'TARDE (N) (4)'!$J$2:$K$73,2,FALSE),"")</f>
        <v/>
      </c>
      <c r="CE109" s="32" t="str">
        <f>IFERROR(VLOOKUP(Tabela227[[#This Row],[NOME]],'TARDE (N) (3)'!$J$2:$K$73,2,FALSE),"")</f>
        <v/>
      </c>
      <c r="CF109" s="32" t="str">
        <f>IFERROR(VLOOKUP(Tabela227[[#This Row],[NOME]],'TARDE (N) (2)'!$J$2:$K$73,2,FALSE),"")</f>
        <v/>
      </c>
      <c r="CG109" s="32" t="str">
        <f>IFERROR(VLOOKUP(Tabela227[[#This Row],[NOME]],'TARDE (N) (1)'!$J$2:$K$73,2,FALSE),"")</f>
        <v/>
      </c>
      <c r="CH109" s="32" t="str">
        <f>IFERROR(VLOOKUP(Tabela227[[#This Row],[NOME]],'TARDE (N) (6)'!$L$2:$M$73,2,FALSE),"")</f>
        <v/>
      </c>
      <c r="CI109" s="32" t="str">
        <f>IFERROR(VLOOKUP(Tabela227[[#This Row],[NOME]],'TARDE (N) (5)'!$L$2:$M$73,2,FALSE),"")</f>
        <v/>
      </c>
      <c r="CJ109" s="32" t="str">
        <f>IFERROR(VLOOKUP(Tabela227[[#This Row],[NOME]],'TARDE (N) (4)'!$L$2:$M$73,2,FALSE),"")</f>
        <v/>
      </c>
      <c r="CK109" s="32" t="str">
        <f>IFERROR(VLOOKUP(Tabela227[[#This Row],[NOME]],'TARDE (N) (3)'!$L$2:$M$73,2,FALSE),"")</f>
        <v/>
      </c>
      <c r="CL109" s="32" t="str">
        <f>IFERROR(VLOOKUP(Tabela227[[#This Row],[NOME]],'TARDE (N) (2)'!$L$2:$M$73,2,FALSE),"")</f>
        <v/>
      </c>
      <c r="CM109" s="32" t="str">
        <f>IFERROR(VLOOKUP(Tabela227[[#This Row],[NOME]],'TARDE (N) (1)'!$L$2:$M$73,2,FALSE),"")</f>
        <v/>
      </c>
      <c r="CN109" s="32" t="str">
        <f>IFERROR(VLOOKUP(Tabela227[[#This Row],[NOME]],'MANHÃ (N) (7)'!$B$2:$C$127,2,FALSE),"")</f>
        <v/>
      </c>
      <c r="CO109" s="32" t="str">
        <f>IFERROR(VLOOKUP(Tabela227[[#This Row],[NOME]],'MANHÃ (N) (6)'!$B$2:$C$127,2,FALSE),"")</f>
        <v/>
      </c>
      <c r="CP109" s="32" t="str">
        <f>IFERROR(VLOOKUP(Tabela227[[#This Row],[NOME]],'MANHÃ (N) (5)'!$B$2:$C$127,2,FALSE),"")</f>
        <v/>
      </c>
      <c r="CQ109" s="32" t="str">
        <f>IFERROR(VLOOKUP(Tabela227[[#This Row],[NOME]],'MANHÃ (N) (4)'!$B$2:$C$127,2,FALSE),"")</f>
        <v/>
      </c>
      <c r="CR109" s="32" t="str">
        <f>IFERROR(VLOOKUP(Tabela227[[#This Row],[NOME]],'MANHÃ (N) (3)'!$B$2:$C$127,2,FALSE),"")</f>
        <v/>
      </c>
      <c r="CS109" s="32" t="str">
        <f>IFERROR(VLOOKUP(Tabela227[[#This Row],[NOME]],'MANHÃ (N) (2)'!$B$2:$C$127,2,FALSE),"")</f>
        <v/>
      </c>
      <c r="CT109" s="32" t="str">
        <f>IFERROR(VLOOKUP(Tabela227[[#This Row],[NOME]],'MANHÃ (N) (1)'!$B$2:$C$127,2,FALSE),"")</f>
        <v/>
      </c>
      <c r="CU109" s="32" t="str">
        <f>IFERROR(VLOOKUP(Tabela227[[#This Row],[NOME]],'MANHÃ (N) (7)'!$D$2:$E$127,2,FALSE),"")</f>
        <v/>
      </c>
      <c r="CV109" s="32" t="str">
        <f>IFERROR(VLOOKUP(Tabela227[[#This Row],[NOME]],'MANHÃ (N) (6)'!$D$2:$E$127,2,FALSE),"")</f>
        <v/>
      </c>
      <c r="CW109" s="32" t="str">
        <f>IFERROR(VLOOKUP(Tabela227[[#This Row],[NOME]],'MANHÃ (N) (5)'!$D$2:$E$127,2,FALSE),"")</f>
        <v/>
      </c>
      <c r="CX109" s="32" t="str">
        <f>IFERROR(VLOOKUP(Tabela227[[#This Row],[NOME]],'MANHÃ (N) (4)'!$D$2:$E$127,2,FALSE),"")</f>
        <v/>
      </c>
      <c r="CY109" s="32" t="str">
        <f>IFERROR(VLOOKUP(Tabela227[[#This Row],[NOME]],'MANHÃ (N) (3)'!$D$2:$E$127,2,FALSE),"")</f>
        <v/>
      </c>
      <c r="CZ109" s="32" t="str">
        <f>IFERROR(VLOOKUP(Tabela227[[#This Row],[NOME]],'MANHÃ (N) (2)'!$D$2:$E$127,2,FALSE),"")</f>
        <v/>
      </c>
      <c r="DA109" s="32" t="str">
        <f>IFERROR(VLOOKUP(Tabela227[[#This Row],[NOME]],'MANHÃ (N) (1)'!$D$2:$E$127,2,FALSE),"")</f>
        <v/>
      </c>
      <c r="DB109" s="32" t="str">
        <f>IFERROR(VLOOKUP(Tabela227[[#This Row],[NOME]],'MANHÃ (N) (7)'!$F$2:$G$127,2,FALSE),"")</f>
        <v/>
      </c>
      <c r="DC109" s="32" t="str">
        <f>IFERROR(VLOOKUP(Tabela227[[#This Row],[NOME]],'MANHÃ (N) (7)'!$F$2:$G$127,2,FALSE),"")</f>
        <v/>
      </c>
      <c r="DD109" s="32" t="str">
        <f>IFERROR(VLOOKUP(Tabela227[[#This Row],[NOME]],'MANHÃ (N) (6)'!$F$2:$G$127,2,FALSE),"")</f>
        <v/>
      </c>
      <c r="DE109" s="32" t="str">
        <f>IFERROR(VLOOKUP(Tabela227[[#This Row],[NOME]],'MANHÃ (N) (5)'!$F$2:$G$127,2,FALSE),"")</f>
        <v/>
      </c>
      <c r="DF109" s="32" t="str">
        <f>IFERROR(VLOOKUP(Tabela227[[#This Row],[NOME]],'MANHÃ (N) (3)'!$F$2:$G$127,2,FALSE),"")</f>
        <v/>
      </c>
      <c r="DG109" s="32" t="str">
        <f>IFERROR(VLOOKUP(Tabela227[[#This Row],[NOME]],'MANHÃ (N) (2)'!$F$2:$G$127,2,FALSE),"")</f>
        <v/>
      </c>
      <c r="DH109" s="32" t="str">
        <f>IFERROR(VLOOKUP(Tabela227[[#This Row],[NOME]],'MANHÃ (N) (1)'!$F$2:$G$127,2,FALSE),"")</f>
        <v/>
      </c>
      <c r="DI109" s="32" t="str">
        <f>IFERROR(VLOOKUP(Tabela227[[#This Row],[NOME]],'MANHÃ (N) (7)'!$H$2:$I$127,2,FALSE),"")</f>
        <v/>
      </c>
      <c r="DJ109" s="32" t="str">
        <f>IFERROR(VLOOKUP(Tabela227[[#This Row],[NOME]],'MANHÃ (N) (6)'!$H$2:$I$127,2,FALSE),"")</f>
        <v/>
      </c>
      <c r="DK109" s="32" t="str">
        <f>IFERROR(VLOOKUP(Tabela227[[#This Row],[NOME]],'MANHÃ (N) (5)'!$H$2:$I$127,2,FALSE),"")</f>
        <v/>
      </c>
      <c r="DL109" s="32" t="str">
        <f>IFERROR(VLOOKUP(Tabela227[[#This Row],[NOME]],'MANHÃ (N) (4)'!$H$2:$I$127,2,FALSE),"")</f>
        <v/>
      </c>
      <c r="DM109" s="32" t="str">
        <f>IFERROR(VLOOKUP(Tabela227[[#This Row],[NOME]],'MANHÃ (N) (3)'!$H$2:$I$127,2,FALSE),"")</f>
        <v/>
      </c>
      <c r="DN109" s="32" t="str">
        <f>IFERROR(VLOOKUP(Tabela227[[#This Row],[NOME]],'MANHÃ (N) (2)'!$H$2:$I$127,2,FALSE),"")</f>
        <v/>
      </c>
      <c r="DO109" s="32" t="str">
        <f>IFERROR(VLOOKUP(Tabela227[[#This Row],[NOME]],'MANHÃ (N) (1)'!$H$2:$I$127,2,FALSE),"")</f>
        <v/>
      </c>
      <c r="DP109" s="32" t="str">
        <f>IFERROR(VLOOKUP(Tabela227[[#This Row],[NOME]],'MANHÃ (N) (7)'!$J$2:$K$127,2,FALSE),"")</f>
        <v/>
      </c>
      <c r="DQ109" s="32" t="str">
        <f>IFERROR(VLOOKUP(Tabela227[[#This Row],[NOME]],'MANHÃ (N) (6)'!$J$2:$K$127,2,FALSE),"")</f>
        <v/>
      </c>
      <c r="DR109" s="32" t="str">
        <f>IFERROR(VLOOKUP(Tabela227[[#This Row],[NOME]],'MANHÃ (N) (5)'!$J$2:$K$127,2,FALSE),"")</f>
        <v/>
      </c>
      <c r="DS109" s="32" t="str">
        <f>IFERROR(VLOOKUP(Tabela227[[#This Row],[NOME]],'MANHÃ (N) (4)'!$J$2:$K$127,2,FALSE),"")</f>
        <v/>
      </c>
      <c r="DT109" s="32" t="str">
        <f>IFERROR(VLOOKUP(Tabela227[[#This Row],[NOME]],'MANHÃ (N) (3)'!$J$2:$K$127,2,FALSE),"")</f>
        <v/>
      </c>
      <c r="DU109" s="32" t="str">
        <f>IFERROR(VLOOKUP(Tabela227[[#This Row],[NOME]],'MANHÃ (N) (2)'!$J$2:$K$127,2,FALSE),"")</f>
        <v/>
      </c>
      <c r="DV109" s="32" t="str">
        <f>IFERROR(VLOOKUP(Tabela227[[#This Row],[NOME]],'MANHÃ (N) (1)'!$J$2:$K$127,2,FALSE),"")</f>
        <v/>
      </c>
      <c r="DW109" s="32" t="str">
        <f>IFERROR(VLOOKUP(Tabela227[[#This Row],[NOME]],'MANHÃ (N) (7)'!$L$2:$M$127,2,FALSE),"")</f>
        <v/>
      </c>
      <c r="DX109" s="32" t="str">
        <f>IFERROR(VLOOKUP(Tabela227[[#This Row],[NOME]],'MANHÃ (N) (6)'!$L$2:$M$127,2,FALSE),"")</f>
        <v/>
      </c>
      <c r="DY109" s="32" t="str">
        <f>IFERROR(VLOOKUP(Tabela227[[#This Row],[NOME]],'MANHÃ (N) (5)'!$L$2:$M$127,2,FALSE),"")</f>
        <v/>
      </c>
      <c r="DZ109" s="32" t="str">
        <f>IFERROR(VLOOKUP(Tabela227[[#This Row],[NOME]],'MANHÃ (N) (4)'!$L$2:$M$127,2,FALSE),"")</f>
        <v/>
      </c>
      <c r="EA109" s="32" t="str">
        <f>IFERROR(VLOOKUP(Tabela227[[#This Row],[NOME]],'MANHÃ (N) (3)'!$L$2:$M$127,2,FALSE),"")</f>
        <v/>
      </c>
      <c r="EB109" s="32" t="str">
        <f>IFERROR(VLOOKUP(Tabela227[[#This Row],[NOME]],'MANHÃ (N) (2)'!$L$2:$M$127,2,FALSE),"")</f>
        <v/>
      </c>
      <c r="EC109" s="32" t="str">
        <f>IFERROR(VLOOKUP(Tabela227[[#This Row],[NOME]],'MANHÃ (N) (1)'!$L$2:$M$127,2,FALSE),"")</f>
        <v/>
      </c>
      <c r="ED109" s="33">
        <v>45323</v>
      </c>
      <c r="EE109" s="31">
        <f>PROFESSORES!$D$3</f>
        <v>2024</v>
      </c>
      <c r="EF109" s="31" t="str">
        <f>PROFESSORES!$C$3</f>
        <v>MAIO</v>
      </c>
      <c r="EG109" s="35">
        <f>'MÊS (WORD)'!$C$4</f>
        <v>5</v>
      </c>
      <c r="EH109" s="42">
        <f>'MÊS (WORD)'!$I$5</f>
        <v>45413</v>
      </c>
      <c r="EI109" s="31" t="str">
        <f>'MÊS (WORD)'!$J$5</f>
        <v>*
***************************DIA DO TRABALHO**************************</v>
      </c>
      <c r="EJ109" s="42">
        <f>'MÊS (WORD)'!$I$6</f>
        <v>45414</v>
      </c>
      <c r="EK109" s="37" t="str">
        <f>'MÊS (WORD)'!$J$6</f>
        <v/>
      </c>
      <c r="EL109" s="42">
        <f>'MÊS (WORD)'!$I$7</f>
        <v>45415</v>
      </c>
      <c r="EM109" s="37" t="str">
        <f>'MÊS (WORD)'!$J$7</f>
        <v/>
      </c>
      <c r="EN109" s="42">
        <f>'MÊS (WORD)'!$I$8</f>
        <v>45416</v>
      </c>
      <c r="EO109" s="37" t="str">
        <f>'MÊS (WORD)'!$J$8</f>
        <v/>
      </c>
      <c r="EP109" s="42">
        <f>'MÊS (WORD)'!$I$9</f>
        <v>45417</v>
      </c>
      <c r="EQ109" s="37" t="str">
        <f>'MÊS (WORD)'!$J$9</f>
        <v>********************************************************************</v>
      </c>
      <c r="ER109" s="42">
        <f>'MÊS (WORD)'!$I$10</f>
        <v>45418</v>
      </c>
      <c r="ES109" s="37" t="str">
        <f>'MÊS (WORD)'!$J$10</f>
        <v/>
      </c>
      <c r="ET109" s="42">
        <f>'MÊS (WORD)'!$I$11</f>
        <v>45419</v>
      </c>
      <c r="EU109" s="37" t="str">
        <f>'MÊS (WORD)'!$J$11</f>
        <v/>
      </c>
      <c r="EV109" s="42">
        <f>'MÊS (WORD)'!$I$12</f>
        <v>45420</v>
      </c>
      <c r="EW109" s="37" t="str">
        <f>'MÊS (WORD)'!$J$12</f>
        <v/>
      </c>
      <c r="EX109" s="42">
        <f>'MÊS (WORD)'!$I$13</f>
        <v>45421</v>
      </c>
      <c r="EY109" s="37" t="str">
        <f>'MÊS (WORD)'!$J$13</f>
        <v/>
      </c>
      <c r="EZ109" s="37">
        <f>'MÊS (WORD)'!$I$14</f>
        <v>45422</v>
      </c>
      <c r="FA109" s="37" t="str">
        <f>'MÊS (WORD)'!$J$14</f>
        <v/>
      </c>
      <c r="FB109" s="37">
        <f>'MÊS (WORD)'!$I$15</f>
        <v>45423</v>
      </c>
      <c r="FC109" s="37" t="str">
        <f>'MÊS (WORD)'!$J$15</f>
        <v/>
      </c>
      <c r="FD109" s="37">
        <f>'MÊS (WORD)'!$I$16</f>
        <v>45424</v>
      </c>
      <c r="FE109" s="37" t="str">
        <f>'MÊS (WORD)'!$J$16</f>
        <v>********************************************************************</v>
      </c>
      <c r="FF109" s="37">
        <f>'MÊS (WORD)'!$I$17</f>
        <v>45425</v>
      </c>
      <c r="FG109" s="37" t="str">
        <f>'MÊS (WORD)'!$J$17</f>
        <v/>
      </c>
      <c r="FH109" s="37">
        <f>'MÊS (WORD)'!$I$18</f>
        <v>45426</v>
      </c>
      <c r="FI109" s="37" t="str">
        <f>'MÊS (WORD)'!$J$18</f>
        <v/>
      </c>
      <c r="FJ109" s="37">
        <f>'MÊS (WORD)'!$I$19</f>
        <v>45427</v>
      </c>
      <c r="FK109" s="37" t="str">
        <f>'MÊS (WORD)'!$J$19</f>
        <v/>
      </c>
      <c r="FL109" s="37">
        <f>'MÊS (WORD)'!$I$20</f>
        <v>45428</v>
      </c>
      <c r="FM109" s="37" t="str">
        <f>'MÊS (WORD)'!$J$20</f>
        <v/>
      </c>
      <c r="FN109" s="37">
        <f>'MÊS (WORD)'!$I$21</f>
        <v>45429</v>
      </c>
      <c r="FO109" s="37" t="str">
        <f>'MÊS (WORD)'!$J$21</f>
        <v/>
      </c>
      <c r="FP109" s="37">
        <f>'MÊS (WORD)'!$I$22</f>
        <v>45430</v>
      </c>
      <c r="FQ109" s="37" t="str">
        <f>'MÊS (WORD)'!$J$22</f>
        <v/>
      </c>
      <c r="FR109" s="37">
        <f>'MÊS (WORD)'!$I$23</f>
        <v>45431</v>
      </c>
      <c r="FS109" s="37" t="str">
        <f>'MÊS (WORD)'!$J$23</f>
        <v>********************************************************************</v>
      </c>
      <c r="FT109" s="37">
        <f>'MÊS (WORD)'!$I$24</f>
        <v>45432</v>
      </c>
      <c r="FU109" s="37" t="str">
        <f>'MÊS (WORD)'!$J$24</f>
        <v/>
      </c>
      <c r="FV109" s="37">
        <f>'MÊS (WORD)'!$I$25</f>
        <v>45433</v>
      </c>
      <c r="FW109" s="37" t="str">
        <f>'MÊS (WORD)'!$J$25</f>
        <v/>
      </c>
      <c r="FX109" s="37">
        <f>'MÊS (WORD)'!$I$26</f>
        <v>45434</v>
      </c>
      <c r="FY109" s="37" t="str">
        <f>'MÊS (WORD)'!$J$26</f>
        <v/>
      </c>
      <c r="FZ109" s="37">
        <f>'MÊS (WORD)'!$I$27</f>
        <v>45435</v>
      </c>
      <c r="GA109" s="37" t="str">
        <f>'MÊS (WORD)'!$J$27</f>
        <v/>
      </c>
      <c r="GB109" s="37">
        <f>'MÊS (WORD)'!$I$28</f>
        <v>45436</v>
      </c>
      <c r="GC109" s="37" t="str">
        <f>'MÊS (WORD)'!$J$28</f>
        <v/>
      </c>
      <c r="GD109" s="37">
        <f>'MÊS (WORD)'!$I$29</f>
        <v>45437</v>
      </c>
      <c r="GE109" s="37" t="str">
        <f>'MÊS (WORD)'!$J$29</f>
        <v/>
      </c>
      <c r="GF109" s="37">
        <f>'MÊS (WORD)'!$I$30</f>
        <v>45438</v>
      </c>
      <c r="GG109" s="37" t="str">
        <f>'MÊS (WORD)'!$J$30</f>
        <v>********************************************************************</v>
      </c>
      <c r="GH109" s="37">
        <f>'MÊS (WORD)'!$I$31</f>
        <v>45439</v>
      </c>
      <c r="GI109" s="37" t="str">
        <f>'MÊS (WORD)'!$J$31</f>
        <v/>
      </c>
      <c r="GJ109" s="37">
        <f>'MÊS (WORD)'!$I$32</f>
        <v>45440</v>
      </c>
      <c r="GK109" s="37" t="str">
        <f>'MÊS (WORD)'!$J$32</f>
        <v/>
      </c>
      <c r="GL109" s="37">
        <f>'MÊS (WORD)'!$I$33</f>
        <v>45441</v>
      </c>
      <c r="GM109" s="37" t="str">
        <f>'MÊS (WORD)'!$J$33</f>
        <v/>
      </c>
      <c r="GN109" s="37">
        <f>'MÊS (WORD)'!$I$34</f>
        <v>45442</v>
      </c>
      <c r="GO109" s="37" t="str">
        <f>'MÊS (WORD)'!$J$34</f>
        <v/>
      </c>
      <c r="GP109" s="37">
        <f>'MÊS (WORD)'!$I$35</f>
        <v>45443</v>
      </c>
      <c r="GQ109" s="31" t="str">
        <f>'MÊS (WORD)'!$J$35</f>
        <v/>
      </c>
    </row>
    <row r="110" spans="1:199" ht="17.100000000000001" customHeight="1" x14ac:dyDescent="0.25">
      <c r="A110" s="31">
        <v>33593</v>
      </c>
      <c r="B110" s="33">
        <v>40376</v>
      </c>
      <c r="C110" s="31">
        <v>216</v>
      </c>
      <c r="D110" s="39" t="s">
        <v>397</v>
      </c>
      <c r="E110" s="34" t="s">
        <v>18</v>
      </c>
      <c r="F110" s="39" t="s">
        <v>396</v>
      </c>
      <c r="G110" s="39" t="s">
        <v>398</v>
      </c>
      <c r="H110" s="31">
        <v>20</v>
      </c>
      <c r="I110" s="31">
        <f>IF(Tabela227[[#This Row],[HORA AULA]]&lt;&gt;0,Tabela227[[#This Row],[HORA AULA]]/2,"-")</f>
        <v>10</v>
      </c>
      <c r="J110" s="31" t="s">
        <v>100</v>
      </c>
      <c r="K110" s="31">
        <v>8</v>
      </c>
      <c r="L110" s="31" t="s">
        <v>100</v>
      </c>
      <c r="M110" s="31" t="s">
        <v>100</v>
      </c>
      <c r="N110" s="32" t="str">
        <f>IFERROR(VLOOKUP(Tabela227[[#This Row],[NOME]],'NOITE (N) (7)'!$B$3:$C$176,2,FALSE),"")</f>
        <v/>
      </c>
      <c r="O110" s="32" t="str">
        <f>IFERROR(VLOOKUP(Tabela227[[#This Row],[NOME]],'NOITE (N) (6)'!$B$3:$C$176,2,FALSE),"")</f>
        <v/>
      </c>
      <c r="P110" s="32" t="str">
        <f>IFERROR(VLOOKUP(Tabela227[[#This Row],[NOME]],'NOITE (N) (5)'!$B$3:$C$176,2,FALSE),"")</f>
        <v/>
      </c>
      <c r="Q110" s="32" t="str">
        <f>IFERROR(VLOOKUP(Tabela227[[#This Row],[NOME]],'NOITE (N) (4)'!$B$3:$C$176,2,FALSE),"")</f>
        <v/>
      </c>
      <c r="R110" s="32" t="str">
        <f>IFERROR(VLOOKUP(Tabela227[[#This Row],[NOME]],'NOITE (N) (3)'!$B$3:$C$176,2,FALSE),"")</f>
        <v/>
      </c>
      <c r="S110" s="32" t="str">
        <f>IFERROR(VLOOKUP(Tabela227[[#This Row],[NOME]],'NOITE (N) (2)'!$B$3:$C$176,2,FALSE),"")</f>
        <v/>
      </c>
      <c r="T110" s="32" t="str">
        <f>IFERROR(VLOOKUP(Tabela227[[#This Row],[NOME]],'NOITE (N) (1)'!$B$3:$C$176,2,FALSE),"")</f>
        <v>LABORATÓRIO DE DESENVOLVIMENTO I</v>
      </c>
      <c r="U110" s="32" t="str">
        <f>IFERROR(VLOOKUP(Tabela227[[#This Row],[NOME]],'NOITE (N) (7)'!$D$3:$E$176,2,FALSE),"")</f>
        <v/>
      </c>
      <c r="V110" s="32" t="str">
        <f>IFERROR(VLOOKUP(Tabela227[[#This Row],[NOME]],'NOITE (N) (6)'!$D$3:$E$176,2,FALSE),"")</f>
        <v/>
      </c>
      <c r="W110" s="32" t="str">
        <f>IFERROR(VLOOKUP(Tabela227[[#This Row],[NOME]],'NOITE (N) (5)'!$D$3:$E$176,2,FALSE),"")</f>
        <v/>
      </c>
      <c r="X110" s="32" t="str">
        <f>IFERROR(VLOOKUP(Tabela227[[#This Row],[NOME]],'NOITE (N) (4)'!$D$3:$E$176,2,FALSE),"")</f>
        <v/>
      </c>
      <c r="Y110" s="32" t="str">
        <f>IFERROR(VLOOKUP(Tabela227[[#This Row],[NOME]],'NOITE (N) (3)'!$D$3:$E$176,2,FALSE),"")</f>
        <v/>
      </c>
      <c r="Z110" s="32" t="str">
        <f>IFERROR(VLOOKUP(Tabela227[[#This Row],[NOME]],'NOITE (N) (2)'!$D$3:$E$176,2,FALSE),"")</f>
        <v/>
      </c>
      <c r="AA110" s="32" t="str">
        <f>IFERROR(VLOOKUP(Tabela227[[#This Row],[NOME]],'NOITE (N) (1)'!$D$3:$E$176,2,FALSE),"")</f>
        <v/>
      </c>
      <c r="AB110" s="32" t="str">
        <f>IFERROR(VLOOKUP(Tabela227[[#This Row],[NOME]],'NOITE (N) (7)'!$F$3:$G$176,2,FALSE),"")</f>
        <v/>
      </c>
      <c r="AC110" s="32" t="str">
        <f>IFERROR(VLOOKUP(Tabela227[[#This Row],[NOME]],'NOITE (N) (6)'!$F$3:$G$176,2,FALSE),"")</f>
        <v/>
      </c>
      <c r="AD110" s="32" t="str">
        <f>IFERROR(VLOOKUP(Tabela227[[#This Row],[NOME]],'NOITE (N) (5)'!$F$3:$G$176,2,FALSE),"")</f>
        <v/>
      </c>
      <c r="AE110" s="32" t="str">
        <f>IFERROR(VLOOKUP(Tabela227[[#This Row],[NOME]],'NOITE (N) (4)'!$F$3:$G$176,2,FALSE),"")</f>
        <v/>
      </c>
      <c r="AF110" s="32" t="str">
        <f>IFERROR(VLOOKUP(Tabela227[[#This Row],[NOME]],'NOITE (N) (3)'!$F$3:$G$176,2,FALSE),"")</f>
        <v/>
      </c>
      <c r="AG110" s="32" t="str">
        <f>IFERROR(VLOOKUP(Tabela227[[#This Row],[NOME]],'NOITE (N) (2)'!$F$3:$G$176,2,FALSE),"")</f>
        <v/>
      </c>
      <c r="AH110" s="32" t="str">
        <f>IFERROR(VLOOKUP(Tabela227[[#This Row],[NOME]],'NOITE (N) (1)'!$F$3:$G$176,2,FALSE),"")</f>
        <v>ALGORITMOS</v>
      </c>
      <c r="AI110" s="32" t="str">
        <f>IFERROR(VLOOKUP(Tabela227[[#This Row],[NOME]],'NOITE (N) (7)'!$H$3:$I$176,2,FALSE),"")</f>
        <v/>
      </c>
      <c r="AJ110" s="32" t="str">
        <f>IFERROR(VLOOKUP(Tabela227[[#This Row],[NOME]],'NOITE (N) (6)'!$H$3:$I$176,2,FALSE),"")</f>
        <v/>
      </c>
      <c r="AK110" s="32" t="str">
        <f>IFERROR(VLOOKUP(Tabela227[[#This Row],[NOME]],'NOITE (N) (5)'!$H$3:$I$176,2,FALSE),"")</f>
        <v/>
      </c>
      <c r="AL110" s="32" t="str">
        <f>IFERROR(VLOOKUP(Tabela227[[#This Row],[NOME]],'NOITE (N) (4)'!$H$3:$I$176,2,FALSE),"")</f>
        <v/>
      </c>
      <c r="AM110" s="32" t="str">
        <f>IFERROR(VLOOKUP(Tabela227[[#This Row],[NOME]],'NOITE (N) (3)'!$H$3:$I$176,2,FALSE),"")</f>
        <v/>
      </c>
      <c r="AN110" s="32" t="str">
        <f>IFERROR(VLOOKUP(Tabela227[[#This Row],[NOME]],'NOITE (N) (2)'!$H$3:$I$176,2,FALSE),"")</f>
        <v/>
      </c>
      <c r="AO110" s="32" t="str">
        <f>IFERROR(VLOOKUP(Tabela227[[#This Row],[NOME]],'NOITE (N) (1)'!$H$3:$I$176,2,FALSE),"")</f>
        <v/>
      </c>
      <c r="AP110" s="32" t="str">
        <f>IFERROR(VLOOKUP(Tabela227[[#This Row],[NOME]],'NOITE (N) (7)'!$J$3:$K$176,2,FALSE),"")</f>
        <v/>
      </c>
      <c r="AQ110" s="32" t="str">
        <f>IFERROR(VLOOKUP(Tabela227[[#This Row],[NOME]],'NOITE (N) (6)'!$J$3:$K$176,2,FALSE),"")</f>
        <v/>
      </c>
      <c r="AR110" s="32" t="str">
        <f>IFERROR(VLOOKUP(Tabela227[[#This Row],[NOME]],'NOITE (N) (5)'!$J$3:$K$176,2,FALSE),"")</f>
        <v/>
      </c>
      <c r="AS110" s="32" t="str">
        <f>IFERROR(VLOOKUP(Tabela227[[#This Row],[NOME]],'NOITE (N) (4)'!$J$3:$K$176,2,FALSE),"")</f>
        <v/>
      </c>
      <c r="AT110" s="32" t="str">
        <f>IFERROR(VLOOKUP(Tabela227[[#This Row],[NOME]],'NOITE (N) (3)'!$J$3:$K$176,2,FALSE),"")</f>
        <v/>
      </c>
      <c r="AU110" s="32" t="str">
        <f>IFERROR(VLOOKUP(Tabela227[[#This Row],[NOME]],'NOITE (N) (2)'!$J$3:$K$176,2,FALSE),"")</f>
        <v/>
      </c>
      <c r="AV110" s="32" t="str">
        <f>IFERROR(VLOOKUP(Tabela227[[#This Row],[NOME]],'NOITE (N) (1)'!$J$3:$K$176,2,FALSE),"")</f>
        <v/>
      </c>
      <c r="AW110" s="32" t="str">
        <f>IFERROR(VLOOKUP(Tabela227[[#This Row],[NOME]],'NOITE (N) (7)'!$L$3:$M$176,2,FALSE),"")</f>
        <v/>
      </c>
      <c r="AX110" s="32" t="str">
        <f>IFERROR(VLOOKUP(Tabela227[[#This Row],[NOME]],'NOITE (N) (6)'!$L$3:$M$176,2,FALSE),"")</f>
        <v/>
      </c>
      <c r="AY110" s="32" t="str">
        <f>IFERROR(VLOOKUP(Tabela227[[#This Row],[NOME]],'NOITE (N) (5)'!$L$3:$M$176,2,FALSE),"")</f>
        <v/>
      </c>
      <c r="AZ110" s="32" t="str">
        <f>IFERROR(VLOOKUP(Tabela227[[#This Row],[NOME]],'NOITE (N) (4)'!$L$3:$M$176,2,FALSE),"")</f>
        <v/>
      </c>
      <c r="BA110" s="32" t="str">
        <f>IFERROR(VLOOKUP(Tabela227[[#This Row],[NOME]],'NOITE (N) (3)'!$L$3:$M$176,2,FALSE),"")</f>
        <v/>
      </c>
      <c r="BB110" s="32" t="str">
        <f>IFERROR(VLOOKUP(Tabela227[[#This Row],[NOME]],'NOITE (N) (2)'!$L$3:$M$176,2,FALSE),"")</f>
        <v/>
      </c>
      <c r="BC110" s="32" t="str">
        <f>IFERROR(VLOOKUP(Tabela227[[#This Row],[NOME]],'NOITE (N) (1)'!$L$3:$M$176,2,FALSE),"")</f>
        <v/>
      </c>
      <c r="BD110" s="32" t="str">
        <f>IFERROR(VLOOKUP(Tabela227[[#This Row],[NOME]],'TARDE (N) (6)'!$B$2:$C$73,2,FALSE),"")</f>
        <v/>
      </c>
      <c r="BE110" s="32" t="str">
        <f>IFERROR(VLOOKUP(Tabela227[[#This Row],[NOME]],'TARDE (N) (5)'!$B$2:$C$73,2,FALSE),"")</f>
        <v/>
      </c>
      <c r="BF110" s="32" t="str">
        <f>IFERROR(VLOOKUP(Tabela227[[#This Row],[NOME]],'TARDE (N) (4)'!$B$2:$C$73,2,FALSE),"")</f>
        <v/>
      </c>
      <c r="BG110" s="32" t="str">
        <f>IFERROR(VLOOKUP(Tabela227[[#This Row],[NOME]],'TARDE (N) (3)'!$B$2:$C$73,2,FALSE),"")</f>
        <v/>
      </c>
      <c r="BH110" s="32" t="str">
        <f>IFERROR(VLOOKUP(Tabela227[[#This Row],[NOME]],'TARDE (N) (2)'!$B$2:$C$73,2,FALSE),"")</f>
        <v/>
      </c>
      <c r="BI110" s="32" t="str">
        <f>IFERROR(VLOOKUP(Tabela227[[#This Row],[NOME]],'TARDE (N) (1)'!$B$2:$C$73,2,FALSE),"")</f>
        <v/>
      </c>
      <c r="BJ110" s="32" t="str">
        <f>IFERROR(VLOOKUP(Tabela227[[#This Row],[NOME]],'TARDE (N) (6)'!$D$2:$E$73,2,FALSE),"")</f>
        <v/>
      </c>
      <c r="BK110" s="32" t="str">
        <f>IFERROR(VLOOKUP(Tabela227[[#This Row],[NOME]],'TARDE (N) (5)'!$D$2:$E$73,2,FALSE),"")</f>
        <v/>
      </c>
      <c r="BL110" s="32" t="str">
        <f>IFERROR(VLOOKUP(Tabela227[[#This Row],[NOME]],'TARDE (N) (4)'!$D$2:$E$73,2,FALSE),"")</f>
        <v/>
      </c>
      <c r="BM110" s="32" t="str">
        <f>IFERROR(VLOOKUP(Tabela227[[#This Row],[NOME]],'TARDE (N) (3)'!$D$2:$E$73,2,FALSE),"")</f>
        <v/>
      </c>
      <c r="BN110" s="32" t="str">
        <f>IFERROR(VLOOKUP(Tabela227[[#This Row],[NOME]],'TARDE (N) (2)'!$D$2:$E$73,2,FALSE),"")</f>
        <v/>
      </c>
      <c r="BO110" s="32" t="str">
        <f>IFERROR(VLOOKUP(Tabela227[[#This Row],[NOME]],'TARDE (N) (1)'!$D$2:$E$73,2,FALSE),"")</f>
        <v/>
      </c>
      <c r="BP110" s="32" t="str">
        <f>IFERROR(VLOOKUP(Tabela227[[#This Row],[NOME]],'TARDE (N) (6)'!$F$2:$G$73,2,FALSE),"")</f>
        <v/>
      </c>
      <c r="BQ110" s="32" t="str">
        <f>IFERROR(VLOOKUP(Tabela227[[#This Row],[NOME]],'TARDE (N) (5)'!$F$2:$G$73,2,FALSE),"")</f>
        <v/>
      </c>
      <c r="BR110" s="32" t="str">
        <f>IFERROR(VLOOKUP(Tabela227[[#This Row],[NOME]],'TARDE (N) (4)'!$F$2:$G$73,2,FALSE),"")</f>
        <v/>
      </c>
      <c r="BS110" s="32" t="str">
        <f>IFERROR(VLOOKUP(Tabela227[[#This Row],[NOME]],'TARDE (N) (3)'!$F$2:$G$73,2,FALSE),"")</f>
        <v/>
      </c>
      <c r="BT110" s="32" t="str">
        <f>IFERROR(VLOOKUP(Tabela227[[#This Row],[NOME]],'TARDE (N) (2)'!$F$2:$G$73,2,FALSE),"")</f>
        <v/>
      </c>
      <c r="BU110" s="32" t="str">
        <f>IFERROR(VLOOKUP(Tabela227[[#This Row],[NOME]],'TARDE (N) (1)'!$F$2:$G$73,2,FALSE),"")</f>
        <v/>
      </c>
      <c r="BV110" s="32" t="str">
        <f>IFERROR(VLOOKUP(Tabela227[[#This Row],[NOME]],'TARDE (N) (6)'!$H$2:$I$73,2,FALSE),"")</f>
        <v/>
      </c>
      <c r="BW110" s="32" t="str">
        <f>IFERROR(VLOOKUP(Tabela227[[#This Row],[NOME]],'TARDE (N) (5)'!$H$2:$I$73,2,FALSE),"")</f>
        <v/>
      </c>
      <c r="BX110" s="32" t="str">
        <f>IFERROR(VLOOKUP(Tabela227[[#This Row],[NOME]],'TARDE (N) (4)'!$H$2:$I$73,2,FALSE),"")</f>
        <v/>
      </c>
      <c r="BY110" s="32" t="str">
        <f>IFERROR(VLOOKUP(Tabela227[[#This Row],[NOME]],'TARDE (N) (3)'!$H$2:$I$73,2,FALSE),"")</f>
        <v/>
      </c>
      <c r="BZ110" s="32" t="str">
        <f>IFERROR(VLOOKUP(Tabela227[[#This Row],[NOME]],'TARDE (N) (2)'!$H$2:$I$73,2,FALSE),"")</f>
        <v/>
      </c>
      <c r="CA110" s="32" t="str">
        <f>IFERROR(VLOOKUP(Tabela227[[#This Row],[NOME]],'TARDE (N) (1)'!$H$2:$I$73,2,FALSE),"")</f>
        <v/>
      </c>
      <c r="CB110" s="32" t="str">
        <f>IFERROR(VLOOKUP(Tabela227[[#This Row],[NOME]],'TARDE (N) (6)'!$J$2:$K$73,2,FALSE),"")</f>
        <v/>
      </c>
      <c r="CC110" s="32" t="str">
        <f>IFERROR(VLOOKUP(Tabela227[[#This Row],[NOME]],'TARDE (N) (5)'!$J$2:$K$73,2,FALSE),"")</f>
        <v/>
      </c>
      <c r="CD110" s="32" t="str">
        <f>IFERROR(VLOOKUP(Tabela227[[#This Row],[NOME]],'TARDE (N) (4)'!$J$2:$K$73,2,FALSE),"")</f>
        <v/>
      </c>
      <c r="CE110" s="32" t="str">
        <f>IFERROR(VLOOKUP(Tabela227[[#This Row],[NOME]],'TARDE (N) (3)'!$J$2:$K$73,2,FALSE),"")</f>
        <v/>
      </c>
      <c r="CF110" s="32" t="str">
        <f>IFERROR(VLOOKUP(Tabela227[[#This Row],[NOME]],'TARDE (N) (2)'!$J$2:$K$73,2,FALSE),"")</f>
        <v/>
      </c>
      <c r="CG110" s="32" t="str">
        <f>IFERROR(VLOOKUP(Tabela227[[#This Row],[NOME]],'TARDE (N) (1)'!$J$2:$K$73,2,FALSE),"")</f>
        <v/>
      </c>
      <c r="CH110" s="32" t="str">
        <f>IFERROR(VLOOKUP(Tabela227[[#This Row],[NOME]],'TARDE (N) (6)'!$L$2:$M$73,2,FALSE),"")</f>
        <v/>
      </c>
      <c r="CI110" s="32" t="str">
        <f>IFERROR(VLOOKUP(Tabela227[[#This Row],[NOME]],'TARDE (N) (5)'!$L$2:$M$73,2,FALSE),"")</f>
        <v/>
      </c>
      <c r="CJ110" s="32" t="str">
        <f>IFERROR(VLOOKUP(Tabela227[[#This Row],[NOME]],'TARDE (N) (4)'!$L$2:$M$73,2,FALSE),"")</f>
        <v/>
      </c>
      <c r="CK110" s="32" t="str">
        <f>IFERROR(VLOOKUP(Tabela227[[#This Row],[NOME]],'TARDE (N) (3)'!$L$2:$M$73,2,FALSE),"")</f>
        <v/>
      </c>
      <c r="CL110" s="32" t="str">
        <f>IFERROR(VLOOKUP(Tabela227[[#This Row],[NOME]],'TARDE (N) (2)'!$L$2:$M$73,2,FALSE),"")</f>
        <v/>
      </c>
      <c r="CM110" s="32" t="str">
        <f>IFERROR(VLOOKUP(Tabela227[[#This Row],[NOME]],'TARDE (N) (1)'!$L$2:$M$73,2,FALSE),"")</f>
        <v/>
      </c>
      <c r="CN110" s="32" t="str">
        <f>IFERROR(VLOOKUP(Tabela227[[#This Row],[NOME]],'MANHÃ (N) (7)'!$B$2:$C$127,2,FALSE),"")</f>
        <v/>
      </c>
      <c r="CO110" s="32" t="str">
        <f>IFERROR(VLOOKUP(Tabela227[[#This Row],[NOME]],'MANHÃ (N) (6)'!$B$2:$C$127,2,FALSE),"")</f>
        <v/>
      </c>
      <c r="CP110" s="32" t="str">
        <f>IFERROR(VLOOKUP(Tabela227[[#This Row],[NOME]],'MANHÃ (N) (5)'!$B$2:$C$127,2,FALSE),"")</f>
        <v/>
      </c>
      <c r="CQ110" s="32" t="str">
        <f>IFERROR(VLOOKUP(Tabela227[[#This Row],[NOME]],'MANHÃ (N) (4)'!$B$2:$C$127,2,FALSE),"")</f>
        <v/>
      </c>
      <c r="CR110" s="32" t="str">
        <f>IFERROR(VLOOKUP(Tabela227[[#This Row],[NOME]],'MANHÃ (N) (3)'!$B$2:$C$127,2,FALSE),"")</f>
        <v/>
      </c>
      <c r="CS110" s="32" t="str">
        <f>IFERROR(VLOOKUP(Tabela227[[#This Row],[NOME]],'MANHÃ (N) (2)'!$B$2:$C$127,2,FALSE),"")</f>
        <v/>
      </c>
      <c r="CT110" s="32" t="str">
        <f>IFERROR(VLOOKUP(Tabela227[[#This Row],[NOME]],'MANHÃ (N) (1)'!$B$2:$C$127,2,FALSE),"")</f>
        <v/>
      </c>
      <c r="CU110" s="32" t="str">
        <f>IFERROR(VLOOKUP(Tabela227[[#This Row],[NOME]],'MANHÃ (N) (7)'!$D$2:$E$127,2,FALSE),"")</f>
        <v/>
      </c>
      <c r="CV110" s="32" t="str">
        <f>IFERROR(VLOOKUP(Tabela227[[#This Row],[NOME]],'MANHÃ (N) (6)'!$D$2:$E$127,2,FALSE),"")</f>
        <v/>
      </c>
      <c r="CW110" s="32" t="str">
        <f>IFERROR(VLOOKUP(Tabela227[[#This Row],[NOME]],'MANHÃ (N) (5)'!$D$2:$E$127,2,FALSE),"")</f>
        <v/>
      </c>
      <c r="CX110" s="32" t="str">
        <f>IFERROR(VLOOKUP(Tabela227[[#This Row],[NOME]],'MANHÃ (N) (4)'!$D$2:$E$127,2,FALSE),"")</f>
        <v/>
      </c>
      <c r="CY110" s="32" t="str">
        <f>IFERROR(VLOOKUP(Tabela227[[#This Row],[NOME]],'MANHÃ (N) (3)'!$D$2:$E$127,2,FALSE),"")</f>
        <v/>
      </c>
      <c r="CZ110" s="32" t="str">
        <f>IFERROR(VLOOKUP(Tabela227[[#This Row],[NOME]],'MANHÃ (N) (2)'!$D$2:$E$127,2,FALSE),"")</f>
        <v/>
      </c>
      <c r="DA110" s="32" t="str">
        <f>IFERROR(VLOOKUP(Tabela227[[#This Row],[NOME]],'MANHÃ (N) (1)'!$D$2:$E$127,2,FALSE),"")</f>
        <v/>
      </c>
      <c r="DB110" s="32" t="str">
        <f>IFERROR(VLOOKUP(Tabela227[[#This Row],[NOME]],'MANHÃ (N) (7)'!$F$2:$G$127,2,FALSE),"")</f>
        <v/>
      </c>
      <c r="DC110" s="32" t="str">
        <f>IFERROR(VLOOKUP(Tabela227[[#This Row],[NOME]],'MANHÃ (N) (7)'!$F$2:$G$127,2,FALSE),"")</f>
        <v/>
      </c>
      <c r="DD110" s="32" t="str">
        <f>IFERROR(VLOOKUP(Tabela227[[#This Row],[NOME]],'MANHÃ (N) (6)'!$F$2:$G$127,2,FALSE),"")</f>
        <v/>
      </c>
      <c r="DE110" s="32" t="str">
        <f>IFERROR(VLOOKUP(Tabela227[[#This Row],[NOME]],'MANHÃ (N) (5)'!$F$2:$G$127,2,FALSE),"")</f>
        <v/>
      </c>
      <c r="DF110" s="32" t="str">
        <f>IFERROR(VLOOKUP(Tabela227[[#This Row],[NOME]],'MANHÃ (N) (3)'!$F$2:$G$127,2,FALSE),"")</f>
        <v/>
      </c>
      <c r="DG110" s="32" t="str">
        <f>IFERROR(VLOOKUP(Tabela227[[#This Row],[NOME]],'MANHÃ (N) (2)'!$F$2:$G$127,2,FALSE),"")</f>
        <v/>
      </c>
      <c r="DH110" s="32" t="str">
        <f>IFERROR(VLOOKUP(Tabela227[[#This Row],[NOME]],'MANHÃ (N) (1)'!$F$2:$G$127,2,FALSE),"")</f>
        <v/>
      </c>
      <c r="DI110" s="32" t="str">
        <f>IFERROR(VLOOKUP(Tabela227[[#This Row],[NOME]],'MANHÃ (N) (7)'!$H$2:$I$127,2,FALSE),"")</f>
        <v/>
      </c>
      <c r="DJ110" s="32" t="str">
        <f>IFERROR(VLOOKUP(Tabela227[[#This Row],[NOME]],'MANHÃ (N) (6)'!$H$2:$I$127,2,FALSE),"")</f>
        <v/>
      </c>
      <c r="DK110" s="32" t="str">
        <f>IFERROR(VLOOKUP(Tabela227[[#This Row],[NOME]],'MANHÃ (N) (5)'!$H$2:$I$127,2,FALSE),"")</f>
        <v/>
      </c>
      <c r="DL110" s="32" t="str">
        <f>IFERROR(VLOOKUP(Tabela227[[#This Row],[NOME]],'MANHÃ (N) (4)'!$H$2:$I$127,2,FALSE),"")</f>
        <v/>
      </c>
      <c r="DM110" s="32" t="str">
        <f>IFERROR(VLOOKUP(Tabela227[[#This Row],[NOME]],'MANHÃ (N) (3)'!$H$2:$I$127,2,FALSE),"")</f>
        <v/>
      </c>
      <c r="DN110" s="32" t="str">
        <f>IFERROR(VLOOKUP(Tabela227[[#This Row],[NOME]],'MANHÃ (N) (2)'!$H$2:$I$127,2,FALSE),"")</f>
        <v/>
      </c>
      <c r="DO110" s="32" t="str">
        <f>IFERROR(VLOOKUP(Tabela227[[#This Row],[NOME]],'MANHÃ (N) (1)'!$H$2:$I$127,2,FALSE),"")</f>
        <v/>
      </c>
      <c r="DP110" s="32" t="str">
        <f>IFERROR(VLOOKUP(Tabela227[[#This Row],[NOME]],'MANHÃ (N) (7)'!$J$2:$K$127,2,FALSE),"")</f>
        <v/>
      </c>
      <c r="DQ110" s="32" t="str">
        <f>IFERROR(VLOOKUP(Tabela227[[#This Row],[NOME]],'MANHÃ (N) (6)'!$J$2:$K$127,2,FALSE),"")</f>
        <v/>
      </c>
      <c r="DR110" s="32" t="str">
        <f>IFERROR(VLOOKUP(Tabela227[[#This Row],[NOME]],'MANHÃ (N) (5)'!$J$2:$K$127,2,FALSE),"")</f>
        <v/>
      </c>
      <c r="DS110" s="32" t="str">
        <f>IFERROR(VLOOKUP(Tabela227[[#This Row],[NOME]],'MANHÃ (N) (4)'!$J$2:$K$127,2,FALSE),"")</f>
        <v/>
      </c>
      <c r="DT110" s="32" t="str">
        <f>IFERROR(VLOOKUP(Tabela227[[#This Row],[NOME]],'MANHÃ (N) (3)'!$J$2:$K$127,2,FALSE),"")</f>
        <v/>
      </c>
      <c r="DU110" s="32" t="str">
        <f>IFERROR(VLOOKUP(Tabela227[[#This Row],[NOME]],'MANHÃ (N) (2)'!$J$2:$K$127,2,FALSE),"")</f>
        <v/>
      </c>
      <c r="DV110" s="32" t="str">
        <f>IFERROR(VLOOKUP(Tabela227[[#This Row],[NOME]],'MANHÃ (N) (1)'!$J$2:$K$127,2,FALSE),"")</f>
        <v/>
      </c>
      <c r="DW110" s="32" t="str">
        <f>IFERROR(VLOOKUP(Tabela227[[#This Row],[NOME]],'MANHÃ (N) (7)'!$L$2:$M$127,2,FALSE),"")</f>
        <v/>
      </c>
      <c r="DX110" s="32" t="str">
        <f>IFERROR(VLOOKUP(Tabela227[[#This Row],[NOME]],'MANHÃ (N) (6)'!$L$2:$M$127,2,FALSE),"")</f>
        <v/>
      </c>
      <c r="DY110" s="32" t="str">
        <f>IFERROR(VLOOKUP(Tabela227[[#This Row],[NOME]],'MANHÃ (N) (5)'!$L$2:$M$127,2,FALSE),"")</f>
        <v/>
      </c>
      <c r="DZ110" s="32" t="str">
        <f>IFERROR(VLOOKUP(Tabela227[[#This Row],[NOME]],'MANHÃ (N) (4)'!$L$2:$M$127,2,FALSE),"")</f>
        <v/>
      </c>
      <c r="EA110" s="32" t="str">
        <f>IFERROR(VLOOKUP(Tabela227[[#This Row],[NOME]],'MANHÃ (N) (3)'!$L$2:$M$127,2,FALSE),"")</f>
        <v/>
      </c>
      <c r="EB110" s="32" t="str">
        <f>IFERROR(VLOOKUP(Tabela227[[#This Row],[NOME]],'MANHÃ (N) (2)'!$L$2:$M$127,2,FALSE),"")</f>
        <v/>
      </c>
      <c r="EC110" s="32" t="str">
        <f>IFERROR(VLOOKUP(Tabela227[[#This Row],[NOME]],'MANHÃ (N) (1)'!$L$2:$M$127,2,FALSE),"")</f>
        <v/>
      </c>
      <c r="ED110" s="33">
        <v>45323</v>
      </c>
      <c r="EE110" s="31">
        <f>PROFESSORES!$D$3</f>
        <v>2024</v>
      </c>
      <c r="EF110" s="31" t="str">
        <f>PROFESSORES!$C$3</f>
        <v>MAIO</v>
      </c>
      <c r="EG110" s="35">
        <f>'MÊS (WORD)'!$C$4</f>
        <v>5</v>
      </c>
      <c r="EH110" s="42">
        <f>'MÊS (WORD)'!$I$5</f>
        <v>45413</v>
      </c>
      <c r="EI110" s="31" t="str">
        <f>'MÊS (WORD)'!$J$5</f>
        <v>*
***************************DIA DO TRABALHO**************************</v>
      </c>
      <c r="EJ110" s="42">
        <f>'MÊS (WORD)'!$I$6</f>
        <v>45414</v>
      </c>
      <c r="EK110" s="37" t="str">
        <f>'MÊS (WORD)'!$J$6</f>
        <v/>
      </c>
      <c r="EL110" s="42">
        <f>'MÊS (WORD)'!$I$7</f>
        <v>45415</v>
      </c>
      <c r="EM110" s="37" t="str">
        <f>'MÊS (WORD)'!$J$7</f>
        <v/>
      </c>
      <c r="EN110" s="42">
        <f>'MÊS (WORD)'!$I$8</f>
        <v>45416</v>
      </c>
      <c r="EO110" s="37" t="str">
        <f>'MÊS (WORD)'!$J$8</f>
        <v/>
      </c>
      <c r="EP110" s="42">
        <f>'MÊS (WORD)'!$I$9</f>
        <v>45417</v>
      </c>
      <c r="EQ110" s="37" t="str">
        <f>'MÊS (WORD)'!$J$9</f>
        <v>********************************************************************</v>
      </c>
      <c r="ER110" s="42">
        <f>'MÊS (WORD)'!$I$10</f>
        <v>45418</v>
      </c>
      <c r="ES110" s="37" t="str">
        <f>'MÊS (WORD)'!$J$10</f>
        <v/>
      </c>
      <c r="ET110" s="42">
        <f>'MÊS (WORD)'!$I$11</f>
        <v>45419</v>
      </c>
      <c r="EU110" s="37" t="str">
        <f>'MÊS (WORD)'!$J$11</f>
        <v/>
      </c>
      <c r="EV110" s="42">
        <f>'MÊS (WORD)'!$I$12</f>
        <v>45420</v>
      </c>
      <c r="EW110" s="37" t="str">
        <f>'MÊS (WORD)'!$J$12</f>
        <v/>
      </c>
      <c r="EX110" s="42">
        <f>'MÊS (WORD)'!$I$13</f>
        <v>45421</v>
      </c>
      <c r="EY110" s="37" t="str">
        <f>'MÊS (WORD)'!$J$13</f>
        <v/>
      </c>
      <c r="EZ110" s="37">
        <f>'MÊS (WORD)'!$I$14</f>
        <v>45422</v>
      </c>
      <c r="FA110" s="37" t="str">
        <f>'MÊS (WORD)'!$J$14</f>
        <v/>
      </c>
      <c r="FB110" s="37">
        <f>'MÊS (WORD)'!$I$15</f>
        <v>45423</v>
      </c>
      <c r="FC110" s="37" t="str">
        <f>'MÊS (WORD)'!$J$15</f>
        <v/>
      </c>
      <c r="FD110" s="37">
        <f>'MÊS (WORD)'!$I$16</f>
        <v>45424</v>
      </c>
      <c r="FE110" s="37" t="str">
        <f>'MÊS (WORD)'!$J$16</f>
        <v>********************************************************************</v>
      </c>
      <c r="FF110" s="37">
        <f>'MÊS (WORD)'!$I$17</f>
        <v>45425</v>
      </c>
      <c r="FG110" s="37" t="str">
        <f>'MÊS (WORD)'!$J$17</f>
        <v/>
      </c>
      <c r="FH110" s="37">
        <f>'MÊS (WORD)'!$I$18</f>
        <v>45426</v>
      </c>
      <c r="FI110" s="37" t="str">
        <f>'MÊS (WORD)'!$J$18</f>
        <v/>
      </c>
      <c r="FJ110" s="37">
        <f>'MÊS (WORD)'!$I$19</f>
        <v>45427</v>
      </c>
      <c r="FK110" s="37" t="str">
        <f>'MÊS (WORD)'!$J$19</f>
        <v/>
      </c>
      <c r="FL110" s="37">
        <f>'MÊS (WORD)'!$I$20</f>
        <v>45428</v>
      </c>
      <c r="FM110" s="37" t="str">
        <f>'MÊS (WORD)'!$J$20</f>
        <v/>
      </c>
      <c r="FN110" s="37">
        <f>'MÊS (WORD)'!$I$21</f>
        <v>45429</v>
      </c>
      <c r="FO110" s="37" t="str">
        <f>'MÊS (WORD)'!$J$21</f>
        <v/>
      </c>
      <c r="FP110" s="37">
        <f>'MÊS (WORD)'!$I$22</f>
        <v>45430</v>
      </c>
      <c r="FQ110" s="37" t="str">
        <f>'MÊS (WORD)'!$J$22</f>
        <v/>
      </c>
      <c r="FR110" s="37">
        <f>'MÊS (WORD)'!$I$23</f>
        <v>45431</v>
      </c>
      <c r="FS110" s="37" t="str">
        <f>'MÊS (WORD)'!$J$23</f>
        <v>********************************************************************</v>
      </c>
      <c r="FT110" s="37">
        <f>'MÊS (WORD)'!$I$24</f>
        <v>45432</v>
      </c>
      <c r="FU110" s="37" t="str">
        <f>'MÊS (WORD)'!$J$24</f>
        <v/>
      </c>
      <c r="FV110" s="37">
        <f>'MÊS (WORD)'!$I$25</f>
        <v>45433</v>
      </c>
      <c r="FW110" s="37" t="str">
        <f>'MÊS (WORD)'!$J$25</f>
        <v/>
      </c>
      <c r="FX110" s="37">
        <f>'MÊS (WORD)'!$I$26</f>
        <v>45434</v>
      </c>
      <c r="FY110" s="37" t="str">
        <f>'MÊS (WORD)'!$J$26</f>
        <v/>
      </c>
      <c r="FZ110" s="37">
        <f>'MÊS (WORD)'!$I$27</f>
        <v>45435</v>
      </c>
      <c r="GA110" s="37" t="str">
        <f>'MÊS (WORD)'!$J$27</f>
        <v/>
      </c>
      <c r="GB110" s="37">
        <f>'MÊS (WORD)'!$I$28</f>
        <v>45436</v>
      </c>
      <c r="GC110" s="37" t="str">
        <f>'MÊS (WORD)'!$J$28</f>
        <v/>
      </c>
      <c r="GD110" s="37">
        <f>'MÊS (WORD)'!$I$29</f>
        <v>45437</v>
      </c>
      <c r="GE110" s="37" t="str">
        <f>'MÊS (WORD)'!$J$29</f>
        <v/>
      </c>
      <c r="GF110" s="37">
        <f>'MÊS (WORD)'!$I$30</f>
        <v>45438</v>
      </c>
      <c r="GG110" s="37" t="str">
        <f>'MÊS (WORD)'!$J$30</f>
        <v>********************************************************************</v>
      </c>
      <c r="GH110" s="37">
        <f>'MÊS (WORD)'!$I$31</f>
        <v>45439</v>
      </c>
      <c r="GI110" s="37" t="str">
        <f>'MÊS (WORD)'!$J$31</f>
        <v/>
      </c>
      <c r="GJ110" s="37">
        <f>'MÊS (WORD)'!$I$32</f>
        <v>45440</v>
      </c>
      <c r="GK110" s="37" t="str">
        <f>'MÊS (WORD)'!$J$32</f>
        <v/>
      </c>
      <c r="GL110" s="37">
        <f>'MÊS (WORD)'!$I$33</f>
        <v>45441</v>
      </c>
      <c r="GM110" s="37" t="str">
        <f>'MÊS (WORD)'!$J$33</f>
        <v/>
      </c>
      <c r="GN110" s="37">
        <f>'MÊS (WORD)'!$I$34</f>
        <v>45442</v>
      </c>
      <c r="GO110" s="37" t="str">
        <f>'MÊS (WORD)'!$J$34</f>
        <v/>
      </c>
      <c r="GP110" s="37">
        <f>'MÊS (WORD)'!$I$35</f>
        <v>45443</v>
      </c>
      <c r="GQ110" s="31" t="str">
        <f>'MÊS (WORD)'!$J$35</f>
        <v/>
      </c>
    </row>
    <row r="111" spans="1:199" ht="17.100000000000001" customHeight="1" x14ac:dyDescent="0.25">
      <c r="A111" s="31">
        <v>49314</v>
      </c>
      <c r="B111" s="33">
        <v>41012</v>
      </c>
      <c r="C111" s="31">
        <v>216</v>
      </c>
      <c r="D111" s="39" t="s">
        <v>397</v>
      </c>
      <c r="E111" s="34" t="s">
        <v>40</v>
      </c>
      <c r="F111" s="39" t="s">
        <v>396</v>
      </c>
      <c r="G111" s="39" t="s">
        <v>398</v>
      </c>
      <c r="H111" s="31">
        <v>20</v>
      </c>
      <c r="I111" s="31">
        <f>IF(Tabela227[[#This Row],[HORA AULA]]&lt;&gt;0,Tabela227[[#This Row],[HORA AULA]]/2,"-")</f>
        <v>10</v>
      </c>
      <c r="J111" s="31" t="s">
        <v>100</v>
      </c>
      <c r="K111" s="31" t="s">
        <v>100</v>
      </c>
      <c r="L111" s="31" t="s">
        <v>100</v>
      </c>
      <c r="M111" s="31" t="s">
        <v>100</v>
      </c>
      <c r="N111" s="32" t="str">
        <f>IFERROR(VLOOKUP(Tabela227[[#This Row],[NOME]],'NOITE (N) (7)'!$B$3:$C$176,2,FALSE),"")</f>
        <v/>
      </c>
      <c r="O111" s="32" t="str">
        <f>IFERROR(VLOOKUP(Tabela227[[#This Row],[NOME]],'NOITE (N) (6)'!$B$3:$C$176,2,FALSE),"")</f>
        <v/>
      </c>
      <c r="P111" s="32" t="str">
        <f>IFERROR(VLOOKUP(Tabela227[[#This Row],[NOME]],'NOITE (N) (5)'!$B$3:$C$176,2,FALSE),"")</f>
        <v/>
      </c>
      <c r="Q111" s="32" t="str">
        <f>IFERROR(VLOOKUP(Tabela227[[#This Row],[NOME]],'NOITE (N) (4)'!$B$3:$C$176,2,FALSE),"")</f>
        <v/>
      </c>
      <c r="R111" s="32" t="str">
        <f>IFERROR(VLOOKUP(Tabela227[[#This Row],[NOME]],'NOITE (N) (3)'!$B$3:$C$176,2,FALSE),"")</f>
        <v/>
      </c>
      <c r="S111" s="32" t="str">
        <f>IFERROR(VLOOKUP(Tabela227[[#This Row],[NOME]],'NOITE (N) (2)'!$B$3:$C$176,2,FALSE),"")</f>
        <v/>
      </c>
      <c r="T111" s="32" t="str">
        <f>IFERROR(VLOOKUP(Tabela227[[#This Row],[NOME]],'NOITE (N) (1)'!$B$3:$C$176,2,FALSE),"")</f>
        <v/>
      </c>
      <c r="U111" s="32" t="str">
        <f>IFERROR(VLOOKUP(Tabela227[[#This Row],[NOME]],'NOITE (N) (7)'!$D$3:$E$176,2,FALSE),"")</f>
        <v/>
      </c>
      <c r="V111" s="32" t="str">
        <f>IFERROR(VLOOKUP(Tabela227[[#This Row],[NOME]],'NOITE (N) (6)'!$D$3:$E$176,2,FALSE),"")</f>
        <v/>
      </c>
      <c r="W111" s="32" t="str">
        <f>IFERROR(VLOOKUP(Tabela227[[#This Row],[NOME]],'NOITE (N) (5)'!$D$3:$E$176,2,FALSE),"")</f>
        <v/>
      </c>
      <c r="X111" s="32" t="str">
        <f>IFERROR(VLOOKUP(Tabela227[[#This Row],[NOME]],'NOITE (N) (4)'!$D$3:$E$176,2,FALSE),"")</f>
        <v/>
      </c>
      <c r="Y111" s="32" t="str">
        <f>IFERROR(VLOOKUP(Tabela227[[#This Row],[NOME]],'NOITE (N) (3)'!$D$3:$E$176,2,FALSE),"")</f>
        <v/>
      </c>
      <c r="Z111" s="32" t="str">
        <f>IFERROR(VLOOKUP(Tabela227[[#This Row],[NOME]],'NOITE (N) (2)'!$D$3:$E$176,2,FALSE),"")</f>
        <v/>
      </c>
      <c r="AA111" s="32" t="str">
        <f>IFERROR(VLOOKUP(Tabela227[[#This Row],[NOME]],'NOITE (N) (1)'!$D$3:$E$176,2,FALSE),"")</f>
        <v/>
      </c>
      <c r="AB111" s="32" t="str">
        <f>IFERROR(VLOOKUP(Tabela227[[#This Row],[NOME]],'NOITE (N) (7)'!$F$3:$G$176,2,FALSE),"")</f>
        <v/>
      </c>
      <c r="AC111" s="32" t="str">
        <f>IFERROR(VLOOKUP(Tabela227[[#This Row],[NOME]],'NOITE (N) (6)'!$F$3:$G$176,2,FALSE),"")</f>
        <v/>
      </c>
      <c r="AD111" s="32" t="str">
        <f>IFERROR(VLOOKUP(Tabela227[[#This Row],[NOME]],'NOITE (N) (5)'!$F$3:$G$176,2,FALSE),"")</f>
        <v/>
      </c>
      <c r="AE111" s="32" t="str">
        <f>IFERROR(VLOOKUP(Tabela227[[#This Row],[NOME]],'NOITE (N) (4)'!$F$3:$G$176,2,FALSE),"")</f>
        <v/>
      </c>
      <c r="AF111" s="32" t="str">
        <f>IFERROR(VLOOKUP(Tabela227[[#This Row],[NOME]],'NOITE (N) (3)'!$F$3:$G$176,2,FALSE),"")</f>
        <v/>
      </c>
      <c r="AG111" s="32" t="str">
        <f>IFERROR(VLOOKUP(Tabela227[[#This Row],[NOME]],'NOITE (N) (2)'!$F$3:$G$176,2,FALSE),"")</f>
        <v/>
      </c>
      <c r="AH111" s="32" t="str">
        <f>IFERROR(VLOOKUP(Tabela227[[#This Row],[NOME]],'NOITE (N) (1)'!$F$3:$G$176,2,FALSE),"")</f>
        <v/>
      </c>
      <c r="AI111" s="32" t="str">
        <f>IFERROR(VLOOKUP(Tabela227[[#This Row],[NOME]],'NOITE (N) (7)'!$H$3:$I$176,2,FALSE),"")</f>
        <v/>
      </c>
      <c r="AJ111" s="32" t="str">
        <f>IFERROR(VLOOKUP(Tabela227[[#This Row],[NOME]],'NOITE (N) (6)'!$H$3:$I$176,2,FALSE),"")</f>
        <v/>
      </c>
      <c r="AK111" s="32" t="str">
        <f>IFERROR(VLOOKUP(Tabela227[[#This Row],[NOME]],'NOITE (N) (5)'!$H$3:$I$176,2,FALSE),"")</f>
        <v/>
      </c>
      <c r="AL111" s="32" t="str">
        <f>IFERROR(VLOOKUP(Tabela227[[#This Row],[NOME]],'NOITE (N) (4)'!$H$3:$I$176,2,FALSE),"")</f>
        <v/>
      </c>
      <c r="AM111" s="32" t="str">
        <f>IFERROR(VLOOKUP(Tabela227[[#This Row],[NOME]],'NOITE (N) (3)'!$H$3:$I$176,2,FALSE),"")</f>
        <v/>
      </c>
      <c r="AN111" s="32" t="str">
        <f>IFERROR(VLOOKUP(Tabela227[[#This Row],[NOME]],'NOITE (N) (2)'!$H$3:$I$176,2,FALSE),"")</f>
        <v/>
      </c>
      <c r="AO111" s="32" t="str">
        <f>IFERROR(VLOOKUP(Tabela227[[#This Row],[NOME]],'NOITE (N) (1)'!$H$3:$I$176,2,FALSE),"")</f>
        <v/>
      </c>
      <c r="AP111" s="32" t="str">
        <f>IFERROR(VLOOKUP(Tabela227[[#This Row],[NOME]],'NOITE (N) (7)'!$J$3:$K$176,2,FALSE),"")</f>
        <v/>
      </c>
      <c r="AQ111" s="32" t="str">
        <f>IFERROR(VLOOKUP(Tabela227[[#This Row],[NOME]],'NOITE (N) (6)'!$J$3:$K$176,2,FALSE),"")</f>
        <v/>
      </c>
      <c r="AR111" s="32" t="str">
        <f>IFERROR(VLOOKUP(Tabela227[[#This Row],[NOME]],'NOITE (N) (5)'!$J$3:$K$176,2,FALSE),"")</f>
        <v/>
      </c>
      <c r="AS111" s="32" t="str">
        <f>IFERROR(VLOOKUP(Tabela227[[#This Row],[NOME]],'NOITE (N) (4)'!$J$3:$K$176,2,FALSE),"")</f>
        <v/>
      </c>
      <c r="AT111" s="32" t="str">
        <f>IFERROR(VLOOKUP(Tabela227[[#This Row],[NOME]],'NOITE (N) (3)'!$J$3:$K$176,2,FALSE),"")</f>
        <v/>
      </c>
      <c r="AU111" s="32" t="str">
        <f>IFERROR(VLOOKUP(Tabela227[[#This Row],[NOME]],'NOITE (N) (2)'!$J$3:$K$176,2,FALSE),"")</f>
        <v/>
      </c>
      <c r="AV111" s="32" t="str">
        <f>IFERROR(VLOOKUP(Tabela227[[#This Row],[NOME]],'NOITE (N) (1)'!$J$3:$K$176,2,FALSE),"")</f>
        <v/>
      </c>
      <c r="AW111" s="32" t="str">
        <f>IFERROR(VLOOKUP(Tabela227[[#This Row],[NOME]],'NOITE (N) (7)'!$L$3:$M$176,2,FALSE),"")</f>
        <v/>
      </c>
      <c r="AX111" s="32" t="str">
        <f>IFERROR(VLOOKUP(Tabela227[[#This Row],[NOME]],'NOITE (N) (6)'!$L$3:$M$176,2,FALSE),"")</f>
        <v/>
      </c>
      <c r="AY111" s="32" t="str">
        <f>IFERROR(VLOOKUP(Tabela227[[#This Row],[NOME]],'NOITE (N) (5)'!$L$3:$M$176,2,FALSE),"")</f>
        <v/>
      </c>
      <c r="AZ111" s="32" t="str">
        <f>IFERROR(VLOOKUP(Tabela227[[#This Row],[NOME]],'NOITE (N) (4)'!$L$3:$M$176,2,FALSE),"")</f>
        <v/>
      </c>
      <c r="BA111" s="32" t="str">
        <f>IFERROR(VLOOKUP(Tabela227[[#This Row],[NOME]],'NOITE (N) (3)'!$L$3:$M$176,2,FALSE),"")</f>
        <v/>
      </c>
      <c r="BB111" s="32" t="str">
        <f>IFERROR(VLOOKUP(Tabela227[[#This Row],[NOME]],'NOITE (N) (2)'!$L$3:$M$176,2,FALSE),"")</f>
        <v/>
      </c>
      <c r="BC111" s="32" t="str">
        <f>IFERROR(VLOOKUP(Tabela227[[#This Row],[NOME]],'NOITE (N) (1)'!$L$3:$M$176,2,FALSE),"")</f>
        <v/>
      </c>
      <c r="BD111" s="32" t="str">
        <f>IFERROR(VLOOKUP(Tabela227[[#This Row],[NOME]],'TARDE (N) (6)'!$B$2:$C$73,2,FALSE),"")</f>
        <v/>
      </c>
      <c r="BE111" s="32" t="str">
        <f>IFERROR(VLOOKUP(Tabela227[[#This Row],[NOME]],'TARDE (N) (5)'!$B$2:$C$73,2,FALSE),"")</f>
        <v/>
      </c>
      <c r="BF111" s="32" t="str">
        <f>IFERROR(VLOOKUP(Tabela227[[#This Row],[NOME]],'TARDE (N) (4)'!$B$2:$C$73,2,FALSE),"")</f>
        <v/>
      </c>
      <c r="BG111" s="32" t="str">
        <f>IFERROR(VLOOKUP(Tabela227[[#This Row],[NOME]],'TARDE (N) (3)'!$B$2:$C$73,2,FALSE),"")</f>
        <v/>
      </c>
      <c r="BH111" s="32" t="str">
        <f>IFERROR(VLOOKUP(Tabela227[[#This Row],[NOME]],'TARDE (N) (2)'!$B$2:$C$73,2,FALSE),"")</f>
        <v/>
      </c>
      <c r="BI111" s="32" t="str">
        <f>IFERROR(VLOOKUP(Tabela227[[#This Row],[NOME]],'TARDE (N) (1)'!$B$2:$C$73,2,FALSE),"")</f>
        <v/>
      </c>
      <c r="BJ111" s="32" t="str">
        <f>IFERROR(VLOOKUP(Tabela227[[#This Row],[NOME]],'TARDE (N) (6)'!$D$2:$E$73,2,FALSE),"")</f>
        <v/>
      </c>
      <c r="BK111" s="32" t="str">
        <f>IFERROR(VLOOKUP(Tabela227[[#This Row],[NOME]],'TARDE (N) (5)'!$D$2:$E$73,2,FALSE),"")</f>
        <v/>
      </c>
      <c r="BL111" s="32" t="str">
        <f>IFERROR(VLOOKUP(Tabela227[[#This Row],[NOME]],'TARDE (N) (4)'!$D$2:$E$73,2,FALSE),"")</f>
        <v/>
      </c>
      <c r="BM111" s="32" t="str">
        <f>IFERROR(VLOOKUP(Tabela227[[#This Row],[NOME]],'TARDE (N) (3)'!$D$2:$E$73,2,FALSE),"")</f>
        <v/>
      </c>
      <c r="BN111" s="32" t="str">
        <f>IFERROR(VLOOKUP(Tabela227[[#This Row],[NOME]],'TARDE (N) (2)'!$D$2:$E$73,2,FALSE),"")</f>
        <v/>
      </c>
      <c r="BO111" s="32" t="str">
        <f>IFERROR(VLOOKUP(Tabela227[[#This Row],[NOME]],'TARDE (N) (1)'!$D$2:$E$73,2,FALSE),"")</f>
        <v/>
      </c>
      <c r="BP111" s="32" t="str">
        <f>IFERROR(VLOOKUP(Tabela227[[#This Row],[NOME]],'TARDE (N) (6)'!$F$2:$G$73,2,FALSE),"")</f>
        <v/>
      </c>
      <c r="BQ111" s="32" t="str">
        <f>IFERROR(VLOOKUP(Tabela227[[#This Row],[NOME]],'TARDE (N) (5)'!$F$2:$G$73,2,FALSE),"")</f>
        <v/>
      </c>
      <c r="BR111" s="32" t="str">
        <f>IFERROR(VLOOKUP(Tabela227[[#This Row],[NOME]],'TARDE (N) (4)'!$F$2:$G$73,2,FALSE),"")</f>
        <v/>
      </c>
      <c r="BS111" s="32" t="str">
        <f>IFERROR(VLOOKUP(Tabela227[[#This Row],[NOME]],'TARDE (N) (3)'!$F$2:$G$73,2,FALSE),"")</f>
        <v/>
      </c>
      <c r="BT111" s="32" t="str">
        <f>IFERROR(VLOOKUP(Tabela227[[#This Row],[NOME]],'TARDE (N) (2)'!$F$2:$G$73,2,FALSE),"")</f>
        <v/>
      </c>
      <c r="BU111" s="32" t="str">
        <f>IFERROR(VLOOKUP(Tabela227[[#This Row],[NOME]],'TARDE (N) (1)'!$F$2:$G$73,2,FALSE),"")</f>
        <v/>
      </c>
      <c r="BV111" s="32" t="str">
        <f>IFERROR(VLOOKUP(Tabela227[[#This Row],[NOME]],'TARDE (N) (6)'!$H$2:$I$73,2,FALSE),"")</f>
        <v/>
      </c>
      <c r="BW111" s="32" t="str">
        <f>IFERROR(VLOOKUP(Tabela227[[#This Row],[NOME]],'TARDE (N) (5)'!$H$2:$I$73,2,FALSE),"")</f>
        <v/>
      </c>
      <c r="BX111" s="32" t="str">
        <f>IFERROR(VLOOKUP(Tabela227[[#This Row],[NOME]],'TARDE (N) (4)'!$H$2:$I$73,2,FALSE),"")</f>
        <v/>
      </c>
      <c r="BY111" s="32" t="str">
        <f>IFERROR(VLOOKUP(Tabela227[[#This Row],[NOME]],'TARDE (N) (3)'!$H$2:$I$73,2,FALSE),"")</f>
        <v/>
      </c>
      <c r="BZ111" s="32" t="str">
        <f>IFERROR(VLOOKUP(Tabela227[[#This Row],[NOME]],'TARDE (N) (2)'!$H$2:$I$73,2,FALSE),"")</f>
        <v/>
      </c>
      <c r="CA111" s="32" t="str">
        <f>IFERROR(VLOOKUP(Tabela227[[#This Row],[NOME]],'TARDE (N) (1)'!$H$2:$I$73,2,FALSE),"")</f>
        <v/>
      </c>
      <c r="CB111" s="32" t="str">
        <f>IFERROR(VLOOKUP(Tabela227[[#This Row],[NOME]],'TARDE (N) (6)'!$J$2:$K$73,2,FALSE),"")</f>
        <v/>
      </c>
      <c r="CC111" s="32" t="str">
        <f>IFERROR(VLOOKUP(Tabela227[[#This Row],[NOME]],'TARDE (N) (5)'!$J$2:$K$73,2,FALSE),"")</f>
        <v/>
      </c>
      <c r="CD111" s="32" t="str">
        <f>IFERROR(VLOOKUP(Tabela227[[#This Row],[NOME]],'TARDE (N) (4)'!$J$2:$K$73,2,FALSE),"")</f>
        <v/>
      </c>
      <c r="CE111" s="32" t="str">
        <f>IFERROR(VLOOKUP(Tabela227[[#This Row],[NOME]],'TARDE (N) (3)'!$J$2:$K$73,2,FALSE),"")</f>
        <v/>
      </c>
      <c r="CF111" s="32" t="str">
        <f>IFERROR(VLOOKUP(Tabela227[[#This Row],[NOME]],'TARDE (N) (2)'!$J$2:$K$73,2,FALSE),"")</f>
        <v/>
      </c>
      <c r="CG111" s="32" t="str">
        <f>IFERROR(VLOOKUP(Tabela227[[#This Row],[NOME]],'TARDE (N) (1)'!$J$2:$K$73,2,FALSE),"")</f>
        <v/>
      </c>
      <c r="CH111" s="32" t="str">
        <f>IFERROR(VLOOKUP(Tabela227[[#This Row],[NOME]],'TARDE (N) (6)'!$L$2:$M$73,2,FALSE),"")</f>
        <v/>
      </c>
      <c r="CI111" s="32" t="str">
        <f>IFERROR(VLOOKUP(Tabela227[[#This Row],[NOME]],'TARDE (N) (5)'!$L$2:$M$73,2,FALSE),"")</f>
        <v/>
      </c>
      <c r="CJ111" s="32" t="str">
        <f>IFERROR(VLOOKUP(Tabela227[[#This Row],[NOME]],'TARDE (N) (4)'!$L$2:$M$73,2,FALSE),"")</f>
        <v/>
      </c>
      <c r="CK111" s="32" t="str">
        <f>IFERROR(VLOOKUP(Tabela227[[#This Row],[NOME]],'TARDE (N) (3)'!$L$2:$M$73,2,FALSE),"")</f>
        <v/>
      </c>
      <c r="CL111" s="32" t="str">
        <f>IFERROR(VLOOKUP(Tabela227[[#This Row],[NOME]],'TARDE (N) (2)'!$L$2:$M$73,2,FALSE),"")</f>
        <v/>
      </c>
      <c r="CM111" s="32" t="str">
        <f>IFERROR(VLOOKUP(Tabela227[[#This Row],[NOME]],'TARDE (N) (1)'!$L$2:$M$73,2,FALSE),"")</f>
        <v/>
      </c>
      <c r="CN111" s="32" t="str">
        <f>IFERROR(VLOOKUP(Tabela227[[#This Row],[NOME]],'MANHÃ (N) (7)'!$B$2:$C$127,2,FALSE),"")</f>
        <v/>
      </c>
      <c r="CO111" s="32" t="str">
        <f>IFERROR(VLOOKUP(Tabela227[[#This Row],[NOME]],'MANHÃ (N) (6)'!$B$2:$C$127,2,FALSE),"")</f>
        <v/>
      </c>
      <c r="CP111" s="32" t="str">
        <f>IFERROR(VLOOKUP(Tabela227[[#This Row],[NOME]],'MANHÃ (N) (5)'!$B$2:$C$127,2,FALSE),"")</f>
        <v/>
      </c>
      <c r="CQ111" s="32" t="str">
        <f>IFERROR(VLOOKUP(Tabela227[[#This Row],[NOME]],'MANHÃ (N) (4)'!$B$2:$C$127,2,FALSE),"")</f>
        <v/>
      </c>
      <c r="CR111" s="32" t="str">
        <f>IFERROR(VLOOKUP(Tabela227[[#This Row],[NOME]],'MANHÃ (N) (3)'!$B$2:$C$127,2,FALSE),"")</f>
        <v/>
      </c>
      <c r="CS111" s="32" t="str">
        <f>IFERROR(VLOOKUP(Tabela227[[#This Row],[NOME]],'MANHÃ (N) (2)'!$B$2:$C$127,2,FALSE),"")</f>
        <v/>
      </c>
      <c r="CT111" s="32" t="str">
        <f>IFERROR(VLOOKUP(Tabela227[[#This Row],[NOME]],'MANHÃ (N) (1)'!$B$2:$C$127,2,FALSE),"")</f>
        <v/>
      </c>
      <c r="CU111" s="32" t="str">
        <f>IFERROR(VLOOKUP(Tabela227[[#This Row],[NOME]],'MANHÃ (N) (7)'!$D$2:$E$127,2,FALSE),"")</f>
        <v/>
      </c>
      <c r="CV111" s="32" t="str">
        <f>IFERROR(VLOOKUP(Tabela227[[#This Row],[NOME]],'MANHÃ (N) (6)'!$D$2:$E$127,2,FALSE),"")</f>
        <v/>
      </c>
      <c r="CW111" s="32" t="str">
        <f>IFERROR(VLOOKUP(Tabela227[[#This Row],[NOME]],'MANHÃ (N) (5)'!$D$2:$E$127,2,FALSE),"")</f>
        <v/>
      </c>
      <c r="CX111" s="32" t="str">
        <f>IFERROR(VLOOKUP(Tabela227[[#This Row],[NOME]],'MANHÃ (N) (4)'!$D$2:$E$127,2,FALSE),"")</f>
        <v/>
      </c>
      <c r="CY111" s="32" t="str">
        <f>IFERROR(VLOOKUP(Tabela227[[#This Row],[NOME]],'MANHÃ (N) (3)'!$D$2:$E$127,2,FALSE),"")</f>
        <v/>
      </c>
      <c r="CZ111" s="32" t="str">
        <f>IFERROR(VLOOKUP(Tabela227[[#This Row],[NOME]],'MANHÃ (N) (2)'!$D$2:$E$127,2,FALSE),"")</f>
        <v/>
      </c>
      <c r="DA111" s="32" t="str">
        <f>IFERROR(VLOOKUP(Tabela227[[#This Row],[NOME]],'MANHÃ (N) (1)'!$D$2:$E$127,2,FALSE),"")</f>
        <v/>
      </c>
      <c r="DB111" s="32" t="str">
        <f>IFERROR(VLOOKUP(Tabela227[[#This Row],[NOME]],'MANHÃ (N) (7)'!$F$2:$G$127,2,FALSE),"")</f>
        <v/>
      </c>
      <c r="DC111" s="32" t="str">
        <f>IFERROR(VLOOKUP(Tabela227[[#This Row],[NOME]],'MANHÃ (N) (7)'!$F$2:$G$127,2,FALSE),"")</f>
        <v/>
      </c>
      <c r="DD111" s="32" t="str">
        <f>IFERROR(VLOOKUP(Tabela227[[#This Row],[NOME]],'MANHÃ (N) (6)'!$F$2:$G$127,2,FALSE),"")</f>
        <v/>
      </c>
      <c r="DE111" s="32" t="str">
        <f>IFERROR(VLOOKUP(Tabela227[[#This Row],[NOME]],'MANHÃ (N) (5)'!$F$2:$G$127,2,FALSE),"")</f>
        <v/>
      </c>
      <c r="DF111" s="32" t="str">
        <f>IFERROR(VLOOKUP(Tabela227[[#This Row],[NOME]],'MANHÃ (N) (3)'!$F$2:$G$127,2,FALSE),"")</f>
        <v/>
      </c>
      <c r="DG111" s="32" t="str">
        <f>IFERROR(VLOOKUP(Tabela227[[#This Row],[NOME]],'MANHÃ (N) (2)'!$F$2:$G$127,2,FALSE),"")</f>
        <v/>
      </c>
      <c r="DH111" s="32" t="str">
        <f>IFERROR(VLOOKUP(Tabela227[[#This Row],[NOME]],'MANHÃ (N) (1)'!$F$2:$G$127,2,FALSE),"")</f>
        <v/>
      </c>
      <c r="DI111" s="32" t="str">
        <f>IFERROR(VLOOKUP(Tabela227[[#This Row],[NOME]],'MANHÃ (N) (7)'!$H$2:$I$127,2,FALSE),"")</f>
        <v/>
      </c>
      <c r="DJ111" s="32" t="str">
        <f>IFERROR(VLOOKUP(Tabela227[[#This Row],[NOME]],'MANHÃ (N) (6)'!$H$2:$I$127,2,FALSE),"")</f>
        <v/>
      </c>
      <c r="DK111" s="32" t="str">
        <f>IFERROR(VLOOKUP(Tabela227[[#This Row],[NOME]],'MANHÃ (N) (5)'!$H$2:$I$127,2,FALSE),"")</f>
        <v/>
      </c>
      <c r="DL111" s="32" t="str">
        <f>IFERROR(VLOOKUP(Tabela227[[#This Row],[NOME]],'MANHÃ (N) (4)'!$H$2:$I$127,2,FALSE),"")</f>
        <v/>
      </c>
      <c r="DM111" s="32" t="str">
        <f>IFERROR(VLOOKUP(Tabela227[[#This Row],[NOME]],'MANHÃ (N) (3)'!$H$2:$I$127,2,FALSE),"")</f>
        <v/>
      </c>
      <c r="DN111" s="32" t="str">
        <f>IFERROR(VLOOKUP(Tabela227[[#This Row],[NOME]],'MANHÃ (N) (2)'!$H$2:$I$127,2,FALSE),"")</f>
        <v/>
      </c>
      <c r="DO111" s="32" t="str">
        <f>IFERROR(VLOOKUP(Tabela227[[#This Row],[NOME]],'MANHÃ (N) (1)'!$H$2:$I$127,2,FALSE),"")</f>
        <v/>
      </c>
      <c r="DP111" s="32" t="str">
        <f>IFERROR(VLOOKUP(Tabela227[[#This Row],[NOME]],'MANHÃ (N) (7)'!$J$2:$K$127,2,FALSE),"")</f>
        <v/>
      </c>
      <c r="DQ111" s="32" t="str">
        <f>IFERROR(VLOOKUP(Tabela227[[#This Row],[NOME]],'MANHÃ (N) (6)'!$J$2:$K$127,2,FALSE),"")</f>
        <v/>
      </c>
      <c r="DR111" s="32" t="str">
        <f>IFERROR(VLOOKUP(Tabela227[[#This Row],[NOME]],'MANHÃ (N) (5)'!$J$2:$K$127,2,FALSE),"")</f>
        <v/>
      </c>
      <c r="DS111" s="32" t="str">
        <f>IFERROR(VLOOKUP(Tabela227[[#This Row],[NOME]],'MANHÃ (N) (4)'!$J$2:$K$127,2,FALSE),"")</f>
        <v/>
      </c>
      <c r="DT111" s="32" t="str">
        <f>IFERROR(VLOOKUP(Tabela227[[#This Row],[NOME]],'MANHÃ (N) (3)'!$J$2:$K$127,2,FALSE),"")</f>
        <v/>
      </c>
      <c r="DU111" s="32" t="str">
        <f>IFERROR(VLOOKUP(Tabela227[[#This Row],[NOME]],'MANHÃ (N) (2)'!$J$2:$K$127,2,FALSE),"")</f>
        <v/>
      </c>
      <c r="DV111" s="32" t="str">
        <f>IFERROR(VLOOKUP(Tabela227[[#This Row],[NOME]],'MANHÃ (N) (1)'!$J$2:$K$127,2,FALSE),"")</f>
        <v/>
      </c>
      <c r="DW111" s="32" t="str">
        <f>IFERROR(VLOOKUP(Tabela227[[#This Row],[NOME]],'MANHÃ (N) (7)'!$L$2:$M$127,2,FALSE),"")</f>
        <v/>
      </c>
      <c r="DX111" s="32" t="str">
        <f>IFERROR(VLOOKUP(Tabela227[[#This Row],[NOME]],'MANHÃ (N) (6)'!$L$2:$M$127,2,FALSE),"")</f>
        <v/>
      </c>
      <c r="DY111" s="32" t="str">
        <f>IFERROR(VLOOKUP(Tabela227[[#This Row],[NOME]],'MANHÃ (N) (5)'!$L$2:$M$127,2,FALSE),"")</f>
        <v/>
      </c>
      <c r="DZ111" s="32" t="str">
        <f>IFERROR(VLOOKUP(Tabela227[[#This Row],[NOME]],'MANHÃ (N) (4)'!$L$2:$M$127,2,FALSE),"")</f>
        <v/>
      </c>
      <c r="EA111" s="32" t="str">
        <f>IFERROR(VLOOKUP(Tabela227[[#This Row],[NOME]],'MANHÃ (N) (3)'!$L$2:$M$127,2,FALSE),"")</f>
        <v/>
      </c>
      <c r="EB111" s="32" t="str">
        <f>IFERROR(VLOOKUP(Tabela227[[#This Row],[NOME]],'MANHÃ (N) (2)'!$L$2:$M$127,2,FALSE),"")</f>
        <v/>
      </c>
      <c r="EC111" s="32" t="str">
        <f>IFERROR(VLOOKUP(Tabela227[[#This Row],[NOME]],'MANHÃ (N) (1)'!$L$2:$M$127,2,FALSE),"")</f>
        <v/>
      </c>
      <c r="ED111" s="33">
        <v>45323</v>
      </c>
      <c r="EE111" s="31">
        <f>PROFESSORES!$D$3</f>
        <v>2024</v>
      </c>
      <c r="EF111" s="31" t="str">
        <f>PROFESSORES!$C$3</f>
        <v>MAIO</v>
      </c>
      <c r="EG111" s="35">
        <f>'MÊS (WORD)'!$C$4</f>
        <v>5</v>
      </c>
      <c r="EH111" s="42">
        <f>'MÊS (WORD)'!$I$5</f>
        <v>45413</v>
      </c>
      <c r="EI111" s="31" t="str">
        <f>'MÊS (WORD)'!$J$5</f>
        <v>*
***************************DIA DO TRABALHO**************************</v>
      </c>
      <c r="EJ111" s="42">
        <f>'MÊS (WORD)'!$I$6</f>
        <v>45414</v>
      </c>
      <c r="EK111" s="37" t="str">
        <f>'MÊS (WORD)'!$J$6</f>
        <v/>
      </c>
      <c r="EL111" s="42">
        <f>'MÊS (WORD)'!$I$7</f>
        <v>45415</v>
      </c>
      <c r="EM111" s="37" t="str">
        <f>'MÊS (WORD)'!$J$7</f>
        <v/>
      </c>
      <c r="EN111" s="42">
        <f>'MÊS (WORD)'!$I$8</f>
        <v>45416</v>
      </c>
      <c r="EO111" s="37" t="str">
        <f>'MÊS (WORD)'!$J$8</f>
        <v/>
      </c>
      <c r="EP111" s="42">
        <f>'MÊS (WORD)'!$I$9</f>
        <v>45417</v>
      </c>
      <c r="EQ111" s="37" t="str">
        <f>'MÊS (WORD)'!$J$9</f>
        <v>********************************************************************</v>
      </c>
      <c r="ER111" s="42">
        <f>'MÊS (WORD)'!$I$10</f>
        <v>45418</v>
      </c>
      <c r="ES111" s="37" t="str">
        <f>'MÊS (WORD)'!$J$10</f>
        <v/>
      </c>
      <c r="ET111" s="42">
        <f>'MÊS (WORD)'!$I$11</f>
        <v>45419</v>
      </c>
      <c r="EU111" s="37" t="str">
        <f>'MÊS (WORD)'!$J$11</f>
        <v/>
      </c>
      <c r="EV111" s="42">
        <f>'MÊS (WORD)'!$I$12</f>
        <v>45420</v>
      </c>
      <c r="EW111" s="37" t="str">
        <f>'MÊS (WORD)'!$J$12</f>
        <v/>
      </c>
      <c r="EX111" s="42">
        <f>'MÊS (WORD)'!$I$13</f>
        <v>45421</v>
      </c>
      <c r="EY111" s="37" t="str">
        <f>'MÊS (WORD)'!$J$13</f>
        <v/>
      </c>
      <c r="EZ111" s="37">
        <f>'MÊS (WORD)'!$I$14</f>
        <v>45422</v>
      </c>
      <c r="FA111" s="37" t="str">
        <f>'MÊS (WORD)'!$J$14</f>
        <v/>
      </c>
      <c r="FB111" s="37">
        <f>'MÊS (WORD)'!$I$15</f>
        <v>45423</v>
      </c>
      <c r="FC111" s="37" t="str">
        <f>'MÊS (WORD)'!$J$15</f>
        <v/>
      </c>
      <c r="FD111" s="37">
        <f>'MÊS (WORD)'!$I$16</f>
        <v>45424</v>
      </c>
      <c r="FE111" s="37" t="str">
        <f>'MÊS (WORD)'!$J$16</f>
        <v>********************************************************************</v>
      </c>
      <c r="FF111" s="37">
        <f>'MÊS (WORD)'!$I$17</f>
        <v>45425</v>
      </c>
      <c r="FG111" s="37" t="str">
        <f>'MÊS (WORD)'!$J$17</f>
        <v/>
      </c>
      <c r="FH111" s="37">
        <f>'MÊS (WORD)'!$I$18</f>
        <v>45426</v>
      </c>
      <c r="FI111" s="37" t="str">
        <f>'MÊS (WORD)'!$J$18</f>
        <v/>
      </c>
      <c r="FJ111" s="37">
        <f>'MÊS (WORD)'!$I$19</f>
        <v>45427</v>
      </c>
      <c r="FK111" s="37" t="str">
        <f>'MÊS (WORD)'!$J$19</f>
        <v/>
      </c>
      <c r="FL111" s="37">
        <f>'MÊS (WORD)'!$I$20</f>
        <v>45428</v>
      </c>
      <c r="FM111" s="37" t="str">
        <f>'MÊS (WORD)'!$J$20</f>
        <v/>
      </c>
      <c r="FN111" s="37">
        <f>'MÊS (WORD)'!$I$21</f>
        <v>45429</v>
      </c>
      <c r="FO111" s="37" t="str">
        <f>'MÊS (WORD)'!$J$21</f>
        <v/>
      </c>
      <c r="FP111" s="37">
        <f>'MÊS (WORD)'!$I$22</f>
        <v>45430</v>
      </c>
      <c r="FQ111" s="37" t="str">
        <f>'MÊS (WORD)'!$J$22</f>
        <v/>
      </c>
      <c r="FR111" s="37">
        <f>'MÊS (WORD)'!$I$23</f>
        <v>45431</v>
      </c>
      <c r="FS111" s="37" t="str">
        <f>'MÊS (WORD)'!$J$23</f>
        <v>********************************************************************</v>
      </c>
      <c r="FT111" s="37">
        <f>'MÊS (WORD)'!$I$24</f>
        <v>45432</v>
      </c>
      <c r="FU111" s="37" t="str">
        <f>'MÊS (WORD)'!$J$24</f>
        <v/>
      </c>
      <c r="FV111" s="37">
        <f>'MÊS (WORD)'!$I$25</f>
        <v>45433</v>
      </c>
      <c r="FW111" s="37" t="str">
        <f>'MÊS (WORD)'!$J$25</f>
        <v/>
      </c>
      <c r="FX111" s="37">
        <f>'MÊS (WORD)'!$I$26</f>
        <v>45434</v>
      </c>
      <c r="FY111" s="37" t="str">
        <f>'MÊS (WORD)'!$J$26</f>
        <v/>
      </c>
      <c r="FZ111" s="37">
        <f>'MÊS (WORD)'!$I$27</f>
        <v>45435</v>
      </c>
      <c r="GA111" s="37" t="str">
        <f>'MÊS (WORD)'!$J$27</f>
        <v/>
      </c>
      <c r="GB111" s="37">
        <f>'MÊS (WORD)'!$I$28</f>
        <v>45436</v>
      </c>
      <c r="GC111" s="37" t="str">
        <f>'MÊS (WORD)'!$J$28</f>
        <v/>
      </c>
      <c r="GD111" s="37">
        <f>'MÊS (WORD)'!$I$29</f>
        <v>45437</v>
      </c>
      <c r="GE111" s="37" t="str">
        <f>'MÊS (WORD)'!$J$29</f>
        <v/>
      </c>
      <c r="GF111" s="37">
        <f>'MÊS (WORD)'!$I$30</f>
        <v>45438</v>
      </c>
      <c r="GG111" s="37" t="str">
        <f>'MÊS (WORD)'!$J$30</f>
        <v>********************************************************************</v>
      </c>
      <c r="GH111" s="37">
        <f>'MÊS (WORD)'!$I$31</f>
        <v>45439</v>
      </c>
      <c r="GI111" s="37" t="str">
        <f>'MÊS (WORD)'!$J$31</f>
        <v/>
      </c>
      <c r="GJ111" s="37">
        <f>'MÊS (WORD)'!$I$32</f>
        <v>45440</v>
      </c>
      <c r="GK111" s="37" t="str">
        <f>'MÊS (WORD)'!$J$32</f>
        <v/>
      </c>
      <c r="GL111" s="37">
        <f>'MÊS (WORD)'!$I$33</f>
        <v>45441</v>
      </c>
      <c r="GM111" s="37" t="str">
        <f>'MÊS (WORD)'!$J$33</f>
        <v/>
      </c>
      <c r="GN111" s="37">
        <f>'MÊS (WORD)'!$I$34</f>
        <v>45442</v>
      </c>
      <c r="GO111" s="37" t="str">
        <f>'MÊS (WORD)'!$J$34</f>
        <v/>
      </c>
      <c r="GP111" s="37">
        <f>'MÊS (WORD)'!$I$35</f>
        <v>45443</v>
      </c>
      <c r="GQ111" s="31" t="str">
        <f>'MÊS (WORD)'!$J$35</f>
        <v/>
      </c>
    </row>
    <row r="112" spans="1:199" ht="17.100000000000001" customHeight="1" x14ac:dyDescent="0.25">
      <c r="B112" s="33"/>
      <c r="C112" s="31"/>
      <c r="E112" s="34" t="s">
        <v>311</v>
      </c>
      <c r="F112" s="39" t="s">
        <v>396</v>
      </c>
      <c r="H112" s="31">
        <v>4</v>
      </c>
      <c r="I112" s="31">
        <f>IF(Tabela227[[#This Row],[HORA AULA]]&lt;&gt;0,Tabela227[[#This Row],[HORA AULA]]/2,"-")</f>
        <v>2</v>
      </c>
      <c r="J112" s="31" t="s">
        <v>100</v>
      </c>
      <c r="K112" s="31" t="s">
        <v>100</v>
      </c>
      <c r="L112" s="31" t="s">
        <v>100</v>
      </c>
      <c r="M112" s="31" t="s">
        <v>100</v>
      </c>
      <c r="N112" s="32" t="str">
        <f>IFERROR(VLOOKUP(Tabela227[[#This Row],[NOME]],'NOITE (N) (7)'!$B$3:$C$176,2,FALSE),"")</f>
        <v/>
      </c>
      <c r="O112" s="32" t="str">
        <f>IFERROR(VLOOKUP(Tabela227[[#This Row],[NOME]],'NOITE (N) (6)'!$B$3:$C$176,2,FALSE),"")</f>
        <v/>
      </c>
      <c r="P112" s="32" t="str">
        <f>IFERROR(VLOOKUP(Tabela227[[#This Row],[NOME]],'NOITE (N) (5)'!$B$3:$C$176,2,FALSE),"")</f>
        <v/>
      </c>
      <c r="Q112" s="32" t="str">
        <f>IFERROR(VLOOKUP(Tabela227[[#This Row],[NOME]],'NOITE (N) (4)'!$B$3:$C$176,2,FALSE),"")</f>
        <v/>
      </c>
      <c r="R112" s="32" t="str">
        <f>IFERROR(VLOOKUP(Tabela227[[#This Row],[NOME]],'NOITE (N) (3)'!$B$3:$C$176,2,FALSE),"")</f>
        <v/>
      </c>
      <c r="S112" s="32" t="str">
        <f>IFERROR(VLOOKUP(Tabela227[[#This Row],[NOME]],'NOITE (N) (2)'!$B$3:$C$176,2,FALSE),"")</f>
        <v/>
      </c>
      <c r="T112" s="32" t="str">
        <f>IFERROR(VLOOKUP(Tabela227[[#This Row],[NOME]],'NOITE (N) (1)'!$B$3:$C$176,2,FALSE),"")</f>
        <v/>
      </c>
      <c r="U112" s="32" t="str">
        <f>IFERROR(VLOOKUP(Tabela227[[#This Row],[NOME]],'NOITE (N) (7)'!$D$3:$E$176,2,FALSE),"")</f>
        <v/>
      </c>
      <c r="V112" s="32" t="str">
        <f>IFERROR(VLOOKUP(Tabela227[[#This Row],[NOME]],'NOITE (N) (6)'!$D$3:$E$176,2,FALSE),"")</f>
        <v/>
      </c>
      <c r="W112" s="32" t="str">
        <f>IFERROR(VLOOKUP(Tabela227[[#This Row],[NOME]],'NOITE (N) (5)'!$D$3:$E$176,2,FALSE),"")</f>
        <v/>
      </c>
      <c r="X112" s="32" t="str">
        <f>IFERROR(VLOOKUP(Tabela227[[#This Row],[NOME]],'NOITE (N) (4)'!$D$3:$E$176,2,FALSE),"")</f>
        <v/>
      </c>
      <c r="Y112" s="32" t="str">
        <f>IFERROR(VLOOKUP(Tabela227[[#This Row],[NOME]],'NOITE (N) (3)'!$D$3:$E$176,2,FALSE),"")</f>
        <v/>
      </c>
      <c r="Z112" s="32" t="str">
        <f>IFERROR(VLOOKUP(Tabela227[[#This Row],[NOME]],'NOITE (N) (2)'!$D$3:$E$176,2,FALSE),"")</f>
        <v/>
      </c>
      <c r="AA112" s="32" t="str">
        <f>IFERROR(VLOOKUP(Tabela227[[#This Row],[NOME]],'NOITE (N) (1)'!$D$3:$E$176,2,FALSE),"")</f>
        <v/>
      </c>
      <c r="AB112" s="32" t="str">
        <f>IFERROR(VLOOKUP(Tabela227[[#This Row],[NOME]],'NOITE (N) (7)'!$F$3:$G$176,2,FALSE),"")</f>
        <v/>
      </c>
      <c r="AC112" s="32" t="str">
        <f>IFERROR(VLOOKUP(Tabela227[[#This Row],[NOME]],'NOITE (N) (6)'!$F$3:$G$176,2,FALSE),"")</f>
        <v/>
      </c>
      <c r="AD112" s="32" t="str">
        <f>IFERROR(VLOOKUP(Tabela227[[#This Row],[NOME]],'NOITE (N) (5)'!$F$3:$G$176,2,FALSE),"")</f>
        <v/>
      </c>
      <c r="AE112" s="32" t="str">
        <f>IFERROR(VLOOKUP(Tabela227[[#This Row],[NOME]],'NOITE (N) (4)'!$F$3:$G$176,2,FALSE),"")</f>
        <v/>
      </c>
      <c r="AF112" s="32" t="str">
        <f>IFERROR(VLOOKUP(Tabela227[[#This Row],[NOME]],'NOITE (N) (3)'!$F$3:$G$176,2,FALSE),"")</f>
        <v/>
      </c>
      <c r="AG112" s="32" t="str">
        <f>IFERROR(VLOOKUP(Tabela227[[#This Row],[NOME]],'NOITE (N) (2)'!$F$3:$G$176,2,FALSE),"")</f>
        <v/>
      </c>
      <c r="AH112" s="32" t="str">
        <f>IFERROR(VLOOKUP(Tabela227[[#This Row],[NOME]],'NOITE (N) (1)'!$F$3:$G$176,2,FALSE),"")</f>
        <v/>
      </c>
      <c r="AI112" s="32" t="str">
        <f>IFERROR(VLOOKUP(Tabela227[[#This Row],[NOME]],'NOITE (N) (7)'!$H$3:$I$176,2,FALSE),"")</f>
        <v/>
      </c>
      <c r="AJ112" s="32" t="str">
        <f>IFERROR(VLOOKUP(Tabela227[[#This Row],[NOME]],'NOITE (N) (6)'!$H$3:$I$176,2,FALSE),"")</f>
        <v/>
      </c>
      <c r="AK112" s="32" t="str">
        <f>IFERROR(VLOOKUP(Tabela227[[#This Row],[NOME]],'NOITE (N) (5)'!$H$3:$I$176,2,FALSE),"")</f>
        <v/>
      </c>
      <c r="AL112" s="32" t="str">
        <f>IFERROR(VLOOKUP(Tabela227[[#This Row],[NOME]],'NOITE (N) (4)'!$H$3:$I$176,2,FALSE),"")</f>
        <v/>
      </c>
      <c r="AM112" s="32" t="str">
        <f>IFERROR(VLOOKUP(Tabela227[[#This Row],[NOME]],'NOITE (N) (3)'!$H$3:$I$176,2,FALSE),"")</f>
        <v/>
      </c>
      <c r="AN112" s="32" t="str">
        <f>IFERROR(VLOOKUP(Tabela227[[#This Row],[NOME]],'NOITE (N) (2)'!$H$3:$I$176,2,FALSE),"")</f>
        <v/>
      </c>
      <c r="AO112" s="32" t="str">
        <f>IFERROR(VLOOKUP(Tabela227[[#This Row],[NOME]],'NOITE (N) (1)'!$H$3:$I$176,2,FALSE),"")</f>
        <v/>
      </c>
      <c r="AP112" s="32" t="str">
        <f>IFERROR(VLOOKUP(Tabela227[[#This Row],[NOME]],'NOITE (N) (7)'!$J$3:$K$176,2,FALSE),"")</f>
        <v/>
      </c>
      <c r="AQ112" s="32" t="str">
        <f>IFERROR(VLOOKUP(Tabela227[[#This Row],[NOME]],'NOITE (N) (6)'!$J$3:$K$176,2,FALSE),"")</f>
        <v/>
      </c>
      <c r="AR112" s="32" t="str">
        <f>IFERROR(VLOOKUP(Tabela227[[#This Row],[NOME]],'NOITE (N) (5)'!$J$3:$K$176,2,FALSE),"")</f>
        <v/>
      </c>
      <c r="AS112" s="32" t="str">
        <f>IFERROR(VLOOKUP(Tabela227[[#This Row],[NOME]],'NOITE (N) (4)'!$J$3:$K$176,2,FALSE),"")</f>
        <v/>
      </c>
      <c r="AT112" s="32" t="str">
        <f>IFERROR(VLOOKUP(Tabela227[[#This Row],[NOME]],'NOITE (N) (3)'!$J$3:$K$176,2,FALSE),"")</f>
        <v/>
      </c>
      <c r="AU112" s="32" t="str">
        <f>IFERROR(VLOOKUP(Tabela227[[#This Row],[NOME]],'NOITE (N) (2)'!$J$3:$K$176,2,FALSE),"")</f>
        <v/>
      </c>
      <c r="AV112" s="32" t="str">
        <f>IFERROR(VLOOKUP(Tabela227[[#This Row],[NOME]],'NOITE (N) (1)'!$J$3:$K$176,2,FALSE),"")</f>
        <v/>
      </c>
      <c r="AW112" s="32" t="str">
        <f>IFERROR(VLOOKUP(Tabela227[[#This Row],[NOME]],'NOITE (N) (7)'!$L$3:$M$176,2,FALSE),"")</f>
        <v/>
      </c>
      <c r="AX112" s="32" t="str">
        <f>IFERROR(VLOOKUP(Tabela227[[#This Row],[NOME]],'NOITE (N) (6)'!$L$3:$M$176,2,FALSE),"")</f>
        <v/>
      </c>
      <c r="AY112" s="32" t="str">
        <f>IFERROR(VLOOKUP(Tabela227[[#This Row],[NOME]],'NOITE (N) (5)'!$L$3:$M$176,2,FALSE),"")</f>
        <v/>
      </c>
      <c r="AZ112" s="32" t="str">
        <f>IFERROR(VLOOKUP(Tabela227[[#This Row],[NOME]],'NOITE (N) (4)'!$L$3:$M$176,2,FALSE),"")</f>
        <v/>
      </c>
      <c r="BA112" s="32" t="str">
        <f>IFERROR(VLOOKUP(Tabela227[[#This Row],[NOME]],'NOITE (N) (3)'!$L$3:$M$176,2,FALSE),"")</f>
        <v/>
      </c>
      <c r="BB112" s="32" t="str">
        <f>IFERROR(VLOOKUP(Tabela227[[#This Row],[NOME]],'NOITE (N) (2)'!$L$3:$M$176,2,FALSE),"")</f>
        <v/>
      </c>
      <c r="BC112" s="32" t="str">
        <f>IFERROR(VLOOKUP(Tabela227[[#This Row],[NOME]],'NOITE (N) (1)'!$L$3:$M$176,2,FALSE),"")</f>
        <v/>
      </c>
      <c r="BD112" s="32" t="str">
        <f>IFERROR(VLOOKUP(Tabela227[[#This Row],[NOME]],'TARDE (N) (6)'!$B$2:$C$73,2,FALSE),"")</f>
        <v/>
      </c>
      <c r="BE112" s="32" t="str">
        <f>IFERROR(VLOOKUP(Tabela227[[#This Row],[NOME]],'TARDE (N) (5)'!$B$2:$C$73,2,FALSE),"")</f>
        <v/>
      </c>
      <c r="BF112" s="32" t="str">
        <f>IFERROR(VLOOKUP(Tabela227[[#This Row],[NOME]],'TARDE (N) (4)'!$B$2:$C$73,2,FALSE),"")</f>
        <v/>
      </c>
      <c r="BG112" s="32" t="str">
        <f>IFERROR(VLOOKUP(Tabela227[[#This Row],[NOME]],'TARDE (N) (3)'!$B$2:$C$73,2,FALSE),"")</f>
        <v/>
      </c>
      <c r="BH112" s="32" t="str">
        <f>IFERROR(VLOOKUP(Tabela227[[#This Row],[NOME]],'TARDE (N) (2)'!$B$2:$C$73,2,FALSE),"")</f>
        <v/>
      </c>
      <c r="BI112" s="32" t="str">
        <f>IFERROR(VLOOKUP(Tabela227[[#This Row],[NOME]],'TARDE (N) (1)'!$B$2:$C$73,2,FALSE),"")</f>
        <v/>
      </c>
      <c r="BJ112" s="32" t="str">
        <f>IFERROR(VLOOKUP(Tabela227[[#This Row],[NOME]],'TARDE (N) (6)'!$D$2:$E$73,2,FALSE),"")</f>
        <v/>
      </c>
      <c r="BK112" s="32" t="str">
        <f>IFERROR(VLOOKUP(Tabela227[[#This Row],[NOME]],'TARDE (N) (5)'!$D$2:$E$73,2,FALSE),"")</f>
        <v/>
      </c>
      <c r="BL112" s="32" t="str">
        <f>IFERROR(VLOOKUP(Tabela227[[#This Row],[NOME]],'TARDE (N) (4)'!$D$2:$E$73,2,FALSE),"")</f>
        <v/>
      </c>
      <c r="BM112" s="32" t="str">
        <f>IFERROR(VLOOKUP(Tabela227[[#This Row],[NOME]],'TARDE (N) (3)'!$D$2:$E$73,2,FALSE),"")</f>
        <v/>
      </c>
      <c r="BN112" s="32" t="str">
        <f>IFERROR(VLOOKUP(Tabela227[[#This Row],[NOME]],'TARDE (N) (2)'!$D$2:$E$73,2,FALSE),"")</f>
        <v/>
      </c>
      <c r="BO112" s="32" t="str">
        <f>IFERROR(VLOOKUP(Tabela227[[#This Row],[NOME]],'TARDE (N) (1)'!$D$2:$E$73,2,FALSE),"")</f>
        <v/>
      </c>
      <c r="BP112" s="32" t="str">
        <f>IFERROR(VLOOKUP(Tabela227[[#This Row],[NOME]],'TARDE (N) (6)'!$F$2:$G$73,2,FALSE),"")</f>
        <v/>
      </c>
      <c r="BQ112" s="32" t="str">
        <f>IFERROR(VLOOKUP(Tabela227[[#This Row],[NOME]],'TARDE (N) (5)'!$F$2:$G$73,2,FALSE),"")</f>
        <v/>
      </c>
      <c r="BR112" s="32" t="str">
        <f>IFERROR(VLOOKUP(Tabela227[[#This Row],[NOME]],'TARDE (N) (4)'!$F$2:$G$73,2,FALSE),"")</f>
        <v/>
      </c>
      <c r="BS112" s="32" t="str">
        <f>IFERROR(VLOOKUP(Tabela227[[#This Row],[NOME]],'TARDE (N) (3)'!$F$2:$G$73,2,FALSE),"")</f>
        <v/>
      </c>
      <c r="BT112" s="32" t="str">
        <f>IFERROR(VLOOKUP(Tabela227[[#This Row],[NOME]],'TARDE (N) (2)'!$F$2:$G$73,2,FALSE),"")</f>
        <v/>
      </c>
      <c r="BU112" s="32" t="str">
        <f>IFERROR(VLOOKUP(Tabela227[[#This Row],[NOME]],'TARDE (N) (1)'!$F$2:$G$73,2,FALSE),"")</f>
        <v/>
      </c>
      <c r="BV112" s="32" t="str">
        <f>IFERROR(VLOOKUP(Tabela227[[#This Row],[NOME]],'TARDE (N) (6)'!$H$2:$I$73,2,FALSE),"")</f>
        <v/>
      </c>
      <c r="BW112" s="32" t="str">
        <f>IFERROR(VLOOKUP(Tabela227[[#This Row],[NOME]],'TARDE (N) (5)'!$H$2:$I$73,2,FALSE),"")</f>
        <v/>
      </c>
      <c r="BX112" s="32" t="str">
        <f>IFERROR(VLOOKUP(Tabela227[[#This Row],[NOME]],'TARDE (N) (4)'!$H$2:$I$73,2,FALSE),"")</f>
        <v/>
      </c>
      <c r="BY112" s="32" t="str">
        <f>IFERROR(VLOOKUP(Tabela227[[#This Row],[NOME]],'TARDE (N) (3)'!$H$2:$I$73,2,FALSE),"")</f>
        <v/>
      </c>
      <c r="BZ112" s="32" t="str">
        <f>IFERROR(VLOOKUP(Tabela227[[#This Row],[NOME]],'TARDE (N) (2)'!$H$2:$I$73,2,FALSE),"")</f>
        <v/>
      </c>
      <c r="CA112" s="32" t="str">
        <f>IFERROR(VLOOKUP(Tabela227[[#This Row],[NOME]],'TARDE (N) (1)'!$H$2:$I$73,2,FALSE),"")</f>
        <v/>
      </c>
      <c r="CB112" s="32" t="str">
        <f>IFERROR(VLOOKUP(Tabela227[[#This Row],[NOME]],'TARDE (N) (6)'!$J$2:$K$73,2,FALSE),"")</f>
        <v/>
      </c>
      <c r="CC112" s="32" t="str">
        <f>IFERROR(VLOOKUP(Tabela227[[#This Row],[NOME]],'TARDE (N) (5)'!$J$2:$K$73,2,FALSE),"")</f>
        <v/>
      </c>
      <c r="CD112" s="32" t="str">
        <f>IFERROR(VLOOKUP(Tabela227[[#This Row],[NOME]],'TARDE (N) (4)'!$J$2:$K$73,2,FALSE),"")</f>
        <v/>
      </c>
      <c r="CE112" s="32" t="str">
        <f>IFERROR(VLOOKUP(Tabela227[[#This Row],[NOME]],'TARDE (N) (3)'!$J$2:$K$73,2,FALSE),"")</f>
        <v/>
      </c>
      <c r="CF112" s="32" t="str">
        <f>IFERROR(VLOOKUP(Tabela227[[#This Row],[NOME]],'TARDE (N) (2)'!$J$2:$K$73,2,FALSE),"")</f>
        <v/>
      </c>
      <c r="CG112" s="32" t="str">
        <f>IFERROR(VLOOKUP(Tabela227[[#This Row],[NOME]],'TARDE (N) (1)'!$J$2:$K$73,2,FALSE),"")</f>
        <v/>
      </c>
      <c r="CH112" s="32" t="str">
        <f>IFERROR(VLOOKUP(Tabela227[[#This Row],[NOME]],'TARDE (N) (6)'!$L$2:$M$73,2,FALSE),"")</f>
        <v/>
      </c>
      <c r="CI112" s="32" t="str">
        <f>IFERROR(VLOOKUP(Tabela227[[#This Row],[NOME]],'TARDE (N) (5)'!$L$2:$M$73,2,FALSE),"")</f>
        <v/>
      </c>
      <c r="CJ112" s="32" t="str">
        <f>IFERROR(VLOOKUP(Tabela227[[#This Row],[NOME]],'TARDE (N) (4)'!$L$2:$M$73,2,FALSE),"")</f>
        <v/>
      </c>
      <c r="CK112" s="32" t="str">
        <f>IFERROR(VLOOKUP(Tabela227[[#This Row],[NOME]],'TARDE (N) (3)'!$L$2:$M$73,2,FALSE),"")</f>
        <v/>
      </c>
      <c r="CL112" s="32" t="str">
        <f>IFERROR(VLOOKUP(Tabela227[[#This Row],[NOME]],'TARDE (N) (2)'!$L$2:$M$73,2,FALSE),"")</f>
        <v/>
      </c>
      <c r="CM112" s="32" t="str">
        <f>IFERROR(VLOOKUP(Tabela227[[#This Row],[NOME]],'TARDE (N) (1)'!$L$2:$M$73,2,FALSE),"")</f>
        <v/>
      </c>
      <c r="CN112" s="32" t="str">
        <f>IFERROR(VLOOKUP(Tabela227[[#This Row],[NOME]],'MANHÃ (N) (7)'!$B$2:$C$127,2,FALSE),"")</f>
        <v/>
      </c>
      <c r="CO112" s="32" t="str">
        <f>IFERROR(VLOOKUP(Tabela227[[#This Row],[NOME]],'MANHÃ (N) (6)'!$B$2:$C$127,2,FALSE),"")</f>
        <v/>
      </c>
      <c r="CP112" s="32" t="str">
        <f>IFERROR(VLOOKUP(Tabela227[[#This Row],[NOME]],'MANHÃ (N) (5)'!$B$2:$C$127,2,FALSE),"")</f>
        <v/>
      </c>
      <c r="CQ112" s="32" t="str">
        <f>IFERROR(VLOOKUP(Tabela227[[#This Row],[NOME]],'MANHÃ (N) (4)'!$B$2:$C$127,2,FALSE),"")</f>
        <v/>
      </c>
      <c r="CR112" s="32" t="str">
        <f>IFERROR(VLOOKUP(Tabela227[[#This Row],[NOME]],'MANHÃ (N) (3)'!$B$2:$C$127,2,FALSE),"")</f>
        <v/>
      </c>
      <c r="CS112" s="32" t="str">
        <f>IFERROR(VLOOKUP(Tabela227[[#This Row],[NOME]],'MANHÃ (N) (2)'!$B$2:$C$127,2,FALSE),"")</f>
        <v/>
      </c>
      <c r="CT112" s="32" t="str">
        <f>IFERROR(VLOOKUP(Tabela227[[#This Row],[NOME]],'MANHÃ (N) (1)'!$B$2:$C$127,2,FALSE),"")</f>
        <v/>
      </c>
      <c r="CU112" s="32" t="str">
        <f>IFERROR(VLOOKUP(Tabela227[[#This Row],[NOME]],'MANHÃ (N) (7)'!$D$2:$E$127,2,FALSE),"")</f>
        <v/>
      </c>
      <c r="CV112" s="32" t="str">
        <f>IFERROR(VLOOKUP(Tabela227[[#This Row],[NOME]],'MANHÃ (N) (6)'!$D$2:$E$127,2,FALSE),"")</f>
        <v/>
      </c>
      <c r="CW112" s="32" t="str">
        <f>IFERROR(VLOOKUP(Tabela227[[#This Row],[NOME]],'MANHÃ (N) (5)'!$D$2:$E$127,2,FALSE),"")</f>
        <v/>
      </c>
      <c r="CX112" s="32" t="str">
        <f>IFERROR(VLOOKUP(Tabela227[[#This Row],[NOME]],'MANHÃ (N) (4)'!$D$2:$E$127,2,FALSE),"")</f>
        <v/>
      </c>
      <c r="CY112" s="32" t="str">
        <f>IFERROR(VLOOKUP(Tabela227[[#This Row],[NOME]],'MANHÃ (N) (3)'!$D$2:$E$127,2,FALSE),"")</f>
        <v/>
      </c>
      <c r="CZ112" s="32" t="str">
        <f>IFERROR(VLOOKUP(Tabela227[[#This Row],[NOME]],'MANHÃ (N) (2)'!$D$2:$E$127,2,FALSE),"")</f>
        <v/>
      </c>
      <c r="DA112" s="32" t="str">
        <f>IFERROR(VLOOKUP(Tabela227[[#This Row],[NOME]],'MANHÃ (N) (1)'!$D$2:$E$127,2,FALSE),"")</f>
        <v/>
      </c>
      <c r="DB112" s="32" t="str">
        <f>IFERROR(VLOOKUP(Tabela227[[#This Row],[NOME]],'MANHÃ (N) (7)'!$F$2:$G$127,2,FALSE),"")</f>
        <v/>
      </c>
      <c r="DC112" s="32" t="str">
        <f>IFERROR(VLOOKUP(Tabela227[[#This Row],[NOME]],'MANHÃ (N) (7)'!$F$2:$G$127,2,FALSE),"")</f>
        <v/>
      </c>
      <c r="DD112" s="32" t="str">
        <f>IFERROR(VLOOKUP(Tabela227[[#This Row],[NOME]],'MANHÃ (N) (6)'!$F$2:$G$127,2,FALSE),"")</f>
        <v/>
      </c>
      <c r="DE112" s="32" t="str">
        <f>IFERROR(VLOOKUP(Tabela227[[#This Row],[NOME]],'MANHÃ (N) (5)'!$F$2:$G$127,2,FALSE),"")</f>
        <v/>
      </c>
      <c r="DF112" s="32" t="str">
        <f>IFERROR(VLOOKUP(Tabela227[[#This Row],[NOME]],'MANHÃ (N) (3)'!$F$2:$G$127,2,FALSE),"")</f>
        <v/>
      </c>
      <c r="DG112" s="32" t="str">
        <f>IFERROR(VLOOKUP(Tabela227[[#This Row],[NOME]],'MANHÃ (N) (2)'!$F$2:$G$127,2,FALSE),"")</f>
        <v/>
      </c>
      <c r="DH112" s="32" t="str">
        <f>IFERROR(VLOOKUP(Tabela227[[#This Row],[NOME]],'MANHÃ (N) (1)'!$F$2:$G$127,2,FALSE),"")</f>
        <v/>
      </c>
      <c r="DI112" s="32" t="str">
        <f>IFERROR(VLOOKUP(Tabela227[[#This Row],[NOME]],'MANHÃ (N) (7)'!$H$2:$I$127,2,FALSE),"")</f>
        <v/>
      </c>
      <c r="DJ112" s="32" t="str">
        <f>IFERROR(VLOOKUP(Tabela227[[#This Row],[NOME]],'MANHÃ (N) (6)'!$H$2:$I$127,2,FALSE),"")</f>
        <v/>
      </c>
      <c r="DK112" s="32" t="str">
        <f>IFERROR(VLOOKUP(Tabela227[[#This Row],[NOME]],'MANHÃ (N) (5)'!$H$2:$I$127,2,FALSE),"")</f>
        <v/>
      </c>
      <c r="DL112" s="32" t="str">
        <f>IFERROR(VLOOKUP(Tabela227[[#This Row],[NOME]],'MANHÃ (N) (4)'!$H$2:$I$127,2,FALSE),"")</f>
        <v/>
      </c>
      <c r="DM112" s="32" t="str">
        <f>IFERROR(VLOOKUP(Tabela227[[#This Row],[NOME]],'MANHÃ (N) (3)'!$H$2:$I$127,2,FALSE),"")</f>
        <v/>
      </c>
      <c r="DN112" s="32" t="str">
        <f>IFERROR(VLOOKUP(Tabela227[[#This Row],[NOME]],'MANHÃ (N) (2)'!$H$2:$I$127,2,FALSE),"")</f>
        <v/>
      </c>
      <c r="DO112" s="32" t="str">
        <f>IFERROR(VLOOKUP(Tabela227[[#This Row],[NOME]],'MANHÃ (N) (1)'!$H$2:$I$127,2,FALSE),"")</f>
        <v/>
      </c>
      <c r="DP112" s="32" t="str">
        <f>IFERROR(VLOOKUP(Tabela227[[#This Row],[NOME]],'MANHÃ (N) (7)'!$J$2:$K$127,2,FALSE),"")</f>
        <v/>
      </c>
      <c r="DQ112" s="32" t="str">
        <f>IFERROR(VLOOKUP(Tabela227[[#This Row],[NOME]],'MANHÃ (N) (6)'!$J$2:$K$127,2,FALSE),"")</f>
        <v/>
      </c>
      <c r="DR112" s="32" t="str">
        <f>IFERROR(VLOOKUP(Tabela227[[#This Row],[NOME]],'MANHÃ (N) (5)'!$J$2:$K$127,2,FALSE),"")</f>
        <v/>
      </c>
      <c r="DS112" s="32" t="str">
        <f>IFERROR(VLOOKUP(Tabela227[[#This Row],[NOME]],'MANHÃ (N) (4)'!$J$2:$K$127,2,FALSE),"")</f>
        <v/>
      </c>
      <c r="DT112" s="32" t="str">
        <f>IFERROR(VLOOKUP(Tabela227[[#This Row],[NOME]],'MANHÃ (N) (3)'!$J$2:$K$127,2,FALSE),"")</f>
        <v/>
      </c>
      <c r="DU112" s="32" t="str">
        <f>IFERROR(VLOOKUP(Tabela227[[#This Row],[NOME]],'MANHÃ (N) (2)'!$J$2:$K$127,2,FALSE),"")</f>
        <v/>
      </c>
      <c r="DV112" s="32" t="str">
        <f>IFERROR(VLOOKUP(Tabela227[[#This Row],[NOME]],'MANHÃ (N) (1)'!$J$2:$K$127,2,FALSE),"")</f>
        <v/>
      </c>
      <c r="DW112" s="32" t="str">
        <f>IFERROR(VLOOKUP(Tabela227[[#This Row],[NOME]],'MANHÃ (N) (7)'!$L$2:$M$127,2,FALSE),"")</f>
        <v/>
      </c>
      <c r="DX112" s="32" t="str">
        <f>IFERROR(VLOOKUP(Tabela227[[#This Row],[NOME]],'MANHÃ (N) (6)'!$L$2:$M$127,2,FALSE),"")</f>
        <v/>
      </c>
      <c r="DY112" s="32" t="str">
        <f>IFERROR(VLOOKUP(Tabela227[[#This Row],[NOME]],'MANHÃ (N) (5)'!$L$2:$M$127,2,FALSE),"")</f>
        <v/>
      </c>
      <c r="DZ112" s="32" t="str">
        <f>IFERROR(VLOOKUP(Tabela227[[#This Row],[NOME]],'MANHÃ (N) (4)'!$L$2:$M$127,2,FALSE),"")</f>
        <v/>
      </c>
      <c r="EA112" s="32" t="str">
        <f>IFERROR(VLOOKUP(Tabela227[[#This Row],[NOME]],'MANHÃ (N) (3)'!$L$2:$M$127,2,FALSE),"")</f>
        <v/>
      </c>
      <c r="EB112" s="32" t="str">
        <f>IFERROR(VLOOKUP(Tabela227[[#This Row],[NOME]],'MANHÃ (N) (2)'!$L$2:$M$127,2,FALSE),"")</f>
        <v/>
      </c>
      <c r="EC112" s="32" t="str">
        <f>IFERROR(VLOOKUP(Tabela227[[#This Row],[NOME]],'MANHÃ (N) (1)'!$L$2:$M$127,2,FALSE),"")</f>
        <v/>
      </c>
      <c r="ED112" s="33">
        <v>45323</v>
      </c>
      <c r="EE112" s="31">
        <f>PROFESSORES!$D$3</f>
        <v>2024</v>
      </c>
      <c r="EF112" s="31" t="str">
        <f>PROFESSORES!$C$3</f>
        <v>MAIO</v>
      </c>
      <c r="EG112" s="35">
        <f>'MÊS (WORD)'!$C$4</f>
        <v>5</v>
      </c>
      <c r="EH112" s="42">
        <f>'MÊS (WORD)'!$I$5</f>
        <v>45413</v>
      </c>
      <c r="EI112" s="31" t="str">
        <f>'MÊS (WORD)'!$J$5</f>
        <v>*
***************************DIA DO TRABALHO**************************</v>
      </c>
      <c r="EJ112" s="42">
        <f>'MÊS (WORD)'!$I$6</f>
        <v>45414</v>
      </c>
      <c r="EK112" s="37" t="str">
        <f>'MÊS (WORD)'!$J$6</f>
        <v/>
      </c>
      <c r="EL112" s="42">
        <f>'MÊS (WORD)'!$I$7</f>
        <v>45415</v>
      </c>
      <c r="EM112" s="37" t="str">
        <f>'MÊS (WORD)'!$J$7</f>
        <v/>
      </c>
      <c r="EN112" s="42">
        <f>'MÊS (WORD)'!$I$8</f>
        <v>45416</v>
      </c>
      <c r="EO112" s="37" t="str">
        <f>'MÊS (WORD)'!$J$8</f>
        <v/>
      </c>
      <c r="EP112" s="42">
        <f>'MÊS (WORD)'!$I$9</f>
        <v>45417</v>
      </c>
      <c r="EQ112" s="37" t="str">
        <f>'MÊS (WORD)'!$J$9</f>
        <v>********************************************************************</v>
      </c>
      <c r="ER112" s="42">
        <f>'MÊS (WORD)'!$I$10</f>
        <v>45418</v>
      </c>
      <c r="ES112" s="37" t="str">
        <f>'MÊS (WORD)'!$J$10</f>
        <v/>
      </c>
      <c r="ET112" s="42">
        <f>'MÊS (WORD)'!$I$11</f>
        <v>45419</v>
      </c>
      <c r="EU112" s="37" t="str">
        <f>'MÊS (WORD)'!$J$11</f>
        <v/>
      </c>
      <c r="EV112" s="42">
        <f>'MÊS (WORD)'!$I$12</f>
        <v>45420</v>
      </c>
      <c r="EW112" s="37" t="str">
        <f>'MÊS (WORD)'!$J$12</f>
        <v/>
      </c>
      <c r="EX112" s="42">
        <f>'MÊS (WORD)'!$I$13</f>
        <v>45421</v>
      </c>
      <c r="EY112" s="37" t="str">
        <f>'MÊS (WORD)'!$J$13</f>
        <v/>
      </c>
      <c r="EZ112" s="37">
        <f>'MÊS (WORD)'!$I$14</f>
        <v>45422</v>
      </c>
      <c r="FA112" s="37" t="str">
        <f>'MÊS (WORD)'!$J$14</f>
        <v/>
      </c>
      <c r="FB112" s="37">
        <f>'MÊS (WORD)'!$I$15</f>
        <v>45423</v>
      </c>
      <c r="FC112" s="37" t="str">
        <f>'MÊS (WORD)'!$J$15</f>
        <v/>
      </c>
      <c r="FD112" s="37">
        <f>'MÊS (WORD)'!$I$16</f>
        <v>45424</v>
      </c>
      <c r="FE112" s="37" t="str">
        <f>'MÊS (WORD)'!$J$16</f>
        <v>********************************************************************</v>
      </c>
      <c r="FF112" s="37">
        <f>'MÊS (WORD)'!$I$17</f>
        <v>45425</v>
      </c>
      <c r="FG112" s="37" t="str">
        <f>'MÊS (WORD)'!$J$17</f>
        <v/>
      </c>
      <c r="FH112" s="37">
        <f>'MÊS (WORD)'!$I$18</f>
        <v>45426</v>
      </c>
      <c r="FI112" s="37" t="str">
        <f>'MÊS (WORD)'!$J$18</f>
        <v/>
      </c>
      <c r="FJ112" s="37">
        <f>'MÊS (WORD)'!$I$19</f>
        <v>45427</v>
      </c>
      <c r="FK112" s="37" t="str">
        <f>'MÊS (WORD)'!$J$19</f>
        <v/>
      </c>
      <c r="FL112" s="37">
        <f>'MÊS (WORD)'!$I$20</f>
        <v>45428</v>
      </c>
      <c r="FM112" s="37" t="str">
        <f>'MÊS (WORD)'!$J$20</f>
        <v/>
      </c>
      <c r="FN112" s="37">
        <f>'MÊS (WORD)'!$I$21</f>
        <v>45429</v>
      </c>
      <c r="FO112" s="37" t="str">
        <f>'MÊS (WORD)'!$J$21</f>
        <v/>
      </c>
      <c r="FP112" s="37">
        <f>'MÊS (WORD)'!$I$22</f>
        <v>45430</v>
      </c>
      <c r="FQ112" s="37" t="str">
        <f>'MÊS (WORD)'!$J$22</f>
        <v/>
      </c>
      <c r="FR112" s="37">
        <f>'MÊS (WORD)'!$I$23</f>
        <v>45431</v>
      </c>
      <c r="FS112" s="37" t="str">
        <f>'MÊS (WORD)'!$J$23</f>
        <v>********************************************************************</v>
      </c>
      <c r="FT112" s="37">
        <f>'MÊS (WORD)'!$I$24</f>
        <v>45432</v>
      </c>
      <c r="FU112" s="37" t="str">
        <f>'MÊS (WORD)'!$J$24</f>
        <v/>
      </c>
      <c r="FV112" s="37">
        <f>'MÊS (WORD)'!$I$25</f>
        <v>45433</v>
      </c>
      <c r="FW112" s="37" t="str">
        <f>'MÊS (WORD)'!$J$25</f>
        <v/>
      </c>
      <c r="FX112" s="37">
        <f>'MÊS (WORD)'!$I$26</f>
        <v>45434</v>
      </c>
      <c r="FY112" s="37" t="str">
        <f>'MÊS (WORD)'!$J$26</f>
        <v/>
      </c>
      <c r="FZ112" s="37">
        <f>'MÊS (WORD)'!$I$27</f>
        <v>45435</v>
      </c>
      <c r="GA112" s="37" t="str">
        <f>'MÊS (WORD)'!$J$27</f>
        <v/>
      </c>
      <c r="GB112" s="37">
        <f>'MÊS (WORD)'!$I$28</f>
        <v>45436</v>
      </c>
      <c r="GC112" s="37" t="str">
        <f>'MÊS (WORD)'!$J$28</f>
        <v/>
      </c>
      <c r="GD112" s="37">
        <f>'MÊS (WORD)'!$I$29</f>
        <v>45437</v>
      </c>
      <c r="GE112" s="37" t="str">
        <f>'MÊS (WORD)'!$J$29</f>
        <v/>
      </c>
      <c r="GF112" s="37">
        <f>'MÊS (WORD)'!$I$30</f>
        <v>45438</v>
      </c>
      <c r="GG112" s="37" t="str">
        <f>'MÊS (WORD)'!$J$30</f>
        <v>********************************************************************</v>
      </c>
      <c r="GH112" s="37">
        <f>'MÊS (WORD)'!$I$31</f>
        <v>45439</v>
      </c>
      <c r="GI112" s="37" t="str">
        <f>'MÊS (WORD)'!$J$31</f>
        <v/>
      </c>
      <c r="GJ112" s="37">
        <f>'MÊS (WORD)'!$I$32</f>
        <v>45440</v>
      </c>
      <c r="GK112" s="37" t="str">
        <f>'MÊS (WORD)'!$J$32</f>
        <v/>
      </c>
      <c r="GL112" s="37">
        <f>'MÊS (WORD)'!$I$33</f>
        <v>45441</v>
      </c>
      <c r="GM112" s="37" t="str">
        <f>'MÊS (WORD)'!$J$33</f>
        <v/>
      </c>
      <c r="GN112" s="37">
        <f>'MÊS (WORD)'!$I$34</f>
        <v>45442</v>
      </c>
      <c r="GO112" s="37" t="str">
        <f>'MÊS (WORD)'!$J$34</f>
        <v/>
      </c>
      <c r="GP112" s="37">
        <f>'MÊS (WORD)'!$I$35</f>
        <v>45443</v>
      </c>
      <c r="GQ112" s="31" t="str">
        <f>'MÊS (WORD)'!$J$35</f>
        <v/>
      </c>
    </row>
    <row r="113" spans="1:199" ht="17.100000000000001" customHeight="1" x14ac:dyDescent="0.25">
      <c r="B113" s="33"/>
      <c r="C113" s="31"/>
      <c r="F113" s="39" t="s">
        <v>396</v>
      </c>
      <c r="H113" s="31" t="s">
        <v>100</v>
      </c>
      <c r="I113" s="31" t="e">
        <f>IF(Tabela227[[#This Row],[HORA AULA]]&lt;&gt;0,Tabela227[[#This Row],[HORA AULA]]/2,"-")</f>
        <v>#VALUE!</v>
      </c>
      <c r="J113" s="31" t="s">
        <v>100</v>
      </c>
      <c r="K113" s="31" t="s">
        <v>100</v>
      </c>
      <c r="L113" s="31" t="s">
        <v>100</v>
      </c>
      <c r="M113" s="31" t="s">
        <v>100</v>
      </c>
      <c r="N113" s="32" t="str">
        <f>IFERROR(VLOOKUP(Tabela227[[#This Row],[NOME]],'NOITE (N) (7)'!$B$3:$C$176,2,FALSE),"")</f>
        <v/>
      </c>
      <c r="O113" s="32" t="str">
        <f>IFERROR(VLOOKUP(Tabela227[[#This Row],[NOME]],'NOITE (N) (6)'!$B$3:$C$176,2,FALSE),"")</f>
        <v/>
      </c>
      <c r="P113" s="32" t="str">
        <f>IFERROR(VLOOKUP(Tabela227[[#This Row],[NOME]],'NOITE (N) (5)'!$B$3:$C$176,2,FALSE),"")</f>
        <v/>
      </c>
      <c r="Q113" s="32" t="str">
        <f>IFERROR(VLOOKUP(Tabela227[[#This Row],[NOME]],'NOITE (N) (4)'!$B$3:$C$176,2,FALSE),"")</f>
        <v/>
      </c>
      <c r="R113" s="32" t="str">
        <f>IFERROR(VLOOKUP(Tabela227[[#This Row],[NOME]],'NOITE (N) (3)'!$B$3:$C$176,2,FALSE),"")</f>
        <v/>
      </c>
      <c r="S113" s="32" t="str">
        <f>IFERROR(VLOOKUP(Tabela227[[#This Row],[NOME]],'NOITE (N) (2)'!$B$3:$C$176,2,FALSE),"")</f>
        <v/>
      </c>
      <c r="T113" s="32" t="str">
        <f>IFERROR(VLOOKUP(Tabela227[[#This Row],[NOME]],'NOITE (N) (1)'!$B$3:$C$176,2,FALSE),"")</f>
        <v/>
      </c>
      <c r="U113" s="32" t="str">
        <f>IFERROR(VLOOKUP(Tabela227[[#This Row],[NOME]],'NOITE (N) (7)'!$D$3:$E$176,2,FALSE),"")</f>
        <v/>
      </c>
      <c r="V113" s="32" t="str">
        <f>IFERROR(VLOOKUP(Tabela227[[#This Row],[NOME]],'NOITE (N) (6)'!$D$3:$E$176,2,FALSE),"")</f>
        <v/>
      </c>
      <c r="W113" s="32" t="str">
        <f>IFERROR(VLOOKUP(Tabela227[[#This Row],[NOME]],'NOITE (N) (5)'!$D$3:$E$176,2,FALSE),"")</f>
        <v/>
      </c>
      <c r="X113" s="32" t="str">
        <f>IFERROR(VLOOKUP(Tabela227[[#This Row],[NOME]],'NOITE (N) (4)'!$D$3:$E$176,2,FALSE),"")</f>
        <v/>
      </c>
      <c r="Y113" s="32" t="str">
        <f>IFERROR(VLOOKUP(Tabela227[[#This Row],[NOME]],'NOITE (N) (3)'!$D$3:$E$176,2,FALSE),"")</f>
        <v>INGLÊS I</v>
      </c>
      <c r="Z113" s="32" t="str">
        <f>IFERROR(VLOOKUP(Tabela227[[#This Row],[NOME]],'NOITE (N) (2)'!$D$3:$E$176,2,FALSE),"")</f>
        <v/>
      </c>
      <c r="AA113" s="32" t="str">
        <f>IFERROR(VLOOKUP(Tabela227[[#This Row],[NOME]],'NOITE (N) (1)'!$D$3:$E$176,2,FALSE),"")</f>
        <v>INGLÊS III</v>
      </c>
      <c r="AB113" s="32" t="str">
        <f>IFERROR(VLOOKUP(Tabela227[[#This Row],[NOME]],'NOITE (N) (7)'!$F$3:$G$176,2,FALSE),"")</f>
        <v/>
      </c>
      <c r="AC113" s="32" t="str">
        <f>IFERROR(VLOOKUP(Tabela227[[#This Row],[NOME]],'NOITE (N) (6)'!$F$3:$G$176,2,FALSE),"")</f>
        <v/>
      </c>
      <c r="AD113" s="32" t="str">
        <f>IFERROR(VLOOKUP(Tabela227[[#This Row],[NOME]],'NOITE (N) (5)'!$F$3:$G$176,2,FALSE),"")</f>
        <v/>
      </c>
      <c r="AE113" s="32" t="str">
        <f>IFERROR(VLOOKUP(Tabela227[[#This Row],[NOME]],'NOITE (N) (4)'!$F$3:$G$176,2,FALSE),"")</f>
        <v/>
      </c>
      <c r="AF113" s="32" t="str">
        <f>IFERROR(VLOOKUP(Tabela227[[#This Row],[NOME]],'NOITE (N) (3)'!$F$3:$G$176,2,FALSE),"")</f>
        <v/>
      </c>
      <c r="AG113" s="32" t="str">
        <f>IFERROR(VLOOKUP(Tabela227[[#This Row],[NOME]],'NOITE (N) (2)'!$F$3:$G$176,2,FALSE),"")</f>
        <v/>
      </c>
      <c r="AH113" s="32" t="str">
        <f>IFERROR(VLOOKUP(Tabela227[[#This Row],[NOME]],'NOITE (N) (1)'!$F$3:$G$176,2,FALSE),"")</f>
        <v/>
      </c>
      <c r="AI113" s="32" t="str">
        <f>IFERROR(VLOOKUP(Tabela227[[#This Row],[NOME]],'NOITE (N) (7)'!$H$3:$I$176,2,FALSE),"")</f>
        <v/>
      </c>
      <c r="AJ113" s="32" t="str">
        <f>IFERROR(VLOOKUP(Tabela227[[#This Row],[NOME]],'NOITE (N) (6)'!$H$3:$I$176,2,FALSE),"")</f>
        <v/>
      </c>
      <c r="AK113" s="32" t="str">
        <f>IFERROR(VLOOKUP(Tabela227[[#This Row],[NOME]],'NOITE (N) (5)'!$H$3:$I$176,2,FALSE),"")</f>
        <v/>
      </c>
      <c r="AL113" s="32" t="str">
        <f>IFERROR(VLOOKUP(Tabela227[[#This Row],[NOME]],'NOITE (N) (4)'!$H$3:$I$176,2,FALSE),"")</f>
        <v/>
      </c>
      <c r="AM113" s="32" t="str">
        <f>IFERROR(VLOOKUP(Tabela227[[#This Row],[NOME]],'NOITE (N) (3)'!$H$3:$I$176,2,FALSE),"")</f>
        <v/>
      </c>
      <c r="AN113" s="32" t="str">
        <f>IFERROR(VLOOKUP(Tabela227[[#This Row],[NOME]],'NOITE (N) (2)'!$H$3:$I$176,2,FALSE),"")</f>
        <v/>
      </c>
      <c r="AO113" s="32" t="str">
        <f>IFERROR(VLOOKUP(Tabela227[[#This Row],[NOME]],'NOITE (N) (1)'!$H$3:$I$176,2,FALSE),"")</f>
        <v/>
      </c>
      <c r="AP113" s="32" t="str">
        <f>IFERROR(VLOOKUP(Tabela227[[#This Row],[NOME]],'NOITE (N) (7)'!$J$3:$K$176,2,FALSE),"")</f>
        <v/>
      </c>
      <c r="AQ113" s="32" t="str">
        <f>IFERROR(VLOOKUP(Tabela227[[#This Row],[NOME]],'NOITE (N) (6)'!$J$3:$K$176,2,FALSE),"")</f>
        <v/>
      </c>
      <c r="AR113" s="32" t="str">
        <f>IFERROR(VLOOKUP(Tabela227[[#This Row],[NOME]],'NOITE (N) (5)'!$J$3:$K$176,2,FALSE),"")</f>
        <v/>
      </c>
      <c r="AS113" s="32" t="str">
        <f>IFERROR(VLOOKUP(Tabela227[[#This Row],[NOME]],'NOITE (N) (4)'!$J$3:$K$176,2,FALSE),"")</f>
        <v/>
      </c>
      <c r="AT113" s="32" t="str">
        <f>IFERROR(VLOOKUP(Tabela227[[#This Row],[NOME]],'NOITE (N) (3)'!$J$3:$K$176,2,FALSE),"")</f>
        <v/>
      </c>
      <c r="AU113" s="32" t="str">
        <f>IFERROR(VLOOKUP(Tabela227[[#This Row],[NOME]],'NOITE (N) (2)'!$J$3:$K$176,2,FALSE),"")</f>
        <v/>
      </c>
      <c r="AV113" s="32" t="str">
        <f>IFERROR(VLOOKUP(Tabela227[[#This Row],[NOME]],'NOITE (N) (1)'!$J$3:$K$176,2,FALSE),"")</f>
        <v/>
      </c>
      <c r="AW113" s="32" t="str">
        <f>IFERROR(VLOOKUP(Tabela227[[#This Row],[NOME]],'NOITE (N) (7)'!$L$3:$M$176,2,FALSE),"")</f>
        <v/>
      </c>
      <c r="AX113" s="32" t="str">
        <f>IFERROR(VLOOKUP(Tabela227[[#This Row],[NOME]],'NOITE (N) (6)'!$L$3:$M$176,2,FALSE),"")</f>
        <v/>
      </c>
      <c r="AY113" s="32" t="str">
        <f>IFERROR(VLOOKUP(Tabela227[[#This Row],[NOME]],'NOITE (N) (5)'!$L$3:$M$176,2,FALSE),"")</f>
        <v/>
      </c>
      <c r="AZ113" s="32" t="str">
        <f>IFERROR(VLOOKUP(Tabela227[[#This Row],[NOME]],'NOITE (N) (4)'!$L$3:$M$176,2,FALSE),"")</f>
        <v/>
      </c>
      <c r="BA113" s="32" t="str">
        <f>IFERROR(VLOOKUP(Tabela227[[#This Row],[NOME]],'NOITE (N) (3)'!$L$3:$M$176,2,FALSE),"")</f>
        <v/>
      </c>
      <c r="BB113" s="32" t="str">
        <f>IFERROR(VLOOKUP(Tabela227[[#This Row],[NOME]],'NOITE (N) (2)'!$L$3:$M$176,2,FALSE),"")</f>
        <v/>
      </c>
      <c r="BC113" s="32" t="str">
        <f>IFERROR(VLOOKUP(Tabela227[[#This Row],[NOME]],'NOITE (N) (1)'!$L$3:$M$176,2,FALSE),"")</f>
        <v/>
      </c>
      <c r="BD113" s="32" t="str">
        <f>IFERROR(VLOOKUP(Tabela227[[#This Row],[NOME]],'TARDE (N) (6)'!$B$2:$C$73,2,FALSE),"")</f>
        <v/>
      </c>
      <c r="BE113" s="32" t="str">
        <f>IFERROR(VLOOKUP(Tabela227[[#This Row],[NOME]],'TARDE (N) (5)'!$B$2:$C$73,2,FALSE),"")</f>
        <v/>
      </c>
      <c r="BF113" s="32">
        <f>IFERROR(VLOOKUP(Tabela227[[#This Row],[NOME]],'TARDE (N) (4)'!$B$2:$C$73,2,FALSE),"")</f>
        <v>0</v>
      </c>
      <c r="BG113" s="32" t="str">
        <f>IFERROR(VLOOKUP(Tabela227[[#This Row],[NOME]],'TARDE (N) (3)'!$B$2:$C$73,2,FALSE),"")</f>
        <v/>
      </c>
      <c r="BH113" s="32" t="str">
        <f>IFERROR(VLOOKUP(Tabela227[[#This Row],[NOME]],'TARDE (N) (2)'!$B$2:$C$73,2,FALSE),"")</f>
        <v/>
      </c>
      <c r="BI113" s="32">
        <f>IFERROR(VLOOKUP(Tabela227[[#This Row],[NOME]],'TARDE (N) (1)'!$B$2:$C$73,2,FALSE),"")</f>
        <v>0</v>
      </c>
      <c r="BJ113" s="32">
        <f>IFERROR(VLOOKUP(Tabela227[[#This Row],[NOME]],'TARDE (N) (6)'!$D$2:$E$73,2,FALSE),"")</f>
        <v>0</v>
      </c>
      <c r="BK113" s="32" t="str">
        <f>IFERROR(VLOOKUP(Tabela227[[#This Row],[NOME]],'TARDE (N) (5)'!$D$2:$E$73,2,FALSE),"")</f>
        <v/>
      </c>
      <c r="BL113" s="32" t="str">
        <f>IFERROR(VLOOKUP(Tabela227[[#This Row],[NOME]],'TARDE (N) (4)'!$D$2:$E$73,2,FALSE),"")</f>
        <v>INGLÊS I</v>
      </c>
      <c r="BM113" s="32" t="str">
        <f>IFERROR(VLOOKUP(Tabela227[[#This Row],[NOME]],'TARDE (N) (3)'!$D$2:$E$73,2,FALSE),"")</f>
        <v/>
      </c>
      <c r="BN113" s="32" t="str">
        <f>IFERROR(VLOOKUP(Tabela227[[#This Row],[NOME]],'TARDE (N) (2)'!$D$2:$E$73,2,FALSE),"")</f>
        <v>INGLÊS V</v>
      </c>
      <c r="BO113" s="32">
        <f>IFERROR(VLOOKUP(Tabela227[[#This Row],[NOME]],'TARDE (N) (1)'!$D$2:$E$73,2,FALSE),"")</f>
        <v>0</v>
      </c>
      <c r="BP113" s="32">
        <f>IFERROR(VLOOKUP(Tabela227[[#This Row],[NOME]],'TARDE (N) (6)'!$F$2:$G$73,2,FALSE),"")</f>
        <v>0</v>
      </c>
      <c r="BQ113" s="32" t="str">
        <f>IFERROR(VLOOKUP(Tabela227[[#This Row],[NOME]],'TARDE (N) (5)'!$F$2:$G$73,2,FALSE),"")</f>
        <v/>
      </c>
      <c r="BR113" s="32" t="str">
        <f>IFERROR(VLOOKUP(Tabela227[[#This Row],[NOME]],'TARDE (N) (4)'!$F$2:$G$73,2,FALSE),"")</f>
        <v/>
      </c>
      <c r="BS113" s="32" t="str">
        <f>IFERROR(VLOOKUP(Tabela227[[#This Row],[NOME]],'TARDE (N) (3)'!$F$2:$G$73,2,FALSE),"")</f>
        <v/>
      </c>
      <c r="BT113" s="32" t="str">
        <f>IFERROR(VLOOKUP(Tabela227[[#This Row],[NOME]],'TARDE (N) (2)'!$F$2:$G$73,2,FALSE),"")</f>
        <v/>
      </c>
      <c r="BU113" s="32">
        <f>IFERROR(VLOOKUP(Tabela227[[#This Row],[NOME]],'TARDE (N) (1)'!$F$2:$G$73,2,FALSE),"")</f>
        <v>0</v>
      </c>
      <c r="BV113" s="32">
        <f>IFERROR(VLOOKUP(Tabela227[[#This Row],[NOME]],'TARDE (N) (6)'!$H$2:$I$73,2,FALSE),"")</f>
        <v>0</v>
      </c>
      <c r="BW113" s="32" t="str">
        <f>IFERROR(VLOOKUP(Tabela227[[#This Row],[NOME]],'TARDE (N) (5)'!$H$2:$I$73,2,FALSE),"")</f>
        <v/>
      </c>
      <c r="BX113" s="32" t="str">
        <f>IFERROR(VLOOKUP(Tabela227[[#This Row],[NOME]],'TARDE (N) (4)'!$H$2:$I$73,2,FALSE),"")</f>
        <v/>
      </c>
      <c r="BY113" s="32" t="str">
        <f>IFERROR(VLOOKUP(Tabela227[[#This Row],[NOME]],'TARDE (N) (3)'!$H$2:$I$73,2,FALSE),"")</f>
        <v/>
      </c>
      <c r="BZ113" s="32" t="str">
        <f>IFERROR(VLOOKUP(Tabela227[[#This Row],[NOME]],'TARDE (N) (2)'!$H$2:$I$73,2,FALSE),"")</f>
        <v/>
      </c>
      <c r="CA113" s="32">
        <f>IFERROR(VLOOKUP(Tabela227[[#This Row],[NOME]],'TARDE (N) (1)'!$H$2:$I$73,2,FALSE),"")</f>
        <v>0</v>
      </c>
      <c r="CB113" s="32">
        <f>IFERROR(VLOOKUP(Tabela227[[#This Row],[NOME]],'TARDE (N) (6)'!$J$2:$K$73,2,FALSE),"")</f>
        <v>0</v>
      </c>
      <c r="CC113" s="32" t="str">
        <f>IFERROR(VLOOKUP(Tabela227[[#This Row],[NOME]],'TARDE (N) (5)'!$J$2:$K$73,2,FALSE),"")</f>
        <v/>
      </c>
      <c r="CD113" s="32" t="str">
        <f>IFERROR(VLOOKUP(Tabela227[[#This Row],[NOME]],'TARDE (N) (4)'!$J$2:$K$73,2,FALSE),"")</f>
        <v/>
      </c>
      <c r="CE113" s="32" t="str">
        <f>IFERROR(VLOOKUP(Tabela227[[#This Row],[NOME]],'TARDE (N) (3)'!$J$2:$K$73,2,FALSE),"")</f>
        <v/>
      </c>
      <c r="CF113" s="32" t="str">
        <f>IFERROR(VLOOKUP(Tabela227[[#This Row],[NOME]],'TARDE (N) (2)'!$J$2:$K$73,2,FALSE),"")</f>
        <v/>
      </c>
      <c r="CG113" s="32">
        <f>IFERROR(VLOOKUP(Tabela227[[#This Row],[NOME]],'TARDE (N) (1)'!$J$2:$K$73,2,FALSE),"")</f>
        <v>0</v>
      </c>
      <c r="CH113" s="32">
        <f>IFERROR(VLOOKUP(Tabela227[[#This Row],[NOME]],'TARDE (N) (6)'!$L$2:$M$73,2,FALSE),"")</f>
        <v>0</v>
      </c>
      <c r="CI113" s="32" t="str">
        <f>IFERROR(VLOOKUP(Tabela227[[#This Row],[NOME]],'TARDE (N) (5)'!$L$2:$M$73,2,FALSE),"")</f>
        <v/>
      </c>
      <c r="CJ113" s="32" t="str">
        <f>IFERROR(VLOOKUP(Tabela227[[#This Row],[NOME]],'TARDE (N) (4)'!$L$2:$M$73,2,FALSE),"")</f>
        <v/>
      </c>
      <c r="CK113" s="32" t="str">
        <f>IFERROR(VLOOKUP(Tabela227[[#This Row],[NOME]],'TARDE (N) (3)'!$L$2:$M$73,2,FALSE),"")</f>
        <v/>
      </c>
      <c r="CL113" s="32" t="str">
        <f>IFERROR(VLOOKUP(Tabela227[[#This Row],[NOME]],'TARDE (N) (2)'!$L$2:$M$73,2,FALSE),"")</f>
        <v/>
      </c>
      <c r="CM113" s="32">
        <f>IFERROR(VLOOKUP(Tabela227[[#This Row],[NOME]],'TARDE (N) (1)'!$L$2:$M$73,2,FALSE),"")</f>
        <v>0</v>
      </c>
      <c r="CN113" s="32" t="str">
        <f>IFERROR(VLOOKUP(Tabela227[[#This Row],[NOME]],'MANHÃ (N) (7)'!$B$2:$C$127,2,FALSE),"")</f>
        <v/>
      </c>
      <c r="CO113" s="32" t="str">
        <f>IFERROR(VLOOKUP(Tabela227[[#This Row],[NOME]],'MANHÃ (N) (6)'!$B$2:$C$127,2,FALSE),"")</f>
        <v/>
      </c>
      <c r="CP113" s="32" t="str">
        <f>IFERROR(VLOOKUP(Tabela227[[#This Row],[NOME]],'MANHÃ (N) (5)'!$B$2:$C$127,2,FALSE),"")</f>
        <v/>
      </c>
      <c r="CQ113" s="32" t="str">
        <f>IFERROR(VLOOKUP(Tabela227[[#This Row],[NOME]],'MANHÃ (N) (4)'!$B$2:$C$127,2,FALSE),"")</f>
        <v/>
      </c>
      <c r="CR113" s="32" t="str">
        <f>IFERROR(VLOOKUP(Tabela227[[#This Row],[NOME]],'MANHÃ (N) (3)'!$B$2:$C$127,2,FALSE),"")</f>
        <v/>
      </c>
      <c r="CS113" s="32" t="str">
        <f>IFERROR(VLOOKUP(Tabela227[[#This Row],[NOME]],'MANHÃ (N) (2)'!$B$2:$C$127,2,FALSE),"")</f>
        <v/>
      </c>
      <c r="CT113" s="32" t="str">
        <f>IFERROR(VLOOKUP(Tabela227[[#This Row],[NOME]],'MANHÃ (N) (1)'!$B$2:$C$127,2,FALSE),"")</f>
        <v/>
      </c>
      <c r="CU113" s="32" t="str">
        <f>IFERROR(VLOOKUP(Tabela227[[#This Row],[NOME]],'MANHÃ (N) (7)'!$D$2:$E$127,2,FALSE),"")</f>
        <v/>
      </c>
      <c r="CV113" s="32" t="str">
        <f>IFERROR(VLOOKUP(Tabela227[[#This Row],[NOME]],'MANHÃ (N) (6)'!$D$2:$E$127,2,FALSE),"")</f>
        <v/>
      </c>
      <c r="CW113" s="32" t="str">
        <f>IFERROR(VLOOKUP(Tabela227[[#This Row],[NOME]],'MANHÃ (N) (5)'!$D$2:$E$127,2,FALSE),"")</f>
        <v/>
      </c>
      <c r="CX113" s="32" t="str">
        <f>IFERROR(VLOOKUP(Tabela227[[#This Row],[NOME]],'MANHÃ (N) (4)'!$D$2:$E$127,2,FALSE),"")</f>
        <v/>
      </c>
      <c r="CY113" s="32" t="str">
        <f>IFERROR(VLOOKUP(Tabela227[[#This Row],[NOME]],'MANHÃ (N) (3)'!$D$2:$E$127,2,FALSE),"")</f>
        <v/>
      </c>
      <c r="CZ113" s="32" t="str">
        <f>IFERROR(VLOOKUP(Tabela227[[#This Row],[NOME]],'MANHÃ (N) (2)'!$D$2:$E$127,2,FALSE),"")</f>
        <v/>
      </c>
      <c r="DA113" s="32" t="str">
        <f>IFERROR(VLOOKUP(Tabela227[[#This Row],[NOME]],'MANHÃ (N) (1)'!$D$2:$E$127,2,FALSE),"")</f>
        <v/>
      </c>
      <c r="DB113" s="32" t="str">
        <f>IFERROR(VLOOKUP(Tabela227[[#This Row],[NOME]],'MANHÃ (N) (7)'!$F$2:$G$127,2,FALSE),"")</f>
        <v/>
      </c>
      <c r="DC113" s="32" t="str">
        <f>IFERROR(VLOOKUP(Tabela227[[#This Row],[NOME]],'MANHÃ (N) (7)'!$F$2:$G$127,2,FALSE),"")</f>
        <v/>
      </c>
      <c r="DD113" s="32" t="str">
        <f>IFERROR(VLOOKUP(Tabela227[[#This Row],[NOME]],'MANHÃ (N) (6)'!$F$2:$G$127,2,FALSE),"")</f>
        <v/>
      </c>
      <c r="DE113" s="32" t="str">
        <f>IFERROR(VLOOKUP(Tabela227[[#This Row],[NOME]],'MANHÃ (N) (5)'!$F$2:$G$127,2,FALSE),"")</f>
        <v/>
      </c>
      <c r="DF113" s="32" t="str">
        <f>IFERROR(VLOOKUP(Tabela227[[#This Row],[NOME]],'MANHÃ (N) (3)'!$F$2:$G$127,2,FALSE),"")</f>
        <v/>
      </c>
      <c r="DG113" s="32" t="str">
        <f>IFERROR(VLOOKUP(Tabela227[[#This Row],[NOME]],'MANHÃ (N) (2)'!$F$2:$G$127,2,FALSE),"")</f>
        <v/>
      </c>
      <c r="DH113" s="32" t="str">
        <f>IFERROR(VLOOKUP(Tabela227[[#This Row],[NOME]],'MANHÃ (N) (1)'!$F$2:$G$127,2,FALSE),"")</f>
        <v/>
      </c>
      <c r="DI113" s="32" t="str">
        <f>IFERROR(VLOOKUP(Tabela227[[#This Row],[NOME]],'MANHÃ (N) (7)'!$H$2:$I$127,2,FALSE),"")</f>
        <v/>
      </c>
      <c r="DJ113" s="32" t="str">
        <f>IFERROR(VLOOKUP(Tabela227[[#This Row],[NOME]],'MANHÃ (N) (6)'!$H$2:$I$127,2,FALSE),"")</f>
        <v/>
      </c>
      <c r="DK113" s="32" t="str">
        <f>IFERROR(VLOOKUP(Tabela227[[#This Row],[NOME]],'MANHÃ (N) (5)'!$H$2:$I$127,2,FALSE),"")</f>
        <v/>
      </c>
      <c r="DL113" s="32" t="str">
        <f>IFERROR(VLOOKUP(Tabela227[[#This Row],[NOME]],'MANHÃ (N) (4)'!$H$2:$I$127,2,FALSE),"")</f>
        <v/>
      </c>
      <c r="DM113" s="32" t="str">
        <f>IFERROR(VLOOKUP(Tabela227[[#This Row],[NOME]],'MANHÃ (N) (3)'!$H$2:$I$127,2,FALSE),"")</f>
        <v/>
      </c>
      <c r="DN113" s="32" t="str">
        <f>IFERROR(VLOOKUP(Tabela227[[#This Row],[NOME]],'MANHÃ (N) (2)'!$H$2:$I$127,2,FALSE),"")</f>
        <v/>
      </c>
      <c r="DO113" s="32" t="str">
        <f>IFERROR(VLOOKUP(Tabela227[[#This Row],[NOME]],'MANHÃ (N) (1)'!$H$2:$I$127,2,FALSE),"")</f>
        <v/>
      </c>
      <c r="DP113" s="32" t="str">
        <f>IFERROR(VLOOKUP(Tabela227[[#This Row],[NOME]],'MANHÃ (N) (7)'!$J$2:$K$127,2,FALSE),"")</f>
        <v/>
      </c>
      <c r="DQ113" s="32" t="str">
        <f>IFERROR(VLOOKUP(Tabela227[[#This Row],[NOME]],'MANHÃ (N) (6)'!$J$2:$K$127,2,FALSE),"")</f>
        <v/>
      </c>
      <c r="DR113" s="32" t="str">
        <f>IFERROR(VLOOKUP(Tabela227[[#This Row],[NOME]],'MANHÃ (N) (5)'!$J$2:$K$127,2,FALSE),"")</f>
        <v/>
      </c>
      <c r="DS113" s="32" t="str">
        <f>IFERROR(VLOOKUP(Tabela227[[#This Row],[NOME]],'MANHÃ (N) (4)'!$J$2:$K$127,2,FALSE),"")</f>
        <v/>
      </c>
      <c r="DT113" s="32" t="str">
        <f>IFERROR(VLOOKUP(Tabela227[[#This Row],[NOME]],'MANHÃ (N) (3)'!$J$2:$K$127,2,FALSE),"")</f>
        <v/>
      </c>
      <c r="DU113" s="32" t="str">
        <f>IFERROR(VLOOKUP(Tabela227[[#This Row],[NOME]],'MANHÃ (N) (2)'!$J$2:$K$127,2,FALSE),"")</f>
        <v/>
      </c>
      <c r="DV113" s="32" t="str">
        <f>IFERROR(VLOOKUP(Tabela227[[#This Row],[NOME]],'MANHÃ (N) (1)'!$J$2:$K$127,2,FALSE),"")</f>
        <v/>
      </c>
      <c r="DW113" s="32" t="str">
        <f>IFERROR(VLOOKUP(Tabela227[[#This Row],[NOME]],'MANHÃ (N) (7)'!$L$2:$M$127,2,FALSE),"")</f>
        <v/>
      </c>
      <c r="DX113" s="32" t="str">
        <f>IFERROR(VLOOKUP(Tabela227[[#This Row],[NOME]],'MANHÃ (N) (6)'!$L$2:$M$127,2,FALSE),"")</f>
        <v/>
      </c>
      <c r="DY113" s="32" t="str">
        <f>IFERROR(VLOOKUP(Tabela227[[#This Row],[NOME]],'MANHÃ (N) (5)'!$L$2:$M$127,2,FALSE),"")</f>
        <v/>
      </c>
      <c r="DZ113" s="32" t="str">
        <f>IFERROR(VLOOKUP(Tabela227[[#This Row],[NOME]],'MANHÃ (N) (4)'!$L$2:$M$127,2,FALSE),"")</f>
        <v/>
      </c>
      <c r="EA113" s="32" t="str">
        <f>IFERROR(VLOOKUP(Tabela227[[#This Row],[NOME]],'MANHÃ (N) (3)'!$L$2:$M$127,2,FALSE),"")</f>
        <v/>
      </c>
      <c r="EB113" s="32" t="str">
        <f>IFERROR(VLOOKUP(Tabela227[[#This Row],[NOME]],'MANHÃ (N) (2)'!$L$2:$M$127,2,FALSE),"")</f>
        <v/>
      </c>
      <c r="EC113" s="32" t="str">
        <f>IFERROR(VLOOKUP(Tabela227[[#This Row],[NOME]],'MANHÃ (N) (1)'!$L$2:$M$127,2,FALSE),"")</f>
        <v/>
      </c>
      <c r="ED113" s="33">
        <v>45323</v>
      </c>
      <c r="EE113" s="31">
        <f>PROFESSORES!$D$3</f>
        <v>2024</v>
      </c>
      <c r="EF113" s="31" t="str">
        <f>PROFESSORES!$C$3</f>
        <v>MAIO</v>
      </c>
      <c r="EG113" s="35">
        <f>'MÊS (WORD)'!$C$4</f>
        <v>5</v>
      </c>
      <c r="EH113" s="42">
        <f>'MÊS (WORD)'!$I$5</f>
        <v>45413</v>
      </c>
      <c r="EI113" s="31" t="str">
        <f>'MÊS (WORD)'!$J$5</f>
        <v>*
***************************DIA DO TRABALHO**************************</v>
      </c>
      <c r="EJ113" s="42">
        <f>'MÊS (WORD)'!$I$6</f>
        <v>45414</v>
      </c>
      <c r="EK113" s="37" t="str">
        <f>'MÊS (WORD)'!$J$6</f>
        <v/>
      </c>
      <c r="EL113" s="42">
        <f>'MÊS (WORD)'!$I$7</f>
        <v>45415</v>
      </c>
      <c r="EM113" s="37" t="str">
        <f>'MÊS (WORD)'!$J$7</f>
        <v/>
      </c>
      <c r="EN113" s="42">
        <f>'MÊS (WORD)'!$I$8</f>
        <v>45416</v>
      </c>
      <c r="EO113" s="37" t="str">
        <f>'MÊS (WORD)'!$J$8</f>
        <v/>
      </c>
      <c r="EP113" s="42">
        <f>'MÊS (WORD)'!$I$9</f>
        <v>45417</v>
      </c>
      <c r="EQ113" s="37" t="str">
        <f>'MÊS (WORD)'!$J$9</f>
        <v>********************************************************************</v>
      </c>
      <c r="ER113" s="42">
        <f>'MÊS (WORD)'!$I$10</f>
        <v>45418</v>
      </c>
      <c r="ES113" s="37" t="str">
        <f>'MÊS (WORD)'!$J$10</f>
        <v/>
      </c>
      <c r="ET113" s="42">
        <f>'MÊS (WORD)'!$I$11</f>
        <v>45419</v>
      </c>
      <c r="EU113" s="37" t="str">
        <f>'MÊS (WORD)'!$J$11</f>
        <v/>
      </c>
      <c r="EV113" s="42">
        <f>'MÊS (WORD)'!$I$12</f>
        <v>45420</v>
      </c>
      <c r="EW113" s="37" t="str">
        <f>'MÊS (WORD)'!$J$12</f>
        <v/>
      </c>
      <c r="EX113" s="42">
        <f>'MÊS (WORD)'!$I$13</f>
        <v>45421</v>
      </c>
      <c r="EY113" s="37" t="str">
        <f>'MÊS (WORD)'!$J$13</f>
        <v/>
      </c>
      <c r="EZ113" s="37">
        <f>'MÊS (WORD)'!$I$14</f>
        <v>45422</v>
      </c>
      <c r="FA113" s="37" t="str">
        <f>'MÊS (WORD)'!$J$14</f>
        <v/>
      </c>
      <c r="FB113" s="37">
        <f>'MÊS (WORD)'!$I$15</f>
        <v>45423</v>
      </c>
      <c r="FC113" s="37" t="str">
        <f>'MÊS (WORD)'!$J$15</f>
        <v/>
      </c>
      <c r="FD113" s="37">
        <f>'MÊS (WORD)'!$I$16</f>
        <v>45424</v>
      </c>
      <c r="FE113" s="37" t="str">
        <f>'MÊS (WORD)'!$J$16</f>
        <v>********************************************************************</v>
      </c>
      <c r="FF113" s="37">
        <f>'MÊS (WORD)'!$I$17</f>
        <v>45425</v>
      </c>
      <c r="FG113" s="37" t="str">
        <f>'MÊS (WORD)'!$J$17</f>
        <v/>
      </c>
      <c r="FH113" s="37">
        <f>'MÊS (WORD)'!$I$18</f>
        <v>45426</v>
      </c>
      <c r="FI113" s="37" t="str">
        <f>'MÊS (WORD)'!$J$18</f>
        <v/>
      </c>
      <c r="FJ113" s="37">
        <f>'MÊS (WORD)'!$I$19</f>
        <v>45427</v>
      </c>
      <c r="FK113" s="37" t="str">
        <f>'MÊS (WORD)'!$J$19</f>
        <v/>
      </c>
      <c r="FL113" s="37">
        <f>'MÊS (WORD)'!$I$20</f>
        <v>45428</v>
      </c>
      <c r="FM113" s="37" t="str">
        <f>'MÊS (WORD)'!$J$20</f>
        <v/>
      </c>
      <c r="FN113" s="37">
        <f>'MÊS (WORD)'!$I$21</f>
        <v>45429</v>
      </c>
      <c r="FO113" s="37" t="str">
        <f>'MÊS (WORD)'!$J$21</f>
        <v/>
      </c>
      <c r="FP113" s="37">
        <f>'MÊS (WORD)'!$I$22</f>
        <v>45430</v>
      </c>
      <c r="FQ113" s="37" t="str">
        <f>'MÊS (WORD)'!$J$22</f>
        <v/>
      </c>
      <c r="FR113" s="37">
        <f>'MÊS (WORD)'!$I$23</f>
        <v>45431</v>
      </c>
      <c r="FS113" s="37" t="str">
        <f>'MÊS (WORD)'!$J$23</f>
        <v>********************************************************************</v>
      </c>
      <c r="FT113" s="37">
        <f>'MÊS (WORD)'!$I$24</f>
        <v>45432</v>
      </c>
      <c r="FU113" s="37" t="str">
        <f>'MÊS (WORD)'!$J$24</f>
        <v/>
      </c>
      <c r="FV113" s="37">
        <f>'MÊS (WORD)'!$I$25</f>
        <v>45433</v>
      </c>
      <c r="FW113" s="37" t="str">
        <f>'MÊS (WORD)'!$J$25</f>
        <v/>
      </c>
      <c r="FX113" s="37">
        <f>'MÊS (WORD)'!$I$26</f>
        <v>45434</v>
      </c>
      <c r="FY113" s="37" t="str">
        <f>'MÊS (WORD)'!$J$26</f>
        <v/>
      </c>
      <c r="FZ113" s="37">
        <f>'MÊS (WORD)'!$I$27</f>
        <v>45435</v>
      </c>
      <c r="GA113" s="37" t="str">
        <f>'MÊS (WORD)'!$J$27</f>
        <v/>
      </c>
      <c r="GB113" s="37">
        <f>'MÊS (WORD)'!$I$28</f>
        <v>45436</v>
      </c>
      <c r="GC113" s="37" t="str">
        <f>'MÊS (WORD)'!$J$28</f>
        <v/>
      </c>
      <c r="GD113" s="37">
        <f>'MÊS (WORD)'!$I$29</f>
        <v>45437</v>
      </c>
      <c r="GE113" s="37" t="str">
        <f>'MÊS (WORD)'!$J$29</f>
        <v/>
      </c>
      <c r="GF113" s="37">
        <f>'MÊS (WORD)'!$I$30</f>
        <v>45438</v>
      </c>
      <c r="GG113" s="37" t="str">
        <f>'MÊS (WORD)'!$J$30</f>
        <v>********************************************************************</v>
      </c>
      <c r="GH113" s="37">
        <f>'MÊS (WORD)'!$I$31</f>
        <v>45439</v>
      </c>
      <c r="GI113" s="37" t="str">
        <f>'MÊS (WORD)'!$J$31</f>
        <v/>
      </c>
      <c r="GJ113" s="37">
        <f>'MÊS (WORD)'!$I$32</f>
        <v>45440</v>
      </c>
      <c r="GK113" s="37" t="str">
        <f>'MÊS (WORD)'!$J$32</f>
        <v/>
      </c>
      <c r="GL113" s="37">
        <f>'MÊS (WORD)'!$I$33</f>
        <v>45441</v>
      </c>
      <c r="GM113" s="37" t="str">
        <f>'MÊS (WORD)'!$J$33</f>
        <v/>
      </c>
      <c r="GN113" s="37">
        <f>'MÊS (WORD)'!$I$34</f>
        <v>45442</v>
      </c>
      <c r="GO113" s="37" t="str">
        <f>'MÊS (WORD)'!$J$34</f>
        <v/>
      </c>
      <c r="GP113" s="37">
        <f>'MÊS (WORD)'!$I$35</f>
        <v>45443</v>
      </c>
      <c r="GQ113" s="31" t="str">
        <f>'MÊS (WORD)'!$J$35</f>
        <v/>
      </c>
    </row>
    <row r="114" spans="1:199" ht="17.100000000000001" customHeight="1" x14ac:dyDescent="0.25">
      <c r="A114" s="8"/>
      <c r="B114" s="11"/>
      <c r="C114" s="8"/>
      <c r="F114" s="39" t="s">
        <v>396</v>
      </c>
      <c r="H114" s="31" t="s">
        <v>100</v>
      </c>
      <c r="I114" s="31" t="e">
        <f>IF(Tabela227[[#This Row],[HORA AULA]]&lt;&gt;0,Tabela227[[#This Row],[HORA AULA]]/2,"-")</f>
        <v>#VALUE!</v>
      </c>
      <c r="J114" s="31" t="s">
        <v>100</v>
      </c>
      <c r="K114" s="31" t="s">
        <v>100</v>
      </c>
      <c r="L114" s="31" t="s">
        <v>100</v>
      </c>
      <c r="M114" s="31" t="s">
        <v>100</v>
      </c>
      <c r="N114" s="32" t="str">
        <f>IFERROR(VLOOKUP(Tabela227[[#This Row],[NOME]],'NOITE (N) (7)'!$B$3:$C$176,2,FALSE),"")</f>
        <v/>
      </c>
      <c r="O114" s="32" t="str">
        <f>IFERROR(VLOOKUP(Tabela227[[#This Row],[NOME]],'NOITE (N) (6)'!$B$3:$C$176,2,FALSE),"")</f>
        <v/>
      </c>
      <c r="P114" s="32" t="str">
        <f>IFERROR(VLOOKUP(Tabela227[[#This Row],[NOME]],'NOITE (N) (5)'!$B$3:$C$176,2,FALSE),"")</f>
        <v/>
      </c>
      <c r="Q114" s="32" t="str">
        <f>IFERROR(VLOOKUP(Tabela227[[#This Row],[NOME]],'NOITE (N) (4)'!$B$3:$C$176,2,FALSE),"")</f>
        <v/>
      </c>
      <c r="R114" s="32" t="str">
        <f>IFERROR(VLOOKUP(Tabela227[[#This Row],[NOME]],'NOITE (N) (3)'!$B$3:$C$176,2,FALSE),"")</f>
        <v/>
      </c>
      <c r="S114" s="32" t="str">
        <f>IFERROR(VLOOKUP(Tabela227[[#This Row],[NOME]],'NOITE (N) (2)'!$B$3:$C$176,2,FALSE),"")</f>
        <v/>
      </c>
      <c r="T114" s="32" t="str">
        <f>IFERROR(VLOOKUP(Tabela227[[#This Row],[NOME]],'NOITE (N) (1)'!$B$3:$C$176,2,FALSE),"")</f>
        <v/>
      </c>
      <c r="U114" s="32" t="str">
        <f>IFERROR(VLOOKUP(Tabela227[[#This Row],[NOME]],'NOITE (N) (7)'!$D$3:$E$176,2,FALSE),"")</f>
        <v/>
      </c>
      <c r="V114" s="32" t="str">
        <f>IFERROR(VLOOKUP(Tabela227[[#This Row],[NOME]],'NOITE (N) (6)'!$D$3:$E$176,2,FALSE),"")</f>
        <v/>
      </c>
      <c r="W114" s="32" t="str">
        <f>IFERROR(VLOOKUP(Tabela227[[#This Row],[NOME]],'NOITE (N) (5)'!$D$3:$E$176,2,FALSE),"")</f>
        <v/>
      </c>
      <c r="X114" s="32" t="str">
        <f>IFERROR(VLOOKUP(Tabela227[[#This Row],[NOME]],'NOITE (N) (4)'!$D$3:$E$176,2,FALSE),"")</f>
        <v/>
      </c>
      <c r="Y114" s="32" t="str">
        <f>IFERROR(VLOOKUP(Tabela227[[#This Row],[NOME]],'NOITE (N) (3)'!$D$3:$E$176,2,FALSE),"")</f>
        <v>INGLÊS I</v>
      </c>
      <c r="Z114" s="32" t="str">
        <f>IFERROR(VLOOKUP(Tabela227[[#This Row],[NOME]],'NOITE (N) (2)'!$D$3:$E$176,2,FALSE),"")</f>
        <v/>
      </c>
      <c r="AA114" s="32" t="str">
        <f>IFERROR(VLOOKUP(Tabela227[[#This Row],[NOME]],'NOITE (N) (1)'!$D$3:$E$176,2,FALSE),"")</f>
        <v>INGLÊS III</v>
      </c>
      <c r="AB114" s="32" t="str">
        <f>IFERROR(VLOOKUP(Tabela227[[#This Row],[NOME]],'NOITE (N) (7)'!$F$3:$G$176,2,FALSE),"")</f>
        <v/>
      </c>
      <c r="AC114" s="32" t="str">
        <f>IFERROR(VLOOKUP(Tabela227[[#This Row],[NOME]],'NOITE (N) (6)'!$F$3:$G$176,2,FALSE),"")</f>
        <v/>
      </c>
      <c r="AD114" s="32" t="str">
        <f>IFERROR(VLOOKUP(Tabela227[[#This Row],[NOME]],'NOITE (N) (5)'!$F$3:$G$176,2,FALSE),"")</f>
        <v/>
      </c>
      <c r="AE114" s="32" t="str">
        <f>IFERROR(VLOOKUP(Tabela227[[#This Row],[NOME]],'NOITE (N) (4)'!$F$3:$G$176,2,FALSE),"")</f>
        <v/>
      </c>
      <c r="AF114" s="32" t="str">
        <f>IFERROR(VLOOKUP(Tabela227[[#This Row],[NOME]],'NOITE (N) (3)'!$F$3:$G$176,2,FALSE),"")</f>
        <v/>
      </c>
      <c r="AG114" s="32" t="str">
        <f>IFERROR(VLOOKUP(Tabela227[[#This Row],[NOME]],'NOITE (N) (2)'!$F$3:$G$176,2,FALSE),"")</f>
        <v/>
      </c>
      <c r="AH114" s="32" t="str">
        <f>IFERROR(VLOOKUP(Tabela227[[#This Row],[NOME]],'NOITE (N) (1)'!$F$3:$G$176,2,FALSE),"")</f>
        <v/>
      </c>
      <c r="AI114" s="32" t="str">
        <f>IFERROR(VLOOKUP(Tabela227[[#This Row],[NOME]],'NOITE (N) (7)'!$H$3:$I$176,2,FALSE),"")</f>
        <v/>
      </c>
      <c r="AJ114" s="32" t="str">
        <f>IFERROR(VLOOKUP(Tabela227[[#This Row],[NOME]],'NOITE (N) (6)'!$H$3:$I$176,2,FALSE),"")</f>
        <v/>
      </c>
      <c r="AK114" s="32" t="str">
        <f>IFERROR(VLOOKUP(Tabela227[[#This Row],[NOME]],'NOITE (N) (5)'!$H$3:$I$176,2,FALSE),"")</f>
        <v/>
      </c>
      <c r="AL114" s="32" t="str">
        <f>IFERROR(VLOOKUP(Tabela227[[#This Row],[NOME]],'NOITE (N) (4)'!$H$3:$I$176,2,FALSE),"")</f>
        <v/>
      </c>
      <c r="AM114" s="32" t="str">
        <f>IFERROR(VLOOKUP(Tabela227[[#This Row],[NOME]],'NOITE (N) (3)'!$H$3:$I$176,2,FALSE),"")</f>
        <v/>
      </c>
      <c r="AN114" s="32" t="str">
        <f>IFERROR(VLOOKUP(Tabela227[[#This Row],[NOME]],'NOITE (N) (2)'!$H$3:$I$176,2,FALSE),"")</f>
        <v/>
      </c>
      <c r="AO114" s="32" t="str">
        <f>IFERROR(VLOOKUP(Tabela227[[#This Row],[NOME]],'NOITE (N) (1)'!$H$3:$I$176,2,FALSE),"")</f>
        <v/>
      </c>
      <c r="AP114" s="32" t="str">
        <f>IFERROR(VLOOKUP(Tabela227[[#This Row],[NOME]],'NOITE (N) (7)'!$J$3:$K$176,2,FALSE),"")</f>
        <v/>
      </c>
      <c r="AQ114" s="32" t="str">
        <f>IFERROR(VLOOKUP(Tabela227[[#This Row],[NOME]],'NOITE (N) (6)'!$J$3:$K$176,2,FALSE),"")</f>
        <v/>
      </c>
      <c r="AR114" s="32" t="str">
        <f>IFERROR(VLOOKUP(Tabela227[[#This Row],[NOME]],'NOITE (N) (5)'!$J$3:$K$176,2,FALSE),"")</f>
        <v/>
      </c>
      <c r="AS114" s="32" t="str">
        <f>IFERROR(VLOOKUP(Tabela227[[#This Row],[NOME]],'NOITE (N) (4)'!$J$3:$K$176,2,FALSE),"")</f>
        <v/>
      </c>
      <c r="AT114" s="32" t="str">
        <f>IFERROR(VLOOKUP(Tabela227[[#This Row],[NOME]],'NOITE (N) (3)'!$J$3:$K$176,2,FALSE),"")</f>
        <v/>
      </c>
      <c r="AU114" s="32" t="str">
        <f>IFERROR(VLOOKUP(Tabela227[[#This Row],[NOME]],'NOITE (N) (2)'!$J$3:$K$176,2,FALSE),"")</f>
        <v/>
      </c>
      <c r="AV114" s="32" t="str">
        <f>IFERROR(VLOOKUP(Tabela227[[#This Row],[NOME]],'NOITE (N) (1)'!$J$3:$K$176,2,FALSE),"")</f>
        <v/>
      </c>
      <c r="AW114" s="32" t="str">
        <f>IFERROR(VLOOKUP(Tabela227[[#This Row],[NOME]],'NOITE (N) (7)'!$L$3:$M$176,2,FALSE),"")</f>
        <v/>
      </c>
      <c r="AX114" s="32" t="str">
        <f>IFERROR(VLOOKUP(Tabela227[[#This Row],[NOME]],'NOITE (N) (6)'!$L$3:$M$176,2,FALSE),"")</f>
        <v/>
      </c>
      <c r="AY114" s="32" t="str">
        <f>IFERROR(VLOOKUP(Tabela227[[#This Row],[NOME]],'NOITE (N) (5)'!$L$3:$M$176,2,FALSE),"")</f>
        <v/>
      </c>
      <c r="AZ114" s="32" t="str">
        <f>IFERROR(VLOOKUP(Tabela227[[#This Row],[NOME]],'NOITE (N) (4)'!$L$3:$M$176,2,FALSE),"")</f>
        <v/>
      </c>
      <c r="BA114" s="32" t="str">
        <f>IFERROR(VLOOKUP(Tabela227[[#This Row],[NOME]],'NOITE (N) (3)'!$L$3:$M$176,2,FALSE),"")</f>
        <v/>
      </c>
      <c r="BB114" s="32" t="str">
        <f>IFERROR(VLOOKUP(Tabela227[[#This Row],[NOME]],'NOITE (N) (2)'!$L$3:$M$176,2,FALSE),"")</f>
        <v/>
      </c>
      <c r="BC114" s="32" t="str">
        <f>IFERROR(VLOOKUP(Tabela227[[#This Row],[NOME]],'NOITE (N) (1)'!$L$3:$M$176,2,FALSE),"")</f>
        <v/>
      </c>
      <c r="BD114" s="32" t="str">
        <f>IFERROR(VLOOKUP(Tabela227[[#This Row],[NOME]],'TARDE (N) (6)'!$B$2:$C$73,2,FALSE),"")</f>
        <v/>
      </c>
      <c r="BE114" s="32" t="str">
        <f>IFERROR(VLOOKUP(Tabela227[[#This Row],[NOME]],'TARDE (N) (5)'!$B$2:$C$73,2,FALSE),"")</f>
        <v/>
      </c>
      <c r="BF114" s="32">
        <f>IFERROR(VLOOKUP(Tabela227[[#This Row],[NOME]],'TARDE (N) (4)'!$B$2:$C$73,2,FALSE),"")</f>
        <v>0</v>
      </c>
      <c r="BG114" s="32" t="str">
        <f>IFERROR(VLOOKUP(Tabela227[[#This Row],[NOME]],'TARDE (N) (3)'!$B$2:$C$73,2,FALSE),"")</f>
        <v/>
      </c>
      <c r="BH114" s="32" t="str">
        <f>IFERROR(VLOOKUP(Tabela227[[#This Row],[NOME]],'TARDE (N) (2)'!$B$2:$C$73,2,FALSE),"")</f>
        <v/>
      </c>
      <c r="BI114" s="32">
        <f>IFERROR(VLOOKUP(Tabela227[[#This Row],[NOME]],'TARDE (N) (1)'!$B$2:$C$73,2,FALSE),"")</f>
        <v>0</v>
      </c>
      <c r="BJ114" s="32">
        <f>IFERROR(VLOOKUP(Tabela227[[#This Row],[NOME]],'TARDE (N) (6)'!$D$2:$E$73,2,FALSE),"")</f>
        <v>0</v>
      </c>
      <c r="BK114" s="32" t="str">
        <f>IFERROR(VLOOKUP(Tabela227[[#This Row],[NOME]],'TARDE (N) (5)'!$D$2:$E$73,2,FALSE),"")</f>
        <v/>
      </c>
      <c r="BL114" s="32" t="str">
        <f>IFERROR(VLOOKUP(Tabela227[[#This Row],[NOME]],'TARDE (N) (4)'!$D$2:$E$73,2,FALSE),"")</f>
        <v>INGLÊS I</v>
      </c>
      <c r="BM114" s="32" t="str">
        <f>IFERROR(VLOOKUP(Tabela227[[#This Row],[NOME]],'TARDE (N) (3)'!$D$2:$E$73,2,FALSE),"")</f>
        <v/>
      </c>
      <c r="BN114" s="32" t="str">
        <f>IFERROR(VLOOKUP(Tabela227[[#This Row],[NOME]],'TARDE (N) (2)'!$D$2:$E$73,2,FALSE),"")</f>
        <v>INGLÊS V</v>
      </c>
      <c r="BO114" s="32">
        <f>IFERROR(VLOOKUP(Tabela227[[#This Row],[NOME]],'TARDE (N) (1)'!$D$2:$E$73,2,FALSE),"")</f>
        <v>0</v>
      </c>
      <c r="BP114" s="32">
        <f>IFERROR(VLOOKUP(Tabela227[[#This Row],[NOME]],'TARDE (N) (6)'!$F$2:$G$73,2,FALSE),"")</f>
        <v>0</v>
      </c>
      <c r="BQ114" s="32" t="str">
        <f>IFERROR(VLOOKUP(Tabela227[[#This Row],[NOME]],'TARDE (N) (5)'!$F$2:$G$73,2,FALSE),"")</f>
        <v/>
      </c>
      <c r="BR114" s="32" t="str">
        <f>IFERROR(VLOOKUP(Tabela227[[#This Row],[NOME]],'TARDE (N) (4)'!$F$2:$G$73,2,FALSE),"")</f>
        <v/>
      </c>
      <c r="BS114" s="32" t="str">
        <f>IFERROR(VLOOKUP(Tabela227[[#This Row],[NOME]],'TARDE (N) (3)'!$F$2:$G$73,2,FALSE),"")</f>
        <v/>
      </c>
      <c r="BT114" s="32" t="str">
        <f>IFERROR(VLOOKUP(Tabela227[[#This Row],[NOME]],'TARDE (N) (2)'!$F$2:$G$73,2,FALSE),"")</f>
        <v/>
      </c>
      <c r="BU114" s="32">
        <f>IFERROR(VLOOKUP(Tabela227[[#This Row],[NOME]],'TARDE (N) (1)'!$F$2:$G$73,2,FALSE),"")</f>
        <v>0</v>
      </c>
      <c r="BV114" s="32">
        <f>IFERROR(VLOOKUP(Tabela227[[#This Row],[NOME]],'TARDE (N) (6)'!$H$2:$I$73,2,FALSE),"")</f>
        <v>0</v>
      </c>
      <c r="BW114" s="32" t="str">
        <f>IFERROR(VLOOKUP(Tabela227[[#This Row],[NOME]],'TARDE (N) (5)'!$H$2:$I$73,2,FALSE),"")</f>
        <v/>
      </c>
      <c r="BX114" s="32" t="str">
        <f>IFERROR(VLOOKUP(Tabela227[[#This Row],[NOME]],'TARDE (N) (4)'!$H$2:$I$73,2,FALSE),"")</f>
        <v/>
      </c>
      <c r="BY114" s="32" t="str">
        <f>IFERROR(VLOOKUP(Tabela227[[#This Row],[NOME]],'TARDE (N) (3)'!$H$2:$I$73,2,FALSE),"")</f>
        <v/>
      </c>
      <c r="BZ114" s="32" t="str">
        <f>IFERROR(VLOOKUP(Tabela227[[#This Row],[NOME]],'TARDE (N) (2)'!$H$2:$I$73,2,FALSE),"")</f>
        <v/>
      </c>
      <c r="CA114" s="32">
        <f>IFERROR(VLOOKUP(Tabela227[[#This Row],[NOME]],'TARDE (N) (1)'!$H$2:$I$73,2,FALSE),"")</f>
        <v>0</v>
      </c>
      <c r="CB114" s="32">
        <f>IFERROR(VLOOKUP(Tabela227[[#This Row],[NOME]],'TARDE (N) (6)'!$J$2:$K$73,2,FALSE),"")</f>
        <v>0</v>
      </c>
      <c r="CC114" s="32" t="str">
        <f>IFERROR(VLOOKUP(Tabela227[[#This Row],[NOME]],'TARDE (N) (5)'!$J$2:$K$73,2,FALSE),"")</f>
        <v/>
      </c>
      <c r="CD114" s="32" t="str">
        <f>IFERROR(VLOOKUP(Tabela227[[#This Row],[NOME]],'TARDE (N) (4)'!$J$2:$K$73,2,FALSE),"")</f>
        <v/>
      </c>
      <c r="CE114" s="32" t="str">
        <f>IFERROR(VLOOKUP(Tabela227[[#This Row],[NOME]],'TARDE (N) (3)'!$J$2:$K$73,2,FALSE),"")</f>
        <v/>
      </c>
      <c r="CF114" s="32" t="str">
        <f>IFERROR(VLOOKUP(Tabela227[[#This Row],[NOME]],'TARDE (N) (2)'!$J$2:$K$73,2,FALSE),"")</f>
        <v/>
      </c>
      <c r="CG114" s="32">
        <f>IFERROR(VLOOKUP(Tabela227[[#This Row],[NOME]],'TARDE (N) (1)'!$J$2:$K$73,2,FALSE),"")</f>
        <v>0</v>
      </c>
      <c r="CH114" s="32">
        <f>IFERROR(VLOOKUP(Tabela227[[#This Row],[NOME]],'TARDE (N) (6)'!$L$2:$M$73,2,FALSE),"")</f>
        <v>0</v>
      </c>
      <c r="CI114" s="32" t="str">
        <f>IFERROR(VLOOKUP(Tabela227[[#This Row],[NOME]],'TARDE (N) (5)'!$L$2:$M$73,2,FALSE),"")</f>
        <v/>
      </c>
      <c r="CJ114" s="32" t="str">
        <f>IFERROR(VLOOKUP(Tabela227[[#This Row],[NOME]],'TARDE (N) (4)'!$L$2:$M$73,2,FALSE),"")</f>
        <v/>
      </c>
      <c r="CK114" s="32" t="str">
        <f>IFERROR(VLOOKUP(Tabela227[[#This Row],[NOME]],'TARDE (N) (3)'!$L$2:$M$73,2,FALSE),"")</f>
        <v/>
      </c>
      <c r="CL114" s="32" t="str">
        <f>IFERROR(VLOOKUP(Tabela227[[#This Row],[NOME]],'TARDE (N) (2)'!$L$2:$M$73,2,FALSE),"")</f>
        <v/>
      </c>
      <c r="CM114" s="32">
        <f>IFERROR(VLOOKUP(Tabela227[[#This Row],[NOME]],'TARDE (N) (1)'!$L$2:$M$73,2,FALSE),"")</f>
        <v>0</v>
      </c>
      <c r="CN114" s="32" t="str">
        <f>IFERROR(VLOOKUP(Tabela227[[#This Row],[NOME]],'MANHÃ (N) (7)'!$B$2:$C$127,2,FALSE),"")</f>
        <v/>
      </c>
      <c r="CO114" s="32" t="str">
        <f>IFERROR(VLOOKUP(Tabela227[[#This Row],[NOME]],'MANHÃ (N) (6)'!$B$2:$C$127,2,FALSE),"")</f>
        <v/>
      </c>
      <c r="CP114" s="32" t="str">
        <f>IFERROR(VLOOKUP(Tabela227[[#This Row],[NOME]],'MANHÃ (N) (5)'!$B$2:$C$127,2,FALSE),"")</f>
        <v/>
      </c>
      <c r="CQ114" s="32" t="str">
        <f>IFERROR(VLOOKUP(Tabela227[[#This Row],[NOME]],'MANHÃ (N) (4)'!$B$2:$C$127,2,FALSE),"")</f>
        <v/>
      </c>
      <c r="CR114" s="32" t="str">
        <f>IFERROR(VLOOKUP(Tabela227[[#This Row],[NOME]],'MANHÃ (N) (3)'!$B$2:$C$127,2,FALSE),"")</f>
        <v/>
      </c>
      <c r="CS114" s="32" t="str">
        <f>IFERROR(VLOOKUP(Tabela227[[#This Row],[NOME]],'MANHÃ (N) (2)'!$B$2:$C$127,2,FALSE),"")</f>
        <v/>
      </c>
      <c r="CT114" s="32" t="str">
        <f>IFERROR(VLOOKUP(Tabela227[[#This Row],[NOME]],'MANHÃ (N) (1)'!$B$2:$C$127,2,FALSE),"")</f>
        <v/>
      </c>
      <c r="CU114" s="32" t="str">
        <f>IFERROR(VLOOKUP(Tabela227[[#This Row],[NOME]],'MANHÃ (N) (7)'!$D$2:$E$127,2,FALSE),"")</f>
        <v/>
      </c>
      <c r="CV114" s="32" t="str">
        <f>IFERROR(VLOOKUP(Tabela227[[#This Row],[NOME]],'MANHÃ (N) (6)'!$D$2:$E$127,2,FALSE),"")</f>
        <v/>
      </c>
      <c r="CW114" s="32" t="str">
        <f>IFERROR(VLOOKUP(Tabela227[[#This Row],[NOME]],'MANHÃ (N) (5)'!$D$2:$E$127,2,FALSE),"")</f>
        <v/>
      </c>
      <c r="CX114" s="32" t="str">
        <f>IFERROR(VLOOKUP(Tabela227[[#This Row],[NOME]],'MANHÃ (N) (4)'!$D$2:$E$127,2,FALSE),"")</f>
        <v/>
      </c>
      <c r="CY114" s="32" t="str">
        <f>IFERROR(VLOOKUP(Tabela227[[#This Row],[NOME]],'MANHÃ (N) (3)'!$D$2:$E$127,2,FALSE),"")</f>
        <v/>
      </c>
      <c r="CZ114" s="32" t="str">
        <f>IFERROR(VLOOKUP(Tabela227[[#This Row],[NOME]],'MANHÃ (N) (2)'!$D$2:$E$127,2,FALSE),"")</f>
        <v/>
      </c>
      <c r="DA114" s="32" t="str">
        <f>IFERROR(VLOOKUP(Tabela227[[#This Row],[NOME]],'MANHÃ (N) (1)'!$D$2:$E$127,2,FALSE),"")</f>
        <v/>
      </c>
      <c r="DB114" s="32" t="str">
        <f>IFERROR(VLOOKUP(Tabela227[[#This Row],[NOME]],'MANHÃ (N) (7)'!$F$2:$G$127,2,FALSE),"")</f>
        <v/>
      </c>
      <c r="DC114" s="32" t="str">
        <f>IFERROR(VLOOKUP(Tabela227[[#This Row],[NOME]],'MANHÃ (N) (7)'!$F$2:$G$127,2,FALSE),"")</f>
        <v/>
      </c>
      <c r="DD114" s="32" t="str">
        <f>IFERROR(VLOOKUP(Tabela227[[#This Row],[NOME]],'MANHÃ (N) (6)'!$F$2:$G$127,2,FALSE),"")</f>
        <v/>
      </c>
      <c r="DE114" s="32" t="str">
        <f>IFERROR(VLOOKUP(Tabela227[[#This Row],[NOME]],'MANHÃ (N) (5)'!$F$2:$G$127,2,FALSE),"")</f>
        <v/>
      </c>
      <c r="DF114" s="32" t="str">
        <f>IFERROR(VLOOKUP(Tabela227[[#This Row],[NOME]],'MANHÃ (N) (3)'!$F$2:$G$127,2,FALSE),"")</f>
        <v/>
      </c>
      <c r="DG114" s="32" t="str">
        <f>IFERROR(VLOOKUP(Tabela227[[#This Row],[NOME]],'MANHÃ (N) (2)'!$F$2:$G$127,2,FALSE),"")</f>
        <v/>
      </c>
      <c r="DH114" s="32" t="str">
        <f>IFERROR(VLOOKUP(Tabela227[[#This Row],[NOME]],'MANHÃ (N) (1)'!$F$2:$G$127,2,FALSE),"")</f>
        <v/>
      </c>
      <c r="DI114" s="32" t="str">
        <f>IFERROR(VLOOKUP(Tabela227[[#This Row],[NOME]],'MANHÃ (N) (7)'!$H$2:$I$127,2,FALSE),"")</f>
        <v/>
      </c>
      <c r="DJ114" s="32" t="str">
        <f>IFERROR(VLOOKUP(Tabela227[[#This Row],[NOME]],'MANHÃ (N) (6)'!$H$2:$I$127,2,FALSE),"")</f>
        <v/>
      </c>
      <c r="DK114" s="32" t="str">
        <f>IFERROR(VLOOKUP(Tabela227[[#This Row],[NOME]],'MANHÃ (N) (5)'!$H$2:$I$127,2,FALSE),"")</f>
        <v/>
      </c>
      <c r="DL114" s="32" t="str">
        <f>IFERROR(VLOOKUP(Tabela227[[#This Row],[NOME]],'MANHÃ (N) (4)'!$H$2:$I$127,2,FALSE),"")</f>
        <v/>
      </c>
      <c r="DM114" s="32" t="str">
        <f>IFERROR(VLOOKUP(Tabela227[[#This Row],[NOME]],'MANHÃ (N) (3)'!$H$2:$I$127,2,FALSE),"")</f>
        <v/>
      </c>
      <c r="DN114" s="32" t="str">
        <f>IFERROR(VLOOKUP(Tabela227[[#This Row],[NOME]],'MANHÃ (N) (2)'!$H$2:$I$127,2,FALSE),"")</f>
        <v/>
      </c>
      <c r="DO114" s="32" t="str">
        <f>IFERROR(VLOOKUP(Tabela227[[#This Row],[NOME]],'MANHÃ (N) (1)'!$H$2:$I$127,2,FALSE),"")</f>
        <v/>
      </c>
      <c r="DP114" s="32" t="str">
        <f>IFERROR(VLOOKUP(Tabela227[[#This Row],[NOME]],'MANHÃ (N) (7)'!$J$2:$K$127,2,FALSE),"")</f>
        <v/>
      </c>
      <c r="DQ114" s="32" t="str">
        <f>IFERROR(VLOOKUP(Tabela227[[#This Row],[NOME]],'MANHÃ (N) (6)'!$J$2:$K$127,2,FALSE),"")</f>
        <v/>
      </c>
      <c r="DR114" s="32" t="str">
        <f>IFERROR(VLOOKUP(Tabela227[[#This Row],[NOME]],'MANHÃ (N) (5)'!$J$2:$K$127,2,FALSE),"")</f>
        <v/>
      </c>
      <c r="DS114" s="32" t="str">
        <f>IFERROR(VLOOKUP(Tabela227[[#This Row],[NOME]],'MANHÃ (N) (4)'!$J$2:$K$127,2,FALSE),"")</f>
        <v/>
      </c>
      <c r="DT114" s="32" t="str">
        <f>IFERROR(VLOOKUP(Tabela227[[#This Row],[NOME]],'MANHÃ (N) (3)'!$J$2:$K$127,2,FALSE),"")</f>
        <v/>
      </c>
      <c r="DU114" s="32" t="str">
        <f>IFERROR(VLOOKUP(Tabela227[[#This Row],[NOME]],'MANHÃ (N) (2)'!$J$2:$K$127,2,FALSE),"")</f>
        <v/>
      </c>
      <c r="DV114" s="32" t="str">
        <f>IFERROR(VLOOKUP(Tabela227[[#This Row],[NOME]],'MANHÃ (N) (1)'!$J$2:$K$127,2,FALSE),"")</f>
        <v/>
      </c>
      <c r="DW114" s="32" t="str">
        <f>IFERROR(VLOOKUP(Tabela227[[#This Row],[NOME]],'MANHÃ (N) (7)'!$L$2:$M$127,2,FALSE),"")</f>
        <v/>
      </c>
      <c r="DX114" s="32" t="str">
        <f>IFERROR(VLOOKUP(Tabela227[[#This Row],[NOME]],'MANHÃ (N) (6)'!$L$2:$M$127,2,FALSE),"")</f>
        <v/>
      </c>
      <c r="DY114" s="32" t="str">
        <f>IFERROR(VLOOKUP(Tabela227[[#This Row],[NOME]],'MANHÃ (N) (5)'!$L$2:$M$127,2,FALSE),"")</f>
        <v/>
      </c>
      <c r="DZ114" s="32" t="str">
        <f>IFERROR(VLOOKUP(Tabela227[[#This Row],[NOME]],'MANHÃ (N) (4)'!$L$2:$M$127,2,FALSE),"")</f>
        <v/>
      </c>
      <c r="EA114" s="32" t="str">
        <f>IFERROR(VLOOKUP(Tabela227[[#This Row],[NOME]],'MANHÃ (N) (3)'!$L$2:$M$127,2,FALSE),"")</f>
        <v/>
      </c>
      <c r="EB114" s="32" t="str">
        <f>IFERROR(VLOOKUP(Tabela227[[#This Row],[NOME]],'MANHÃ (N) (2)'!$L$2:$M$127,2,FALSE),"")</f>
        <v/>
      </c>
      <c r="EC114" s="32" t="str">
        <f>IFERROR(VLOOKUP(Tabela227[[#This Row],[NOME]],'MANHÃ (N) (1)'!$L$2:$M$127,2,FALSE),"")</f>
        <v/>
      </c>
      <c r="ED114" s="33">
        <v>45323</v>
      </c>
      <c r="EE114" s="31">
        <f>PROFESSORES!$D$3</f>
        <v>2024</v>
      </c>
      <c r="EF114" s="31" t="str">
        <f>PROFESSORES!$C$3</f>
        <v>MAIO</v>
      </c>
      <c r="EG114" s="35">
        <f>'MÊS (WORD)'!$C$4</f>
        <v>5</v>
      </c>
      <c r="EH114" s="42">
        <f>'MÊS (WORD)'!$I$5</f>
        <v>45413</v>
      </c>
      <c r="EI114" s="31" t="str">
        <f>'MÊS (WORD)'!$J$5</f>
        <v>*
***************************DIA DO TRABALHO**************************</v>
      </c>
      <c r="EJ114" s="42">
        <f>'MÊS (WORD)'!$I$6</f>
        <v>45414</v>
      </c>
      <c r="EK114" s="37" t="str">
        <f>'MÊS (WORD)'!$J$6</f>
        <v/>
      </c>
      <c r="EL114" s="42">
        <f>'MÊS (WORD)'!$I$7</f>
        <v>45415</v>
      </c>
      <c r="EM114" s="37" t="str">
        <f>'MÊS (WORD)'!$J$7</f>
        <v/>
      </c>
      <c r="EN114" s="42">
        <f>'MÊS (WORD)'!$I$8</f>
        <v>45416</v>
      </c>
      <c r="EO114" s="37" t="str">
        <f>'MÊS (WORD)'!$J$8</f>
        <v/>
      </c>
      <c r="EP114" s="42">
        <f>'MÊS (WORD)'!$I$9</f>
        <v>45417</v>
      </c>
      <c r="EQ114" s="37" t="str">
        <f>'MÊS (WORD)'!$J$9</f>
        <v>********************************************************************</v>
      </c>
      <c r="ER114" s="42">
        <f>'MÊS (WORD)'!$I$10</f>
        <v>45418</v>
      </c>
      <c r="ES114" s="37" t="str">
        <f>'MÊS (WORD)'!$J$10</f>
        <v/>
      </c>
      <c r="ET114" s="42">
        <f>'MÊS (WORD)'!$I$11</f>
        <v>45419</v>
      </c>
      <c r="EU114" s="37" t="str">
        <f>'MÊS (WORD)'!$J$11</f>
        <v/>
      </c>
      <c r="EV114" s="42">
        <f>'MÊS (WORD)'!$I$12</f>
        <v>45420</v>
      </c>
      <c r="EW114" s="37" t="str">
        <f>'MÊS (WORD)'!$J$12</f>
        <v/>
      </c>
      <c r="EX114" s="42">
        <f>'MÊS (WORD)'!$I$13</f>
        <v>45421</v>
      </c>
      <c r="EY114" s="37" t="str">
        <f>'MÊS (WORD)'!$J$13</f>
        <v/>
      </c>
      <c r="EZ114" s="37">
        <f>'MÊS (WORD)'!$I$14</f>
        <v>45422</v>
      </c>
      <c r="FA114" s="37" t="str">
        <f>'MÊS (WORD)'!$J$14</f>
        <v/>
      </c>
      <c r="FB114" s="37">
        <f>'MÊS (WORD)'!$I$15</f>
        <v>45423</v>
      </c>
      <c r="FC114" s="37" t="str">
        <f>'MÊS (WORD)'!$J$15</f>
        <v/>
      </c>
      <c r="FD114" s="37">
        <f>'MÊS (WORD)'!$I$16</f>
        <v>45424</v>
      </c>
      <c r="FE114" s="37" t="str">
        <f>'MÊS (WORD)'!$J$16</f>
        <v>********************************************************************</v>
      </c>
      <c r="FF114" s="37">
        <f>'MÊS (WORD)'!$I$17</f>
        <v>45425</v>
      </c>
      <c r="FG114" s="37" t="str">
        <f>'MÊS (WORD)'!$J$17</f>
        <v/>
      </c>
      <c r="FH114" s="37">
        <f>'MÊS (WORD)'!$I$18</f>
        <v>45426</v>
      </c>
      <c r="FI114" s="37" t="str">
        <f>'MÊS (WORD)'!$J$18</f>
        <v/>
      </c>
      <c r="FJ114" s="37">
        <f>'MÊS (WORD)'!$I$19</f>
        <v>45427</v>
      </c>
      <c r="FK114" s="37" t="str">
        <f>'MÊS (WORD)'!$J$19</f>
        <v/>
      </c>
      <c r="FL114" s="37">
        <f>'MÊS (WORD)'!$I$20</f>
        <v>45428</v>
      </c>
      <c r="FM114" s="37" t="str">
        <f>'MÊS (WORD)'!$J$20</f>
        <v/>
      </c>
      <c r="FN114" s="37">
        <f>'MÊS (WORD)'!$I$21</f>
        <v>45429</v>
      </c>
      <c r="FO114" s="37" t="str">
        <f>'MÊS (WORD)'!$J$21</f>
        <v/>
      </c>
      <c r="FP114" s="37">
        <f>'MÊS (WORD)'!$I$22</f>
        <v>45430</v>
      </c>
      <c r="FQ114" s="37" t="str">
        <f>'MÊS (WORD)'!$J$22</f>
        <v/>
      </c>
      <c r="FR114" s="37">
        <f>'MÊS (WORD)'!$I$23</f>
        <v>45431</v>
      </c>
      <c r="FS114" s="37" t="str">
        <f>'MÊS (WORD)'!$J$23</f>
        <v>********************************************************************</v>
      </c>
      <c r="FT114" s="37">
        <f>'MÊS (WORD)'!$I$24</f>
        <v>45432</v>
      </c>
      <c r="FU114" s="37" t="str">
        <f>'MÊS (WORD)'!$J$24</f>
        <v/>
      </c>
      <c r="FV114" s="37">
        <f>'MÊS (WORD)'!$I$25</f>
        <v>45433</v>
      </c>
      <c r="FW114" s="37" t="str">
        <f>'MÊS (WORD)'!$J$25</f>
        <v/>
      </c>
      <c r="FX114" s="37">
        <f>'MÊS (WORD)'!$I$26</f>
        <v>45434</v>
      </c>
      <c r="FY114" s="37" t="str">
        <f>'MÊS (WORD)'!$J$26</f>
        <v/>
      </c>
      <c r="FZ114" s="37">
        <f>'MÊS (WORD)'!$I$27</f>
        <v>45435</v>
      </c>
      <c r="GA114" s="37" t="str">
        <f>'MÊS (WORD)'!$J$27</f>
        <v/>
      </c>
      <c r="GB114" s="37">
        <f>'MÊS (WORD)'!$I$28</f>
        <v>45436</v>
      </c>
      <c r="GC114" s="37" t="str">
        <f>'MÊS (WORD)'!$J$28</f>
        <v/>
      </c>
      <c r="GD114" s="37">
        <f>'MÊS (WORD)'!$I$29</f>
        <v>45437</v>
      </c>
      <c r="GE114" s="37" t="str">
        <f>'MÊS (WORD)'!$J$29</f>
        <v/>
      </c>
      <c r="GF114" s="37">
        <f>'MÊS (WORD)'!$I$30</f>
        <v>45438</v>
      </c>
      <c r="GG114" s="37" t="str">
        <f>'MÊS (WORD)'!$J$30</f>
        <v>********************************************************************</v>
      </c>
      <c r="GH114" s="37">
        <f>'MÊS (WORD)'!$I$31</f>
        <v>45439</v>
      </c>
      <c r="GI114" s="37" t="str">
        <f>'MÊS (WORD)'!$J$31</f>
        <v/>
      </c>
      <c r="GJ114" s="37">
        <f>'MÊS (WORD)'!$I$32</f>
        <v>45440</v>
      </c>
      <c r="GK114" s="37" t="str">
        <f>'MÊS (WORD)'!$J$32</f>
        <v/>
      </c>
      <c r="GL114" s="37">
        <f>'MÊS (WORD)'!$I$33</f>
        <v>45441</v>
      </c>
      <c r="GM114" s="37" t="str">
        <f>'MÊS (WORD)'!$J$33</f>
        <v/>
      </c>
      <c r="GN114" s="37">
        <f>'MÊS (WORD)'!$I$34</f>
        <v>45442</v>
      </c>
      <c r="GO114" s="37" t="str">
        <f>'MÊS (WORD)'!$J$34</f>
        <v/>
      </c>
      <c r="GP114" s="37">
        <f>'MÊS (WORD)'!$I$35</f>
        <v>45443</v>
      </c>
      <c r="GQ114" s="31" t="str">
        <f>'MÊS (WORD)'!$J$35</f>
        <v/>
      </c>
    </row>
    <row r="115" spans="1:199" ht="17.100000000000001" customHeight="1" x14ac:dyDescent="0.25">
      <c r="B115" s="33"/>
      <c r="C115" s="31"/>
      <c r="F115" s="39" t="s">
        <v>396</v>
      </c>
      <c r="H115" s="31" t="s">
        <v>100</v>
      </c>
      <c r="I115" s="31" t="e">
        <f>IF(Tabela227[[#This Row],[HORA AULA]]&lt;&gt;0,Tabela227[[#This Row],[HORA AULA]]/2,"-")</f>
        <v>#VALUE!</v>
      </c>
      <c r="J115" s="31" t="s">
        <v>100</v>
      </c>
      <c r="K115" s="31" t="s">
        <v>100</v>
      </c>
      <c r="L115" s="31" t="s">
        <v>100</v>
      </c>
      <c r="M115" s="31" t="s">
        <v>100</v>
      </c>
      <c r="N115" s="32" t="str">
        <f>IFERROR(VLOOKUP(Tabela227[[#This Row],[NOME]],'NOITE (N) (7)'!$B$3:$C$176,2,FALSE),"")</f>
        <v/>
      </c>
      <c r="O115" s="32" t="str">
        <f>IFERROR(VLOOKUP(Tabela227[[#This Row],[NOME]],'NOITE (N) (6)'!$B$3:$C$176,2,FALSE),"")</f>
        <v/>
      </c>
      <c r="P115" s="32" t="str">
        <f>IFERROR(VLOOKUP(Tabela227[[#This Row],[NOME]],'NOITE (N) (5)'!$B$3:$C$176,2,FALSE),"")</f>
        <v/>
      </c>
      <c r="Q115" s="32" t="str">
        <f>IFERROR(VLOOKUP(Tabela227[[#This Row],[NOME]],'NOITE (N) (4)'!$B$3:$C$176,2,FALSE),"")</f>
        <v/>
      </c>
      <c r="R115" s="32" t="str">
        <f>IFERROR(VLOOKUP(Tabela227[[#This Row],[NOME]],'NOITE (N) (3)'!$B$3:$C$176,2,FALSE),"")</f>
        <v/>
      </c>
      <c r="S115" s="32" t="str">
        <f>IFERROR(VLOOKUP(Tabela227[[#This Row],[NOME]],'NOITE (N) (2)'!$B$3:$C$176,2,FALSE),"")</f>
        <v/>
      </c>
      <c r="T115" s="32" t="str">
        <f>IFERROR(VLOOKUP(Tabela227[[#This Row],[NOME]],'NOITE (N) (1)'!$B$3:$C$176,2,FALSE),"")</f>
        <v/>
      </c>
      <c r="U115" s="32" t="str">
        <f>IFERROR(VLOOKUP(Tabela227[[#This Row],[NOME]],'NOITE (N) (7)'!$D$3:$E$176,2,FALSE),"")</f>
        <v/>
      </c>
      <c r="V115" s="32" t="str">
        <f>IFERROR(VLOOKUP(Tabela227[[#This Row],[NOME]],'NOITE (N) (6)'!$D$3:$E$176,2,FALSE),"")</f>
        <v/>
      </c>
      <c r="W115" s="32" t="str">
        <f>IFERROR(VLOOKUP(Tabela227[[#This Row],[NOME]],'NOITE (N) (5)'!$D$3:$E$176,2,FALSE),"")</f>
        <v/>
      </c>
      <c r="X115" s="32" t="str">
        <f>IFERROR(VLOOKUP(Tabela227[[#This Row],[NOME]],'NOITE (N) (4)'!$D$3:$E$176,2,FALSE),"")</f>
        <v/>
      </c>
      <c r="Y115" s="32" t="str">
        <f>IFERROR(VLOOKUP(Tabela227[[#This Row],[NOME]],'NOITE (N) (3)'!$D$3:$E$176,2,FALSE),"")</f>
        <v>INGLÊS I</v>
      </c>
      <c r="Z115" s="32" t="str">
        <f>IFERROR(VLOOKUP(Tabela227[[#This Row],[NOME]],'NOITE (N) (2)'!$D$3:$E$176,2,FALSE),"")</f>
        <v/>
      </c>
      <c r="AA115" s="32" t="str">
        <f>IFERROR(VLOOKUP(Tabela227[[#This Row],[NOME]],'NOITE (N) (1)'!$D$3:$E$176,2,FALSE),"")</f>
        <v>INGLÊS III</v>
      </c>
      <c r="AB115" s="32" t="str">
        <f>IFERROR(VLOOKUP(Tabela227[[#This Row],[NOME]],'NOITE (N) (7)'!$F$3:$G$176,2,FALSE),"")</f>
        <v/>
      </c>
      <c r="AC115" s="32" t="str">
        <f>IFERROR(VLOOKUP(Tabela227[[#This Row],[NOME]],'NOITE (N) (6)'!$F$3:$G$176,2,FALSE),"")</f>
        <v/>
      </c>
      <c r="AD115" s="32" t="str">
        <f>IFERROR(VLOOKUP(Tabela227[[#This Row],[NOME]],'NOITE (N) (5)'!$F$3:$G$176,2,FALSE),"")</f>
        <v/>
      </c>
      <c r="AE115" s="32" t="str">
        <f>IFERROR(VLOOKUP(Tabela227[[#This Row],[NOME]],'NOITE (N) (4)'!$F$3:$G$176,2,FALSE),"")</f>
        <v/>
      </c>
      <c r="AF115" s="32" t="str">
        <f>IFERROR(VLOOKUP(Tabela227[[#This Row],[NOME]],'NOITE (N) (3)'!$F$3:$G$176,2,FALSE),"")</f>
        <v/>
      </c>
      <c r="AG115" s="32" t="str">
        <f>IFERROR(VLOOKUP(Tabela227[[#This Row],[NOME]],'NOITE (N) (2)'!$F$3:$G$176,2,FALSE),"")</f>
        <v/>
      </c>
      <c r="AH115" s="32" t="str">
        <f>IFERROR(VLOOKUP(Tabela227[[#This Row],[NOME]],'NOITE (N) (1)'!$F$3:$G$176,2,FALSE),"")</f>
        <v/>
      </c>
      <c r="AI115" s="32" t="str">
        <f>IFERROR(VLOOKUP(Tabela227[[#This Row],[NOME]],'NOITE (N) (7)'!$H$3:$I$176,2,FALSE),"")</f>
        <v/>
      </c>
      <c r="AJ115" s="32" t="str">
        <f>IFERROR(VLOOKUP(Tabela227[[#This Row],[NOME]],'NOITE (N) (6)'!$H$3:$I$176,2,FALSE),"")</f>
        <v/>
      </c>
      <c r="AK115" s="32" t="str">
        <f>IFERROR(VLOOKUP(Tabela227[[#This Row],[NOME]],'NOITE (N) (5)'!$H$3:$I$176,2,FALSE),"")</f>
        <v/>
      </c>
      <c r="AL115" s="32" t="str">
        <f>IFERROR(VLOOKUP(Tabela227[[#This Row],[NOME]],'NOITE (N) (4)'!$H$3:$I$176,2,FALSE),"")</f>
        <v/>
      </c>
      <c r="AM115" s="32" t="str">
        <f>IFERROR(VLOOKUP(Tabela227[[#This Row],[NOME]],'NOITE (N) (3)'!$H$3:$I$176,2,FALSE),"")</f>
        <v/>
      </c>
      <c r="AN115" s="32" t="str">
        <f>IFERROR(VLOOKUP(Tabela227[[#This Row],[NOME]],'NOITE (N) (2)'!$H$3:$I$176,2,FALSE),"")</f>
        <v/>
      </c>
      <c r="AO115" s="32" t="str">
        <f>IFERROR(VLOOKUP(Tabela227[[#This Row],[NOME]],'NOITE (N) (1)'!$H$3:$I$176,2,FALSE),"")</f>
        <v/>
      </c>
      <c r="AP115" s="32" t="str">
        <f>IFERROR(VLOOKUP(Tabela227[[#This Row],[NOME]],'NOITE (N) (7)'!$J$3:$K$176,2,FALSE),"")</f>
        <v/>
      </c>
      <c r="AQ115" s="32" t="str">
        <f>IFERROR(VLOOKUP(Tabela227[[#This Row],[NOME]],'NOITE (N) (6)'!$J$3:$K$176,2,FALSE),"")</f>
        <v/>
      </c>
      <c r="AR115" s="32" t="str">
        <f>IFERROR(VLOOKUP(Tabela227[[#This Row],[NOME]],'NOITE (N) (5)'!$J$3:$K$176,2,FALSE),"")</f>
        <v/>
      </c>
      <c r="AS115" s="32" t="str">
        <f>IFERROR(VLOOKUP(Tabela227[[#This Row],[NOME]],'NOITE (N) (4)'!$J$3:$K$176,2,FALSE),"")</f>
        <v/>
      </c>
      <c r="AT115" s="32" t="str">
        <f>IFERROR(VLOOKUP(Tabela227[[#This Row],[NOME]],'NOITE (N) (3)'!$J$3:$K$176,2,FALSE),"")</f>
        <v/>
      </c>
      <c r="AU115" s="32" t="str">
        <f>IFERROR(VLOOKUP(Tabela227[[#This Row],[NOME]],'NOITE (N) (2)'!$J$3:$K$176,2,FALSE),"")</f>
        <v/>
      </c>
      <c r="AV115" s="32" t="str">
        <f>IFERROR(VLOOKUP(Tabela227[[#This Row],[NOME]],'NOITE (N) (1)'!$J$3:$K$176,2,FALSE),"")</f>
        <v/>
      </c>
      <c r="AW115" s="32" t="str">
        <f>IFERROR(VLOOKUP(Tabela227[[#This Row],[NOME]],'NOITE (N) (7)'!$L$3:$M$176,2,FALSE),"")</f>
        <v/>
      </c>
      <c r="AX115" s="32" t="str">
        <f>IFERROR(VLOOKUP(Tabela227[[#This Row],[NOME]],'NOITE (N) (6)'!$L$3:$M$176,2,FALSE),"")</f>
        <v/>
      </c>
      <c r="AY115" s="32" t="str">
        <f>IFERROR(VLOOKUP(Tabela227[[#This Row],[NOME]],'NOITE (N) (5)'!$L$3:$M$176,2,FALSE),"")</f>
        <v/>
      </c>
      <c r="AZ115" s="32" t="str">
        <f>IFERROR(VLOOKUP(Tabela227[[#This Row],[NOME]],'NOITE (N) (4)'!$L$3:$M$176,2,FALSE),"")</f>
        <v/>
      </c>
      <c r="BA115" s="32" t="str">
        <f>IFERROR(VLOOKUP(Tabela227[[#This Row],[NOME]],'NOITE (N) (3)'!$L$3:$M$176,2,FALSE),"")</f>
        <v/>
      </c>
      <c r="BB115" s="32" t="str">
        <f>IFERROR(VLOOKUP(Tabela227[[#This Row],[NOME]],'NOITE (N) (2)'!$L$3:$M$176,2,FALSE),"")</f>
        <v/>
      </c>
      <c r="BC115" s="32" t="str">
        <f>IFERROR(VLOOKUP(Tabela227[[#This Row],[NOME]],'NOITE (N) (1)'!$L$3:$M$176,2,FALSE),"")</f>
        <v/>
      </c>
      <c r="BD115" s="32" t="str">
        <f>IFERROR(VLOOKUP(Tabela227[[#This Row],[NOME]],'TARDE (N) (6)'!$B$2:$C$73,2,FALSE),"")</f>
        <v/>
      </c>
      <c r="BE115" s="32" t="str">
        <f>IFERROR(VLOOKUP(Tabela227[[#This Row],[NOME]],'TARDE (N) (5)'!$B$2:$C$73,2,FALSE),"")</f>
        <v/>
      </c>
      <c r="BF115" s="32">
        <f>IFERROR(VLOOKUP(Tabela227[[#This Row],[NOME]],'TARDE (N) (4)'!$B$2:$C$73,2,FALSE),"")</f>
        <v>0</v>
      </c>
      <c r="BG115" s="32" t="str">
        <f>IFERROR(VLOOKUP(Tabela227[[#This Row],[NOME]],'TARDE (N) (3)'!$B$2:$C$73,2,FALSE),"")</f>
        <v/>
      </c>
      <c r="BH115" s="32" t="str">
        <f>IFERROR(VLOOKUP(Tabela227[[#This Row],[NOME]],'TARDE (N) (2)'!$B$2:$C$73,2,FALSE),"")</f>
        <v/>
      </c>
      <c r="BI115" s="32">
        <f>IFERROR(VLOOKUP(Tabela227[[#This Row],[NOME]],'TARDE (N) (1)'!$B$2:$C$73,2,FALSE),"")</f>
        <v>0</v>
      </c>
      <c r="BJ115" s="32">
        <f>IFERROR(VLOOKUP(Tabela227[[#This Row],[NOME]],'TARDE (N) (6)'!$D$2:$E$73,2,FALSE),"")</f>
        <v>0</v>
      </c>
      <c r="BK115" s="32" t="str">
        <f>IFERROR(VLOOKUP(Tabela227[[#This Row],[NOME]],'TARDE (N) (5)'!$D$2:$E$73,2,FALSE),"")</f>
        <v/>
      </c>
      <c r="BL115" s="32" t="str">
        <f>IFERROR(VLOOKUP(Tabela227[[#This Row],[NOME]],'TARDE (N) (4)'!$D$2:$E$73,2,FALSE),"")</f>
        <v>INGLÊS I</v>
      </c>
      <c r="BM115" s="32" t="str">
        <f>IFERROR(VLOOKUP(Tabela227[[#This Row],[NOME]],'TARDE (N) (3)'!$D$2:$E$73,2,FALSE),"")</f>
        <v/>
      </c>
      <c r="BN115" s="32" t="str">
        <f>IFERROR(VLOOKUP(Tabela227[[#This Row],[NOME]],'TARDE (N) (2)'!$D$2:$E$73,2,FALSE),"")</f>
        <v>INGLÊS V</v>
      </c>
      <c r="BO115" s="32">
        <f>IFERROR(VLOOKUP(Tabela227[[#This Row],[NOME]],'TARDE (N) (1)'!$D$2:$E$73,2,FALSE),"")</f>
        <v>0</v>
      </c>
      <c r="BP115" s="32">
        <f>IFERROR(VLOOKUP(Tabela227[[#This Row],[NOME]],'TARDE (N) (6)'!$F$2:$G$73,2,FALSE),"")</f>
        <v>0</v>
      </c>
      <c r="BQ115" s="32" t="str">
        <f>IFERROR(VLOOKUP(Tabela227[[#This Row],[NOME]],'TARDE (N) (5)'!$F$2:$G$73,2,FALSE),"")</f>
        <v/>
      </c>
      <c r="BR115" s="32" t="str">
        <f>IFERROR(VLOOKUP(Tabela227[[#This Row],[NOME]],'TARDE (N) (4)'!$F$2:$G$73,2,FALSE),"")</f>
        <v/>
      </c>
      <c r="BS115" s="32" t="str">
        <f>IFERROR(VLOOKUP(Tabela227[[#This Row],[NOME]],'TARDE (N) (3)'!$F$2:$G$73,2,FALSE),"")</f>
        <v/>
      </c>
      <c r="BT115" s="32" t="str">
        <f>IFERROR(VLOOKUP(Tabela227[[#This Row],[NOME]],'TARDE (N) (2)'!$F$2:$G$73,2,FALSE),"")</f>
        <v/>
      </c>
      <c r="BU115" s="32">
        <f>IFERROR(VLOOKUP(Tabela227[[#This Row],[NOME]],'TARDE (N) (1)'!$F$2:$G$73,2,FALSE),"")</f>
        <v>0</v>
      </c>
      <c r="BV115" s="32">
        <f>IFERROR(VLOOKUP(Tabela227[[#This Row],[NOME]],'TARDE (N) (6)'!$H$2:$I$73,2,FALSE),"")</f>
        <v>0</v>
      </c>
      <c r="BW115" s="32" t="str">
        <f>IFERROR(VLOOKUP(Tabela227[[#This Row],[NOME]],'TARDE (N) (5)'!$H$2:$I$73,2,FALSE),"")</f>
        <v/>
      </c>
      <c r="BX115" s="32" t="str">
        <f>IFERROR(VLOOKUP(Tabela227[[#This Row],[NOME]],'TARDE (N) (4)'!$H$2:$I$73,2,FALSE),"")</f>
        <v/>
      </c>
      <c r="BY115" s="32" t="str">
        <f>IFERROR(VLOOKUP(Tabela227[[#This Row],[NOME]],'TARDE (N) (3)'!$H$2:$I$73,2,FALSE),"")</f>
        <v/>
      </c>
      <c r="BZ115" s="32" t="str">
        <f>IFERROR(VLOOKUP(Tabela227[[#This Row],[NOME]],'TARDE (N) (2)'!$H$2:$I$73,2,FALSE),"")</f>
        <v/>
      </c>
      <c r="CA115" s="32">
        <f>IFERROR(VLOOKUP(Tabela227[[#This Row],[NOME]],'TARDE (N) (1)'!$H$2:$I$73,2,FALSE),"")</f>
        <v>0</v>
      </c>
      <c r="CB115" s="32">
        <f>IFERROR(VLOOKUP(Tabela227[[#This Row],[NOME]],'TARDE (N) (6)'!$J$2:$K$73,2,FALSE),"")</f>
        <v>0</v>
      </c>
      <c r="CC115" s="32" t="str">
        <f>IFERROR(VLOOKUP(Tabela227[[#This Row],[NOME]],'TARDE (N) (5)'!$J$2:$K$73,2,FALSE),"")</f>
        <v/>
      </c>
      <c r="CD115" s="32" t="str">
        <f>IFERROR(VLOOKUP(Tabela227[[#This Row],[NOME]],'TARDE (N) (4)'!$J$2:$K$73,2,FALSE),"")</f>
        <v/>
      </c>
      <c r="CE115" s="32" t="str">
        <f>IFERROR(VLOOKUP(Tabela227[[#This Row],[NOME]],'TARDE (N) (3)'!$J$2:$K$73,2,FALSE),"")</f>
        <v/>
      </c>
      <c r="CF115" s="32" t="str">
        <f>IFERROR(VLOOKUP(Tabela227[[#This Row],[NOME]],'TARDE (N) (2)'!$J$2:$K$73,2,FALSE),"")</f>
        <v/>
      </c>
      <c r="CG115" s="32">
        <f>IFERROR(VLOOKUP(Tabela227[[#This Row],[NOME]],'TARDE (N) (1)'!$J$2:$K$73,2,FALSE),"")</f>
        <v>0</v>
      </c>
      <c r="CH115" s="32">
        <f>IFERROR(VLOOKUP(Tabela227[[#This Row],[NOME]],'TARDE (N) (6)'!$L$2:$M$73,2,FALSE),"")</f>
        <v>0</v>
      </c>
      <c r="CI115" s="32" t="str">
        <f>IFERROR(VLOOKUP(Tabela227[[#This Row],[NOME]],'TARDE (N) (5)'!$L$2:$M$73,2,FALSE),"")</f>
        <v/>
      </c>
      <c r="CJ115" s="32" t="str">
        <f>IFERROR(VLOOKUP(Tabela227[[#This Row],[NOME]],'TARDE (N) (4)'!$L$2:$M$73,2,FALSE),"")</f>
        <v/>
      </c>
      <c r="CK115" s="32" t="str">
        <f>IFERROR(VLOOKUP(Tabela227[[#This Row],[NOME]],'TARDE (N) (3)'!$L$2:$M$73,2,FALSE),"")</f>
        <v/>
      </c>
      <c r="CL115" s="32" t="str">
        <f>IFERROR(VLOOKUP(Tabela227[[#This Row],[NOME]],'TARDE (N) (2)'!$L$2:$M$73,2,FALSE),"")</f>
        <v/>
      </c>
      <c r="CM115" s="32">
        <f>IFERROR(VLOOKUP(Tabela227[[#This Row],[NOME]],'TARDE (N) (1)'!$L$2:$M$73,2,FALSE),"")</f>
        <v>0</v>
      </c>
      <c r="CN115" s="32" t="str">
        <f>IFERROR(VLOOKUP(Tabela227[[#This Row],[NOME]],'MANHÃ (N) (7)'!$B$2:$C$127,2,FALSE),"")</f>
        <v/>
      </c>
      <c r="CO115" s="32" t="str">
        <f>IFERROR(VLOOKUP(Tabela227[[#This Row],[NOME]],'MANHÃ (N) (6)'!$B$2:$C$127,2,FALSE),"")</f>
        <v/>
      </c>
      <c r="CP115" s="32" t="str">
        <f>IFERROR(VLOOKUP(Tabela227[[#This Row],[NOME]],'MANHÃ (N) (5)'!$B$2:$C$127,2,FALSE),"")</f>
        <v/>
      </c>
      <c r="CQ115" s="32" t="str">
        <f>IFERROR(VLOOKUP(Tabela227[[#This Row],[NOME]],'MANHÃ (N) (4)'!$B$2:$C$127,2,FALSE),"")</f>
        <v/>
      </c>
      <c r="CR115" s="32" t="str">
        <f>IFERROR(VLOOKUP(Tabela227[[#This Row],[NOME]],'MANHÃ (N) (3)'!$B$2:$C$127,2,FALSE),"")</f>
        <v/>
      </c>
      <c r="CS115" s="32" t="str">
        <f>IFERROR(VLOOKUP(Tabela227[[#This Row],[NOME]],'MANHÃ (N) (2)'!$B$2:$C$127,2,FALSE),"")</f>
        <v/>
      </c>
      <c r="CT115" s="32" t="str">
        <f>IFERROR(VLOOKUP(Tabela227[[#This Row],[NOME]],'MANHÃ (N) (1)'!$B$2:$C$127,2,FALSE),"")</f>
        <v/>
      </c>
      <c r="CU115" s="32" t="str">
        <f>IFERROR(VLOOKUP(Tabela227[[#This Row],[NOME]],'MANHÃ (N) (7)'!$D$2:$E$127,2,FALSE),"")</f>
        <v/>
      </c>
      <c r="CV115" s="32" t="str">
        <f>IFERROR(VLOOKUP(Tabela227[[#This Row],[NOME]],'MANHÃ (N) (6)'!$D$2:$E$127,2,FALSE),"")</f>
        <v/>
      </c>
      <c r="CW115" s="32" t="str">
        <f>IFERROR(VLOOKUP(Tabela227[[#This Row],[NOME]],'MANHÃ (N) (5)'!$D$2:$E$127,2,FALSE),"")</f>
        <v/>
      </c>
      <c r="CX115" s="32" t="str">
        <f>IFERROR(VLOOKUP(Tabela227[[#This Row],[NOME]],'MANHÃ (N) (4)'!$D$2:$E$127,2,FALSE),"")</f>
        <v/>
      </c>
      <c r="CY115" s="32" t="str">
        <f>IFERROR(VLOOKUP(Tabela227[[#This Row],[NOME]],'MANHÃ (N) (3)'!$D$2:$E$127,2,FALSE),"")</f>
        <v/>
      </c>
      <c r="CZ115" s="32" t="str">
        <f>IFERROR(VLOOKUP(Tabela227[[#This Row],[NOME]],'MANHÃ (N) (2)'!$D$2:$E$127,2,FALSE),"")</f>
        <v/>
      </c>
      <c r="DA115" s="32" t="str">
        <f>IFERROR(VLOOKUP(Tabela227[[#This Row],[NOME]],'MANHÃ (N) (1)'!$D$2:$E$127,2,FALSE),"")</f>
        <v/>
      </c>
      <c r="DB115" s="32" t="str">
        <f>IFERROR(VLOOKUP(Tabela227[[#This Row],[NOME]],'MANHÃ (N) (7)'!$F$2:$G$127,2,FALSE),"")</f>
        <v/>
      </c>
      <c r="DC115" s="32" t="str">
        <f>IFERROR(VLOOKUP(Tabela227[[#This Row],[NOME]],'MANHÃ (N) (7)'!$F$2:$G$127,2,FALSE),"")</f>
        <v/>
      </c>
      <c r="DD115" s="32" t="str">
        <f>IFERROR(VLOOKUP(Tabela227[[#This Row],[NOME]],'MANHÃ (N) (6)'!$F$2:$G$127,2,FALSE),"")</f>
        <v/>
      </c>
      <c r="DE115" s="32" t="str">
        <f>IFERROR(VLOOKUP(Tabela227[[#This Row],[NOME]],'MANHÃ (N) (5)'!$F$2:$G$127,2,FALSE),"")</f>
        <v/>
      </c>
      <c r="DF115" s="32" t="str">
        <f>IFERROR(VLOOKUP(Tabela227[[#This Row],[NOME]],'MANHÃ (N) (3)'!$F$2:$G$127,2,FALSE),"")</f>
        <v/>
      </c>
      <c r="DG115" s="32" t="str">
        <f>IFERROR(VLOOKUP(Tabela227[[#This Row],[NOME]],'MANHÃ (N) (2)'!$F$2:$G$127,2,FALSE),"")</f>
        <v/>
      </c>
      <c r="DH115" s="32" t="str">
        <f>IFERROR(VLOOKUP(Tabela227[[#This Row],[NOME]],'MANHÃ (N) (1)'!$F$2:$G$127,2,FALSE),"")</f>
        <v/>
      </c>
      <c r="DI115" s="32" t="str">
        <f>IFERROR(VLOOKUP(Tabela227[[#This Row],[NOME]],'MANHÃ (N) (7)'!$H$2:$I$127,2,FALSE),"")</f>
        <v/>
      </c>
      <c r="DJ115" s="32" t="str">
        <f>IFERROR(VLOOKUP(Tabela227[[#This Row],[NOME]],'MANHÃ (N) (6)'!$H$2:$I$127,2,FALSE),"")</f>
        <v/>
      </c>
      <c r="DK115" s="32" t="str">
        <f>IFERROR(VLOOKUP(Tabela227[[#This Row],[NOME]],'MANHÃ (N) (5)'!$H$2:$I$127,2,FALSE),"")</f>
        <v/>
      </c>
      <c r="DL115" s="32" t="str">
        <f>IFERROR(VLOOKUP(Tabela227[[#This Row],[NOME]],'MANHÃ (N) (4)'!$H$2:$I$127,2,FALSE),"")</f>
        <v/>
      </c>
      <c r="DM115" s="32" t="str">
        <f>IFERROR(VLOOKUP(Tabela227[[#This Row],[NOME]],'MANHÃ (N) (3)'!$H$2:$I$127,2,FALSE),"")</f>
        <v/>
      </c>
      <c r="DN115" s="32" t="str">
        <f>IFERROR(VLOOKUP(Tabela227[[#This Row],[NOME]],'MANHÃ (N) (2)'!$H$2:$I$127,2,FALSE),"")</f>
        <v/>
      </c>
      <c r="DO115" s="32" t="str">
        <f>IFERROR(VLOOKUP(Tabela227[[#This Row],[NOME]],'MANHÃ (N) (1)'!$H$2:$I$127,2,FALSE),"")</f>
        <v/>
      </c>
      <c r="DP115" s="32" t="str">
        <f>IFERROR(VLOOKUP(Tabela227[[#This Row],[NOME]],'MANHÃ (N) (7)'!$J$2:$K$127,2,FALSE),"")</f>
        <v/>
      </c>
      <c r="DQ115" s="32" t="str">
        <f>IFERROR(VLOOKUP(Tabela227[[#This Row],[NOME]],'MANHÃ (N) (6)'!$J$2:$K$127,2,FALSE),"")</f>
        <v/>
      </c>
      <c r="DR115" s="32" t="str">
        <f>IFERROR(VLOOKUP(Tabela227[[#This Row],[NOME]],'MANHÃ (N) (5)'!$J$2:$K$127,2,FALSE),"")</f>
        <v/>
      </c>
      <c r="DS115" s="32" t="str">
        <f>IFERROR(VLOOKUP(Tabela227[[#This Row],[NOME]],'MANHÃ (N) (4)'!$J$2:$K$127,2,FALSE),"")</f>
        <v/>
      </c>
      <c r="DT115" s="32" t="str">
        <f>IFERROR(VLOOKUP(Tabela227[[#This Row],[NOME]],'MANHÃ (N) (3)'!$J$2:$K$127,2,FALSE),"")</f>
        <v/>
      </c>
      <c r="DU115" s="32" t="str">
        <f>IFERROR(VLOOKUP(Tabela227[[#This Row],[NOME]],'MANHÃ (N) (2)'!$J$2:$K$127,2,FALSE),"")</f>
        <v/>
      </c>
      <c r="DV115" s="32" t="str">
        <f>IFERROR(VLOOKUP(Tabela227[[#This Row],[NOME]],'MANHÃ (N) (1)'!$J$2:$K$127,2,FALSE),"")</f>
        <v/>
      </c>
      <c r="DW115" s="32" t="str">
        <f>IFERROR(VLOOKUP(Tabela227[[#This Row],[NOME]],'MANHÃ (N) (7)'!$L$2:$M$127,2,FALSE),"")</f>
        <v/>
      </c>
      <c r="DX115" s="32" t="str">
        <f>IFERROR(VLOOKUP(Tabela227[[#This Row],[NOME]],'MANHÃ (N) (6)'!$L$2:$M$127,2,FALSE),"")</f>
        <v/>
      </c>
      <c r="DY115" s="32" t="str">
        <f>IFERROR(VLOOKUP(Tabela227[[#This Row],[NOME]],'MANHÃ (N) (5)'!$L$2:$M$127,2,FALSE),"")</f>
        <v/>
      </c>
      <c r="DZ115" s="32" t="str">
        <f>IFERROR(VLOOKUP(Tabela227[[#This Row],[NOME]],'MANHÃ (N) (4)'!$L$2:$M$127,2,FALSE),"")</f>
        <v/>
      </c>
      <c r="EA115" s="32" t="str">
        <f>IFERROR(VLOOKUP(Tabela227[[#This Row],[NOME]],'MANHÃ (N) (3)'!$L$2:$M$127,2,FALSE),"")</f>
        <v/>
      </c>
      <c r="EB115" s="32" t="str">
        <f>IFERROR(VLOOKUP(Tabela227[[#This Row],[NOME]],'MANHÃ (N) (2)'!$L$2:$M$127,2,FALSE),"")</f>
        <v/>
      </c>
      <c r="EC115" s="32" t="str">
        <f>IFERROR(VLOOKUP(Tabela227[[#This Row],[NOME]],'MANHÃ (N) (1)'!$L$2:$M$127,2,FALSE),"")</f>
        <v/>
      </c>
      <c r="ED115" s="33">
        <v>45323</v>
      </c>
      <c r="EE115" s="31">
        <f>PROFESSORES!$D$3</f>
        <v>2024</v>
      </c>
      <c r="EF115" s="31" t="str">
        <f>PROFESSORES!$C$3</f>
        <v>MAIO</v>
      </c>
      <c r="EG115" s="35">
        <f>'MÊS (WORD)'!$C$4</f>
        <v>5</v>
      </c>
      <c r="EH115" s="42">
        <f>'MÊS (WORD)'!$I$5</f>
        <v>45413</v>
      </c>
      <c r="EI115" s="31" t="str">
        <f>'MÊS (WORD)'!$J$5</f>
        <v>*
***************************DIA DO TRABALHO**************************</v>
      </c>
      <c r="EJ115" s="42">
        <f>'MÊS (WORD)'!$I$6</f>
        <v>45414</v>
      </c>
      <c r="EK115" s="37" t="str">
        <f>'MÊS (WORD)'!$J$6</f>
        <v/>
      </c>
      <c r="EL115" s="42">
        <f>'MÊS (WORD)'!$I$7</f>
        <v>45415</v>
      </c>
      <c r="EM115" s="37" t="str">
        <f>'MÊS (WORD)'!$J$7</f>
        <v/>
      </c>
      <c r="EN115" s="42">
        <f>'MÊS (WORD)'!$I$8</f>
        <v>45416</v>
      </c>
      <c r="EO115" s="37" t="str">
        <f>'MÊS (WORD)'!$J$8</f>
        <v/>
      </c>
      <c r="EP115" s="42">
        <f>'MÊS (WORD)'!$I$9</f>
        <v>45417</v>
      </c>
      <c r="EQ115" s="37" t="str">
        <f>'MÊS (WORD)'!$J$9</f>
        <v>********************************************************************</v>
      </c>
      <c r="ER115" s="42">
        <f>'MÊS (WORD)'!$I$10</f>
        <v>45418</v>
      </c>
      <c r="ES115" s="37" t="str">
        <f>'MÊS (WORD)'!$J$10</f>
        <v/>
      </c>
      <c r="ET115" s="42">
        <f>'MÊS (WORD)'!$I$11</f>
        <v>45419</v>
      </c>
      <c r="EU115" s="37" t="str">
        <f>'MÊS (WORD)'!$J$11</f>
        <v/>
      </c>
      <c r="EV115" s="42">
        <f>'MÊS (WORD)'!$I$12</f>
        <v>45420</v>
      </c>
      <c r="EW115" s="37" t="str">
        <f>'MÊS (WORD)'!$J$12</f>
        <v/>
      </c>
      <c r="EX115" s="42">
        <f>'MÊS (WORD)'!$I$13</f>
        <v>45421</v>
      </c>
      <c r="EY115" s="37" t="str">
        <f>'MÊS (WORD)'!$J$13</f>
        <v/>
      </c>
      <c r="EZ115" s="37">
        <f>'MÊS (WORD)'!$I$14</f>
        <v>45422</v>
      </c>
      <c r="FA115" s="37" t="str">
        <f>'MÊS (WORD)'!$J$14</f>
        <v/>
      </c>
      <c r="FB115" s="37">
        <f>'MÊS (WORD)'!$I$15</f>
        <v>45423</v>
      </c>
      <c r="FC115" s="37" t="str">
        <f>'MÊS (WORD)'!$J$15</f>
        <v/>
      </c>
      <c r="FD115" s="37">
        <f>'MÊS (WORD)'!$I$16</f>
        <v>45424</v>
      </c>
      <c r="FE115" s="37" t="str">
        <f>'MÊS (WORD)'!$J$16</f>
        <v>********************************************************************</v>
      </c>
      <c r="FF115" s="37">
        <f>'MÊS (WORD)'!$I$17</f>
        <v>45425</v>
      </c>
      <c r="FG115" s="37" t="str">
        <f>'MÊS (WORD)'!$J$17</f>
        <v/>
      </c>
      <c r="FH115" s="37">
        <f>'MÊS (WORD)'!$I$18</f>
        <v>45426</v>
      </c>
      <c r="FI115" s="37" t="str">
        <f>'MÊS (WORD)'!$J$18</f>
        <v/>
      </c>
      <c r="FJ115" s="37">
        <f>'MÊS (WORD)'!$I$19</f>
        <v>45427</v>
      </c>
      <c r="FK115" s="37" t="str">
        <f>'MÊS (WORD)'!$J$19</f>
        <v/>
      </c>
      <c r="FL115" s="37">
        <f>'MÊS (WORD)'!$I$20</f>
        <v>45428</v>
      </c>
      <c r="FM115" s="37" t="str">
        <f>'MÊS (WORD)'!$J$20</f>
        <v/>
      </c>
      <c r="FN115" s="37">
        <f>'MÊS (WORD)'!$I$21</f>
        <v>45429</v>
      </c>
      <c r="FO115" s="37" t="str">
        <f>'MÊS (WORD)'!$J$21</f>
        <v/>
      </c>
      <c r="FP115" s="37">
        <f>'MÊS (WORD)'!$I$22</f>
        <v>45430</v>
      </c>
      <c r="FQ115" s="37" t="str">
        <f>'MÊS (WORD)'!$J$22</f>
        <v/>
      </c>
      <c r="FR115" s="37">
        <f>'MÊS (WORD)'!$I$23</f>
        <v>45431</v>
      </c>
      <c r="FS115" s="37" t="str">
        <f>'MÊS (WORD)'!$J$23</f>
        <v>********************************************************************</v>
      </c>
      <c r="FT115" s="37">
        <f>'MÊS (WORD)'!$I$24</f>
        <v>45432</v>
      </c>
      <c r="FU115" s="37" t="str">
        <f>'MÊS (WORD)'!$J$24</f>
        <v/>
      </c>
      <c r="FV115" s="37">
        <f>'MÊS (WORD)'!$I$25</f>
        <v>45433</v>
      </c>
      <c r="FW115" s="37" t="str">
        <f>'MÊS (WORD)'!$J$25</f>
        <v/>
      </c>
      <c r="FX115" s="37">
        <f>'MÊS (WORD)'!$I$26</f>
        <v>45434</v>
      </c>
      <c r="FY115" s="37" t="str">
        <f>'MÊS (WORD)'!$J$26</f>
        <v/>
      </c>
      <c r="FZ115" s="37">
        <f>'MÊS (WORD)'!$I$27</f>
        <v>45435</v>
      </c>
      <c r="GA115" s="37" t="str">
        <f>'MÊS (WORD)'!$J$27</f>
        <v/>
      </c>
      <c r="GB115" s="37">
        <f>'MÊS (WORD)'!$I$28</f>
        <v>45436</v>
      </c>
      <c r="GC115" s="37" t="str">
        <f>'MÊS (WORD)'!$J$28</f>
        <v/>
      </c>
      <c r="GD115" s="37">
        <f>'MÊS (WORD)'!$I$29</f>
        <v>45437</v>
      </c>
      <c r="GE115" s="37" t="str">
        <f>'MÊS (WORD)'!$J$29</f>
        <v/>
      </c>
      <c r="GF115" s="37">
        <f>'MÊS (WORD)'!$I$30</f>
        <v>45438</v>
      </c>
      <c r="GG115" s="37" t="str">
        <f>'MÊS (WORD)'!$J$30</f>
        <v>********************************************************************</v>
      </c>
      <c r="GH115" s="37">
        <f>'MÊS (WORD)'!$I$31</f>
        <v>45439</v>
      </c>
      <c r="GI115" s="37" t="str">
        <f>'MÊS (WORD)'!$J$31</f>
        <v/>
      </c>
      <c r="GJ115" s="37">
        <f>'MÊS (WORD)'!$I$32</f>
        <v>45440</v>
      </c>
      <c r="GK115" s="37" t="str">
        <f>'MÊS (WORD)'!$J$32</f>
        <v/>
      </c>
      <c r="GL115" s="37">
        <f>'MÊS (WORD)'!$I$33</f>
        <v>45441</v>
      </c>
      <c r="GM115" s="37" t="str">
        <f>'MÊS (WORD)'!$J$33</f>
        <v/>
      </c>
      <c r="GN115" s="37">
        <f>'MÊS (WORD)'!$I$34</f>
        <v>45442</v>
      </c>
      <c r="GO115" s="37" t="str">
        <f>'MÊS (WORD)'!$J$34</f>
        <v/>
      </c>
      <c r="GP115" s="37">
        <f>'MÊS (WORD)'!$I$35</f>
        <v>45443</v>
      </c>
      <c r="GQ115" s="31" t="str">
        <f>'MÊS (WORD)'!$J$35</f>
        <v/>
      </c>
    </row>
    <row r="117" spans="1:199" ht="51.75" customHeight="1" x14ac:dyDescent="0.25">
      <c r="N117" s="31">
        <f>COUNTBLANK(N4:EC115)</f>
        <v>13327</v>
      </c>
    </row>
  </sheetData>
  <sheetProtection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5"/>
  <sheetViews>
    <sheetView workbookViewId="0">
      <selection activeCell="N10" sqref="N10"/>
    </sheetView>
  </sheetViews>
  <sheetFormatPr defaultRowHeight="15" x14ac:dyDescent="0.25"/>
  <cols>
    <col min="2" max="2" width="11.7109375" bestFit="1" customWidth="1"/>
    <col min="3" max="3" width="6.5703125" bestFit="1" customWidth="1"/>
    <col min="4" max="4" width="13.42578125" bestFit="1" customWidth="1"/>
    <col min="5" max="5" width="10.140625" customWidth="1"/>
    <col min="6" max="7" width="16.28515625" style="52" hidden="1" customWidth="1"/>
    <col min="8" max="8" width="3" hidden="1" customWidth="1"/>
    <col min="9" max="9" width="16.28515625" hidden="1" customWidth="1"/>
    <col min="10" max="10" width="29.140625" style="4" hidden="1" customWidth="1"/>
    <col min="11" max="11" width="2" hidden="1" customWidth="1"/>
  </cols>
  <sheetData>
    <row r="3" spans="2:11" x14ac:dyDescent="0.25">
      <c r="B3" s="104" t="s">
        <v>512</v>
      </c>
      <c r="C3" s="104"/>
      <c r="D3" s="104"/>
      <c r="E3" s="104"/>
    </row>
    <row r="4" spans="2:11" x14ac:dyDescent="0.25">
      <c r="B4" s="9" t="str">
        <f>PROFESSORES!C3</f>
        <v>MAIO</v>
      </c>
      <c r="C4" s="10">
        <f>IF(B4=SEMANA!D4,SEMANA!C4,IF(B4=SEMANA!D5,SEMANA!C5,IF(B4=SEMANA!D6,SEMANA!C6,IF(B4=SEMANA!D7,SEMANA!C7,IF(B4=SEMANA!D8,SEMANA!C8,IF(B4=SEMANA!D9,SEMANA!C9,IF(B4=SEMANA!D10,SEMANA!C10,IF(B4=SEMANA!D11,SEMANA!C11,IF(B4=SEMANA!D12,SEMANA!C12,IF(B4=SEMANA!D13,SEMANA!C13,IF(B4=SEMANA!D14,SEMANA!C14,IF(B4=SEMANA!D15,SEMANA!C15,"SOS"))))))))))))</f>
        <v>5</v>
      </c>
      <c r="D4" s="105" t="s">
        <v>513</v>
      </c>
      <c r="E4" s="105"/>
      <c r="F4" s="108"/>
      <c r="G4" s="109"/>
    </row>
    <row r="5" spans="2:11" ht="15.75" customHeight="1" x14ac:dyDescent="0.25">
      <c r="B5" s="102">
        <f>DATE(PROFESSORES!$D$3,$C$4,0)+SEMANA!B4</f>
        <v>45413</v>
      </c>
      <c r="C5" s="103"/>
      <c r="D5" s="110">
        <f>B5</f>
        <v>45413</v>
      </c>
      <c r="E5" s="111"/>
      <c r="F5" s="112" t="str">
        <f>IF(AND($C$4=1,H5=1),"**********************DIA DA CONFRATERNIZAÇÃO***********************",IF(AND($C$4=2,H5=19),"***********************ANIVERSÁRIO DE OSASCO************************",IF(AND($C$4=3,H5=0),"",IF(AND($C$4=4,H5=21),"*****************************TIRADENTES*****************************",IF(AND($C$4=5,H5=1),"*
***************************DIA DO TRABALHO**************************",IF(AND($C$4=6,H5=13),"*********************DIA DO PADROEIRO DE OSASCO*********************",IF(AND($C$4=7,H5=9),"****************DIA DA REVOLUÇÃO CONSTITUCIONALISTA*****************",IF(AND($C$4=8,H5=0),"",IF(AND($C$4=9,H5=7),"*******************DIA DA INDEPENDÊNCIA DO BRASIL*******************",IF(AND($C$4=10,H5=12),"***********************NOSSA SENHORA APARECIDA**********************",IF(AND($C$4=10,H5=15),"*************************DIA DO PROFESSOR***************************",IF(AND($C$4=10,H5=28),"***********************DIA DO SERVIDOR PÚBLICO**********************",IF(AND($C$4=11,H5=2),"*******************************FINADOS******************************",IF(AND($C$4=11,H5=20),"***********************DIA DA CONSCIÊNCIA NEGRA***********************",IF(AND($C$4=11,H5=15),"**********************PROCLAMAÇÃO DA REPÚBLICA**********************",IF(AND($C$4=12,H5=25),"*******************************NATAL********************************",""))))))))))))))))</f>
        <v>*
***************************DIA DO TRABALHO**************************</v>
      </c>
      <c r="G5" s="98"/>
      <c r="H5" s="40">
        <f>IF(B5&lt;&gt;0,1,"erro")</f>
        <v>1</v>
      </c>
      <c r="I5" s="36">
        <f>B5</f>
        <v>45413</v>
      </c>
      <c r="J5" s="51" t="str">
        <f>IF(K5&lt;&gt;7,F5,"********************************************************************")</f>
        <v>*
***************************DIA DO TRABALHO**************************</v>
      </c>
      <c r="K5">
        <f>WEEKDAY(B5,2)</f>
        <v>3</v>
      </c>
    </row>
    <row r="6" spans="2:11" ht="15.75" customHeight="1" x14ac:dyDescent="0.25">
      <c r="B6" s="102">
        <f>DATE(PROFESSORES!$D$3,$C$4,0)+SEMANA!B5</f>
        <v>45414</v>
      </c>
      <c r="C6" s="103"/>
      <c r="D6" s="110">
        <f t="shared" ref="D6:D34" si="0">B6</f>
        <v>45414</v>
      </c>
      <c r="E6" s="111"/>
      <c r="F6" s="112" t="str">
        <f t="shared" ref="F6:F35" si="1">IF(AND($C$4=1,H6=1),"**********************DIA DA CONFRATERNIZAÇÃO***********************",IF(AND($C$4=2,H6=19),"***********************ANIVERSÁRIO DE OSASCO************************",IF(AND($C$4=3,H6=0),"",IF(AND($C$4=4,H6=21),"*****************************TIRADENTES*****************************",IF(AND($C$4=5,H6=1),"*
***************************DIA DO TRABALHO**************************",IF(AND($C$4=6,H6=13),"*********************DIA DO PADROEIRO DE OSASCO*********************",IF(AND($C$4=7,H6=9),"****************DIA DA REVOLUÇÃO CONSTITUCIONALISTA*****************",IF(AND($C$4=8,H6=0),"",IF(AND($C$4=9,H6=7),"*******************DIA DA INDEPENDÊNCIA DO BRASIL*******************",IF(AND($C$4=10,H6=12),"***********************NOSSA SENHORA APARECIDA**********************",IF(AND($C$4=10,H6=15),"*************************DIA DO PROFESSOR***************************",IF(AND($C$4=10,H6=28),"***********************DIA DO SERVIDOR PÚBLICO**********************",IF(AND($C$4=11,H6=2),"*******************************FINADOS******************************",IF(AND($C$4=11,H6=20),"***********************DIA DA CONSCIÊNCIA NEGRA***********************",IF(AND($C$4=11,H6=15),"**********************PROCLAMAÇÃO DA REPÚBLICA**********************",IF(AND($C$4=12,H6=25),"*******************************NATAL********************************",""))))))))))))))))</f>
        <v/>
      </c>
      <c r="G6" s="98"/>
      <c r="H6" s="40">
        <f>IF(B6&lt;&gt;0,2,"erro")</f>
        <v>2</v>
      </c>
      <c r="I6" s="36">
        <f t="shared" ref="I6:I35" si="2">B6</f>
        <v>45414</v>
      </c>
      <c r="J6" s="51" t="str">
        <f t="shared" ref="J6:J35" si="3">IF(K6&lt;&gt;7,F6,"********************************************************************")</f>
        <v/>
      </c>
      <c r="K6">
        <f t="shared" ref="K6:K30" si="4">WEEKDAY(B6,2)</f>
        <v>4</v>
      </c>
    </row>
    <row r="7" spans="2:11" ht="15.75" customHeight="1" x14ac:dyDescent="0.25">
      <c r="B7" s="102">
        <f>DATE(PROFESSORES!$D$3,$C$4,0)+SEMANA!B6</f>
        <v>45415</v>
      </c>
      <c r="C7" s="103"/>
      <c r="D7" s="110">
        <f t="shared" si="0"/>
        <v>45415</v>
      </c>
      <c r="E7" s="111"/>
      <c r="F7" s="112" t="str">
        <f t="shared" si="1"/>
        <v/>
      </c>
      <c r="G7" s="98"/>
      <c r="H7" s="40">
        <f>IF(B7&lt;&gt;0,3,"erro")</f>
        <v>3</v>
      </c>
      <c r="I7" s="36">
        <f t="shared" si="2"/>
        <v>45415</v>
      </c>
      <c r="J7" s="51" t="str">
        <f t="shared" si="3"/>
        <v/>
      </c>
      <c r="K7">
        <f t="shared" si="4"/>
        <v>5</v>
      </c>
    </row>
    <row r="8" spans="2:11" ht="15.75" customHeight="1" x14ac:dyDescent="0.25">
      <c r="B8" s="102">
        <f>DATE(PROFESSORES!$D$3,$C$4,0)+SEMANA!B7</f>
        <v>45416</v>
      </c>
      <c r="C8" s="103"/>
      <c r="D8" s="110">
        <f t="shared" si="0"/>
        <v>45416</v>
      </c>
      <c r="E8" s="111"/>
      <c r="F8" s="112" t="str">
        <f t="shared" si="1"/>
        <v/>
      </c>
      <c r="G8" s="98"/>
      <c r="H8" s="40">
        <f>IF(B8&lt;&gt;0,4,"erro")</f>
        <v>4</v>
      </c>
      <c r="I8" s="36">
        <f t="shared" si="2"/>
        <v>45416</v>
      </c>
      <c r="J8" s="51" t="str">
        <f t="shared" si="3"/>
        <v/>
      </c>
      <c r="K8">
        <f t="shared" si="4"/>
        <v>6</v>
      </c>
    </row>
    <row r="9" spans="2:11" ht="15.75" customHeight="1" x14ac:dyDescent="0.25">
      <c r="B9" s="102">
        <f>DATE(PROFESSORES!$D$3,$C$4,0)+SEMANA!B8</f>
        <v>45417</v>
      </c>
      <c r="C9" s="103"/>
      <c r="D9" s="110">
        <f t="shared" si="0"/>
        <v>45417</v>
      </c>
      <c r="E9" s="111"/>
      <c r="F9" s="112" t="str">
        <f t="shared" si="1"/>
        <v/>
      </c>
      <c r="G9" s="98"/>
      <c r="H9" s="40">
        <f>IF(B9&lt;&gt;0,5,"erro")</f>
        <v>5</v>
      </c>
      <c r="I9" s="36">
        <f t="shared" si="2"/>
        <v>45417</v>
      </c>
      <c r="J9" s="51" t="str">
        <f t="shared" si="3"/>
        <v>********************************************************************</v>
      </c>
      <c r="K9">
        <f t="shared" si="4"/>
        <v>7</v>
      </c>
    </row>
    <row r="10" spans="2:11" ht="15.75" customHeight="1" x14ac:dyDescent="0.25">
      <c r="B10" s="102">
        <f>DATE(PROFESSORES!$D$3,$C$4,0)+SEMANA!B9</f>
        <v>45418</v>
      </c>
      <c r="C10" s="103"/>
      <c r="D10" s="110">
        <f t="shared" si="0"/>
        <v>45418</v>
      </c>
      <c r="E10" s="111"/>
      <c r="F10" s="112" t="str">
        <f t="shared" si="1"/>
        <v/>
      </c>
      <c r="G10" s="98"/>
      <c r="H10" s="40">
        <f>IF(B10&lt;&gt;0,6,"erro")</f>
        <v>6</v>
      </c>
      <c r="I10" s="36">
        <f t="shared" si="2"/>
        <v>45418</v>
      </c>
      <c r="J10" s="51" t="str">
        <f t="shared" si="3"/>
        <v/>
      </c>
      <c r="K10">
        <f t="shared" si="4"/>
        <v>1</v>
      </c>
    </row>
    <row r="11" spans="2:11" ht="15.75" customHeight="1" x14ac:dyDescent="0.25">
      <c r="B11" s="102">
        <f>DATE(PROFESSORES!$D$3,$C$4,0)+SEMANA!B10</f>
        <v>45419</v>
      </c>
      <c r="C11" s="103"/>
      <c r="D11" s="110">
        <f t="shared" si="0"/>
        <v>45419</v>
      </c>
      <c r="E11" s="111"/>
      <c r="F11" s="112" t="str">
        <f t="shared" si="1"/>
        <v/>
      </c>
      <c r="G11" s="98"/>
      <c r="H11" s="40">
        <f>IF(B11&lt;&gt;0,7,"erro")</f>
        <v>7</v>
      </c>
      <c r="I11" s="36">
        <f t="shared" si="2"/>
        <v>45419</v>
      </c>
      <c r="J11" s="51" t="str">
        <f t="shared" si="3"/>
        <v/>
      </c>
      <c r="K11">
        <f t="shared" si="4"/>
        <v>2</v>
      </c>
    </row>
    <row r="12" spans="2:11" ht="15.75" customHeight="1" x14ac:dyDescent="0.25">
      <c r="B12" s="102">
        <f>DATE(PROFESSORES!$D$3,$C$4,0)+SEMANA!B11</f>
        <v>45420</v>
      </c>
      <c r="C12" s="103"/>
      <c r="D12" s="110">
        <f t="shared" si="0"/>
        <v>45420</v>
      </c>
      <c r="E12" s="111"/>
      <c r="F12" s="112" t="str">
        <f t="shared" si="1"/>
        <v/>
      </c>
      <c r="G12" s="98"/>
      <c r="H12" s="40">
        <f>IF(B12&lt;&gt;0,8,"erro")</f>
        <v>8</v>
      </c>
      <c r="I12" s="36">
        <f t="shared" si="2"/>
        <v>45420</v>
      </c>
      <c r="J12" s="51" t="str">
        <f t="shared" si="3"/>
        <v/>
      </c>
      <c r="K12">
        <f t="shared" si="4"/>
        <v>3</v>
      </c>
    </row>
    <row r="13" spans="2:11" ht="15.75" customHeight="1" x14ac:dyDescent="0.25">
      <c r="B13" s="102">
        <f>DATE(PROFESSORES!$D$3,$C$4,0)+SEMANA!B12</f>
        <v>45421</v>
      </c>
      <c r="C13" s="103"/>
      <c r="D13" s="110">
        <f t="shared" si="0"/>
        <v>45421</v>
      </c>
      <c r="E13" s="111"/>
      <c r="F13" s="112" t="str">
        <f t="shared" si="1"/>
        <v/>
      </c>
      <c r="G13" s="98"/>
      <c r="H13" s="40">
        <f>IF(B13&lt;&gt;0,9,"erro")</f>
        <v>9</v>
      </c>
      <c r="I13" s="36">
        <f t="shared" si="2"/>
        <v>45421</v>
      </c>
      <c r="J13" s="51" t="str">
        <f t="shared" si="3"/>
        <v/>
      </c>
      <c r="K13">
        <f t="shared" si="4"/>
        <v>4</v>
      </c>
    </row>
    <row r="14" spans="2:11" ht="15.75" customHeight="1" x14ac:dyDescent="0.25">
      <c r="B14" s="102">
        <f>DATE(PROFESSORES!$D$3,$C$4,0)+SEMANA!B13</f>
        <v>45422</v>
      </c>
      <c r="C14" s="103"/>
      <c r="D14" s="110">
        <f t="shared" si="0"/>
        <v>45422</v>
      </c>
      <c r="E14" s="111"/>
      <c r="F14" s="112" t="str">
        <f t="shared" si="1"/>
        <v/>
      </c>
      <c r="G14" s="98"/>
      <c r="H14" s="40">
        <f>IF(B14&lt;&gt;0,10,"erro")</f>
        <v>10</v>
      </c>
      <c r="I14" s="36">
        <f t="shared" si="2"/>
        <v>45422</v>
      </c>
      <c r="J14" s="51" t="str">
        <f t="shared" si="3"/>
        <v/>
      </c>
      <c r="K14">
        <f t="shared" si="4"/>
        <v>5</v>
      </c>
    </row>
    <row r="15" spans="2:11" ht="15.75" customHeight="1" x14ac:dyDescent="0.25">
      <c r="B15" s="102">
        <f>DATE(PROFESSORES!$D$3,$C$4,0)+SEMANA!B14</f>
        <v>45423</v>
      </c>
      <c r="C15" s="103"/>
      <c r="D15" s="110">
        <f t="shared" si="0"/>
        <v>45423</v>
      </c>
      <c r="E15" s="111"/>
      <c r="F15" s="112" t="str">
        <f t="shared" si="1"/>
        <v/>
      </c>
      <c r="G15" s="98"/>
      <c r="H15" s="40">
        <f>IF(B15&lt;&gt;0,11,"erro")</f>
        <v>11</v>
      </c>
      <c r="I15" s="36">
        <f t="shared" si="2"/>
        <v>45423</v>
      </c>
      <c r="J15" s="51" t="str">
        <f t="shared" si="3"/>
        <v/>
      </c>
      <c r="K15">
        <f t="shared" si="4"/>
        <v>6</v>
      </c>
    </row>
    <row r="16" spans="2:11" ht="15.75" customHeight="1" x14ac:dyDescent="0.25">
      <c r="B16" s="102">
        <f>DATE(PROFESSORES!$D$3,$C$4,0)+SEMANA!B15</f>
        <v>45424</v>
      </c>
      <c r="C16" s="103"/>
      <c r="D16" s="110">
        <f t="shared" si="0"/>
        <v>45424</v>
      </c>
      <c r="E16" s="111"/>
      <c r="F16" s="112" t="str">
        <f t="shared" si="1"/>
        <v/>
      </c>
      <c r="G16" s="98"/>
      <c r="H16" s="40">
        <f>IF(B16&lt;&gt;0,12,"erro")</f>
        <v>12</v>
      </c>
      <c r="I16" s="36">
        <f t="shared" si="2"/>
        <v>45424</v>
      </c>
      <c r="J16" s="51" t="str">
        <f t="shared" si="3"/>
        <v>********************************************************************</v>
      </c>
      <c r="K16">
        <f t="shared" si="4"/>
        <v>7</v>
      </c>
    </row>
    <row r="17" spans="2:11" ht="15.75" customHeight="1" x14ac:dyDescent="0.25">
      <c r="B17" s="102">
        <f>DATE(PROFESSORES!$D$3,$C$4,0)+SEMANA!B16</f>
        <v>45425</v>
      </c>
      <c r="C17" s="103"/>
      <c r="D17" s="110">
        <f t="shared" si="0"/>
        <v>45425</v>
      </c>
      <c r="E17" s="111"/>
      <c r="F17" s="112" t="str">
        <f t="shared" si="1"/>
        <v/>
      </c>
      <c r="G17" s="98"/>
      <c r="H17" s="40">
        <f>IF(B17&lt;&gt;0,13,"erro")</f>
        <v>13</v>
      </c>
      <c r="I17" s="36">
        <f t="shared" si="2"/>
        <v>45425</v>
      </c>
      <c r="J17" s="51" t="str">
        <f t="shared" si="3"/>
        <v/>
      </c>
      <c r="K17">
        <f t="shared" si="4"/>
        <v>1</v>
      </c>
    </row>
    <row r="18" spans="2:11" ht="15.75" customHeight="1" x14ac:dyDescent="0.25">
      <c r="B18" s="102">
        <f>DATE(PROFESSORES!$D$3,$C$4,0)+SEMANA!B17</f>
        <v>45426</v>
      </c>
      <c r="C18" s="103"/>
      <c r="D18" s="110">
        <f t="shared" si="0"/>
        <v>45426</v>
      </c>
      <c r="E18" s="111"/>
      <c r="F18" s="112" t="str">
        <f t="shared" si="1"/>
        <v/>
      </c>
      <c r="G18" s="98"/>
      <c r="H18" s="40">
        <f>IF(B18&lt;&gt;0,14,"erro")</f>
        <v>14</v>
      </c>
      <c r="I18" s="36">
        <f t="shared" si="2"/>
        <v>45426</v>
      </c>
      <c r="J18" s="51" t="str">
        <f t="shared" si="3"/>
        <v/>
      </c>
      <c r="K18">
        <f t="shared" si="4"/>
        <v>2</v>
      </c>
    </row>
    <row r="19" spans="2:11" ht="15.75" customHeight="1" x14ac:dyDescent="0.25">
      <c r="B19" s="102">
        <f>DATE(PROFESSORES!$D$3,$C$4,0)+SEMANA!B18</f>
        <v>45427</v>
      </c>
      <c r="C19" s="103"/>
      <c r="D19" s="110">
        <f t="shared" si="0"/>
        <v>45427</v>
      </c>
      <c r="E19" s="111"/>
      <c r="F19" s="112" t="str">
        <f t="shared" si="1"/>
        <v/>
      </c>
      <c r="G19" s="98"/>
      <c r="H19" s="40">
        <f>IF(B19&lt;&gt;0,15,"erro")</f>
        <v>15</v>
      </c>
      <c r="I19" s="36">
        <f t="shared" si="2"/>
        <v>45427</v>
      </c>
      <c r="J19" s="51" t="str">
        <f t="shared" si="3"/>
        <v/>
      </c>
      <c r="K19">
        <f t="shared" si="4"/>
        <v>3</v>
      </c>
    </row>
    <row r="20" spans="2:11" ht="15.75" customHeight="1" x14ac:dyDescent="0.25">
      <c r="B20" s="102">
        <f>DATE(PROFESSORES!$D$3,$C$4,0)+SEMANA!B19</f>
        <v>45428</v>
      </c>
      <c r="C20" s="103"/>
      <c r="D20" s="110">
        <f t="shared" si="0"/>
        <v>45428</v>
      </c>
      <c r="E20" s="111"/>
      <c r="F20" s="112" t="str">
        <f t="shared" si="1"/>
        <v/>
      </c>
      <c r="G20" s="98"/>
      <c r="H20" s="40">
        <f>IF(B20&lt;&gt;0,16,"erro")</f>
        <v>16</v>
      </c>
      <c r="I20" s="36">
        <f t="shared" si="2"/>
        <v>45428</v>
      </c>
      <c r="J20" s="51" t="str">
        <f t="shared" si="3"/>
        <v/>
      </c>
      <c r="K20">
        <f t="shared" si="4"/>
        <v>4</v>
      </c>
    </row>
    <row r="21" spans="2:11" ht="15.75" customHeight="1" x14ac:dyDescent="0.25">
      <c r="B21" s="102">
        <f>DATE(PROFESSORES!$D$3,$C$4,0)+SEMANA!B20</f>
        <v>45429</v>
      </c>
      <c r="C21" s="103"/>
      <c r="D21" s="110">
        <f t="shared" si="0"/>
        <v>45429</v>
      </c>
      <c r="E21" s="111"/>
      <c r="F21" s="112" t="str">
        <f t="shared" si="1"/>
        <v/>
      </c>
      <c r="G21" s="98"/>
      <c r="H21" s="40">
        <f>IF(B21&lt;&gt;0,17,"erro")</f>
        <v>17</v>
      </c>
      <c r="I21" s="36">
        <f t="shared" si="2"/>
        <v>45429</v>
      </c>
      <c r="J21" s="51" t="str">
        <f t="shared" si="3"/>
        <v/>
      </c>
      <c r="K21">
        <f t="shared" si="4"/>
        <v>5</v>
      </c>
    </row>
    <row r="22" spans="2:11" ht="15.75" customHeight="1" x14ac:dyDescent="0.25">
      <c r="B22" s="102">
        <f>DATE(PROFESSORES!$D$3,$C$4,0)+SEMANA!B21</f>
        <v>45430</v>
      </c>
      <c r="C22" s="103"/>
      <c r="D22" s="110">
        <f t="shared" si="0"/>
        <v>45430</v>
      </c>
      <c r="E22" s="111"/>
      <c r="F22" s="112" t="str">
        <f t="shared" si="1"/>
        <v/>
      </c>
      <c r="G22" s="98"/>
      <c r="H22" s="40">
        <f>IF(B22&lt;&gt;0,18,"erro")</f>
        <v>18</v>
      </c>
      <c r="I22" s="36">
        <f t="shared" si="2"/>
        <v>45430</v>
      </c>
      <c r="J22" s="51" t="str">
        <f t="shared" si="3"/>
        <v/>
      </c>
      <c r="K22">
        <f t="shared" si="4"/>
        <v>6</v>
      </c>
    </row>
    <row r="23" spans="2:11" ht="15.75" customHeight="1" x14ac:dyDescent="0.25">
      <c r="B23" s="102">
        <f>DATE(PROFESSORES!$D$3,$C$4,0)+SEMANA!B22</f>
        <v>45431</v>
      </c>
      <c r="C23" s="103"/>
      <c r="D23" s="110">
        <f t="shared" si="0"/>
        <v>45431</v>
      </c>
      <c r="E23" s="111"/>
      <c r="F23" s="112" t="str">
        <f t="shared" si="1"/>
        <v/>
      </c>
      <c r="G23" s="98"/>
      <c r="H23" s="40">
        <f>IF(B23&lt;&gt;0,19,"erro")</f>
        <v>19</v>
      </c>
      <c r="I23" s="36">
        <f t="shared" si="2"/>
        <v>45431</v>
      </c>
      <c r="J23" s="51" t="str">
        <f t="shared" si="3"/>
        <v>********************************************************************</v>
      </c>
      <c r="K23">
        <f t="shared" si="4"/>
        <v>7</v>
      </c>
    </row>
    <row r="24" spans="2:11" ht="15.75" customHeight="1" x14ac:dyDescent="0.25">
      <c r="B24" s="102">
        <f>DATE(PROFESSORES!$D$3,$C$4,0)+SEMANA!B23</f>
        <v>45432</v>
      </c>
      <c r="C24" s="103"/>
      <c r="D24" s="110">
        <f t="shared" si="0"/>
        <v>45432</v>
      </c>
      <c r="E24" s="111"/>
      <c r="F24" s="112" t="str">
        <f t="shared" si="1"/>
        <v/>
      </c>
      <c r="G24" s="98"/>
      <c r="H24" s="40">
        <f>IF(B24&lt;&gt;0,20,"erro")</f>
        <v>20</v>
      </c>
      <c r="I24" s="36">
        <f>B24</f>
        <v>45432</v>
      </c>
      <c r="J24" s="51" t="str">
        <f t="shared" si="3"/>
        <v/>
      </c>
      <c r="K24">
        <f t="shared" si="4"/>
        <v>1</v>
      </c>
    </row>
    <row r="25" spans="2:11" ht="15.75" customHeight="1" x14ac:dyDescent="0.25">
      <c r="B25" s="102">
        <f>DATE(PROFESSORES!$D$3,$C$4,0)+SEMANA!B24</f>
        <v>45433</v>
      </c>
      <c r="C25" s="103"/>
      <c r="D25" s="110">
        <f t="shared" si="0"/>
        <v>45433</v>
      </c>
      <c r="E25" s="111"/>
      <c r="F25" s="112" t="str">
        <f t="shared" si="1"/>
        <v/>
      </c>
      <c r="G25" s="98"/>
      <c r="H25" s="40">
        <f>IF(B25&lt;&gt;0,21,"erro")</f>
        <v>21</v>
      </c>
      <c r="I25" s="36">
        <f t="shared" si="2"/>
        <v>45433</v>
      </c>
      <c r="J25" s="51" t="str">
        <f t="shared" si="3"/>
        <v/>
      </c>
      <c r="K25">
        <f t="shared" si="4"/>
        <v>2</v>
      </c>
    </row>
    <row r="26" spans="2:11" ht="15.75" customHeight="1" x14ac:dyDescent="0.25">
      <c r="B26" s="102">
        <f>DATE(PROFESSORES!$D$3,$C$4,0)+SEMANA!B25</f>
        <v>45434</v>
      </c>
      <c r="C26" s="103"/>
      <c r="D26" s="110">
        <f t="shared" si="0"/>
        <v>45434</v>
      </c>
      <c r="E26" s="111"/>
      <c r="F26" s="112" t="str">
        <f t="shared" si="1"/>
        <v/>
      </c>
      <c r="G26" s="98"/>
      <c r="H26" s="40">
        <f>IF(B26&lt;&gt;0,22,"erro")</f>
        <v>22</v>
      </c>
      <c r="I26" s="36">
        <f t="shared" si="2"/>
        <v>45434</v>
      </c>
      <c r="J26" s="51" t="str">
        <f t="shared" si="3"/>
        <v/>
      </c>
      <c r="K26">
        <f t="shared" si="4"/>
        <v>3</v>
      </c>
    </row>
    <row r="27" spans="2:11" ht="15.75" customHeight="1" x14ac:dyDescent="0.25">
      <c r="B27" s="102">
        <f>DATE(PROFESSORES!$D$3,$C$4,0)+SEMANA!B26</f>
        <v>45435</v>
      </c>
      <c r="C27" s="103"/>
      <c r="D27" s="110">
        <f t="shared" si="0"/>
        <v>45435</v>
      </c>
      <c r="E27" s="111"/>
      <c r="F27" s="112" t="str">
        <f t="shared" si="1"/>
        <v/>
      </c>
      <c r="G27" s="98"/>
      <c r="H27" s="40">
        <f>IF(B27&lt;&gt;0,23,"erro")</f>
        <v>23</v>
      </c>
      <c r="I27" s="36">
        <f t="shared" si="2"/>
        <v>45435</v>
      </c>
      <c r="J27" s="51" t="str">
        <f t="shared" si="3"/>
        <v/>
      </c>
      <c r="K27">
        <f t="shared" si="4"/>
        <v>4</v>
      </c>
    </row>
    <row r="28" spans="2:11" ht="15.75" customHeight="1" x14ac:dyDescent="0.25">
      <c r="B28" s="102">
        <f>DATE(PROFESSORES!$D$3,$C$4,0)+SEMANA!B27</f>
        <v>45436</v>
      </c>
      <c r="C28" s="103"/>
      <c r="D28" s="110">
        <f t="shared" si="0"/>
        <v>45436</v>
      </c>
      <c r="E28" s="111"/>
      <c r="F28" s="112" t="str">
        <f t="shared" si="1"/>
        <v/>
      </c>
      <c r="G28" s="98"/>
      <c r="H28" s="40">
        <f>IF(B28&lt;&gt;0,24,"erro")</f>
        <v>24</v>
      </c>
      <c r="I28" s="36">
        <f t="shared" si="2"/>
        <v>45436</v>
      </c>
      <c r="J28" s="51" t="str">
        <f t="shared" si="3"/>
        <v/>
      </c>
      <c r="K28">
        <f t="shared" si="4"/>
        <v>5</v>
      </c>
    </row>
    <row r="29" spans="2:11" ht="15.75" customHeight="1" x14ac:dyDescent="0.25">
      <c r="B29" s="102">
        <f>DATE(PROFESSORES!$D$3,$C$4,0)+SEMANA!B28</f>
        <v>45437</v>
      </c>
      <c r="C29" s="103"/>
      <c r="D29" s="110">
        <f t="shared" si="0"/>
        <v>45437</v>
      </c>
      <c r="E29" s="111"/>
      <c r="F29" s="112" t="str">
        <f t="shared" si="1"/>
        <v/>
      </c>
      <c r="G29" s="98"/>
      <c r="H29" s="40">
        <f>IF(B29&lt;&gt;0,25,"erro")</f>
        <v>25</v>
      </c>
      <c r="I29" s="36">
        <f t="shared" si="2"/>
        <v>45437</v>
      </c>
      <c r="J29" s="51" t="str">
        <f t="shared" si="3"/>
        <v/>
      </c>
      <c r="K29">
        <f t="shared" si="4"/>
        <v>6</v>
      </c>
    </row>
    <row r="30" spans="2:11" ht="15.75" customHeight="1" x14ac:dyDescent="0.25">
      <c r="B30" s="102">
        <f>DATE(PROFESSORES!$D$3,$C$4,0)+SEMANA!B29</f>
        <v>45438</v>
      </c>
      <c r="C30" s="103"/>
      <c r="D30" s="110">
        <f t="shared" si="0"/>
        <v>45438</v>
      </c>
      <c r="E30" s="111"/>
      <c r="F30" s="112" t="str">
        <f t="shared" si="1"/>
        <v/>
      </c>
      <c r="G30" s="98"/>
      <c r="H30" s="40">
        <f>IF(B30&lt;&gt;0,26,"erro")</f>
        <v>26</v>
      </c>
      <c r="I30" s="36">
        <f t="shared" si="2"/>
        <v>45438</v>
      </c>
      <c r="J30" s="51" t="str">
        <f t="shared" si="3"/>
        <v>********************************************************************</v>
      </c>
      <c r="K30">
        <f t="shared" si="4"/>
        <v>7</v>
      </c>
    </row>
    <row r="31" spans="2:11" ht="15.75" customHeight="1" x14ac:dyDescent="0.25">
      <c r="B31" s="102">
        <f>DATE(PROFESSORES!$D$3,$C$4,0)+SEMANA!B30</f>
        <v>45439</v>
      </c>
      <c r="C31" s="103"/>
      <c r="D31" s="110">
        <f t="shared" si="0"/>
        <v>45439</v>
      </c>
      <c r="E31" s="111"/>
      <c r="F31" s="112" t="str">
        <f t="shared" si="1"/>
        <v/>
      </c>
      <c r="G31" s="98"/>
      <c r="H31" s="40">
        <f>IF(B31&lt;&gt;0,27,"erro")</f>
        <v>27</v>
      </c>
      <c r="I31" s="36">
        <f t="shared" si="2"/>
        <v>45439</v>
      </c>
      <c r="J31" s="51" t="str">
        <f t="shared" si="3"/>
        <v/>
      </c>
      <c r="K31">
        <f>IFERROR(WEEKDAY(B31,2),"")</f>
        <v>1</v>
      </c>
    </row>
    <row r="32" spans="2:11" ht="15.75" customHeight="1" x14ac:dyDescent="0.25">
      <c r="B32" s="102">
        <f>IF(B31&lt;MÊS!$B$38,B31+1,"")</f>
        <v>45440</v>
      </c>
      <c r="C32" s="103"/>
      <c r="D32" s="110">
        <f t="shared" si="0"/>
        <v>45440</v>
      </c>
      <c r="E32" s="111"/>
      <c r="F32" s="112" t="str">
        <f t="shared" si="1"/>
        <v/>
      </c>
      <c r="G32" s="98"/>
      <c r="H32" s="40">
        <f>IF(B32&lt;&gt;0,28,"erro")</f>
        <v>28</v>
      </c>
      <c r="I32" s="36">
        <f t="shared" si="2"/>
        <v>45440</v>
      </c>
      <c r="J32" s="51" t="str">
        <f t="shared" si="3"/>
        <v/>
      </c>
      <c r="K32">
        <f t="shared" ref="K32:K35" si="5">IFERROR(WEEKDAY(B32,2),"")</f>
        <v>2</v>
      </c>
    </row>
    <row r="33" spans="2:11" ht="15.75" customHeight="1" x14ac:dyDescent="0.25">
      <c r="B33" s="102">
        <f>IF(B32&lt;MÊS!$B$38,B32+1,"")</f>
        <v>45441</v>
      </c>
      <c r="C33" s="103"/>
      <c r="D33" s="110">
        <f t="shared" si="0"/>
        <v>45441</v>
      </c>
      <c r="E33" s="111"/>
      <c r="F33" s="112" t="str">
        <f t="shared" si="1"/>
        <v/>
      </c>
      <c r="G33" s="98"/>
      <c r="H33" s="40">
        <f>IF(B33&lt;&gt;0,29,"erro")</f>
        <v>29</v>
      </c>
      <c r="I33" s="36">
        <f t="shared" si="2"/>
        <v>45441</v>
      </c>
      <c r="J33" s="51" t="str">
        <f t="shared" si="3"/>
        <v/>
      </c>
      <c r="K33">
        <f t="shared" si="5"/>
        <v>3</v>
      </c>
    </row>
    <row r="34" spans="2:11" ht="15.75" customHeight="1" x14ac:dyDescent="0.25">
      <c r="B34" s="102">
        <f>IF(B33&lt;MÊS!$B$38,B33+1,"")</f>
        <v>45442</v>
      </c>
      <c r="C34" s="103"/>
      <c r="D34" s="110">
        <f t="shared" si="0"/>
        <v>45442</v>
      </c>
      <c r="E34" s="111"/>
      <c r="F34" s="112" t="str">
        <f t="shared" si="1"/>
        <v/>
      </c>
      <c r="G34" s="98"/>
      <c r="H34" s="40">
        <f>IF(B34&lt;&gt;"",30,"")</f>
        <v>30</v>
      </c>
      <c r="I34" s="36">
        <f t="shared" si="2"/>
        <v>45442</v>
      </c>
      <c r="J34" s="51" t="str">
        <f t="shared" si="3"/>
        <v/>
      </c>
      <c r="K34">
        <f t="shared" si="5"/>
        <v>4</v>
      </c>
    </row>
    <row r="35" spans="2:11" ht="15.75" customHeight="1" x14ac:dyDescent="0.25">
      <c r="B35" s="102">
        <f>IF(B34&lt;MÊS!$B$38,B34+1,"")</f>
        <v>45443</v>
      </c>
      <c r="C35" s="103"/>
      <c r="D35" s="110">
        <f t="shared" ref="D35" si="6">B35</f>
        <v>45443</v>
      </c>
      <c r="E35" s="111"/>
      <c r="F35" s="112" t="str">
        <f t="shared" si="1"/>
        <v/>
      </c>
      <c r="G35" s="98"/>
      <c r="H35" s="40">
        <f>IF(B35&lt;&gt;"",31,"")</f>
        <v>31</v>
      </c>
      <c r="I35" s="36">
        <f t="shared" si="2"/>
        <v>45443</v>
      </c>
      <c r="J35" s="51" t="str">
        <f t="shared" si="3"/>
        <v/>
      </c>
      <c r="K35">
        <f t="shared" si="5"/>
        <v>5</v>
      </c>
    </row>
  </sheetData>
  <sheetProtection selectLockedCells="1" selectUnlockedCells="1"/>
  <mergeCells count="96"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3:E3"/>
    <mergeCell ref="D4:E4"/>
    <mergeCell ref="F4:G4"/>
    <mergeCell ref="B5:C5"/>
    <mergeCell ref="D5:E5"/>
    <mergeCell ref="F5:G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36</vt:i4>
      </vt:variant>
    </vt:vector>
  </HeadingPairs>
  <TitlesOfParts>
    <vt:vector size="36" baseType="lpstr">
      <vt:lpstr>TARDE</vt:lpstr>
      <vt:lpstr>NOITE</vt:lpstr>
      <vt:lpstr>PROFESSORES</vt:lpstr>
      <vt:lpstr>GF</vt:lpstr>
      <vt:lpstr>SB</vt:lpstr>
      <vt:lpstr>AI</vt:lpstr>
      <vt:lpstr>MI</vt:lpstr>
      <vt:lpstr>RC</vt:lpstr>
      <vt:lpstr>DSM</vt:lpstr>
      <vt:lpstr>NOITE (N) (7)</vt:lpstr>
      <vt:lpstr>NOITE (N) (6)</vt:lpstr>
      <vt:lpstr>NOITE (N) (5)</vt:lpstr>
      <vt:lpstr>NOITE (N) (4)</vt:lpstr>
      <vt:lpstr>NOITE (N) (3)</vt:lpstr>
      <vt:lpstr>NOITE (N) (2)</vt:lpstr>
      <vt:lpstr>NOITE (N) (1)</vt:lpstr>
      <vt:lpstr>NOITE (N)</vt:lpstr>
      <vt:lpstr>TARDE (N) (6)</vt:lpstr>
      <vt:lpstr>TARDE (N) (5)</vt:lpstr>
      <vt:lpstr>TARDE (N) (4)</vt:lpstr>
      <vt:lpstr>TARDE (N) (3)</vt:lpstr>
      <vt:lpstr>TARDE (N) (2)</vt:lpstr>
      <vt:lpstr>TARDE (N) (1)</vt:lpstr>
      <vt:lpstr>TARDE (N)</vt:lpstr>
      <vt:lpstr>MANHÃ (N) (7)</vt:lpstr>
      <vt:lpstr>MANHÃ (N) (6)</vt:lpstr>
      <vt:lpstr>MANHÃ (N) (5)</vt:lpstr>
      <vt:lpstr>MANHÃ (N) (4)</vt:lpstr>
      <vt:lpstr>MANHÃ (N) (3)</vt:lpstr>
      <vt:lpstr>MANHÃ (N) (2)</vt:lpstr>
      <vt:lpstr>MANHÃ (N) (1)</vt:lpstr>
      <vt:lpstr>MANHÃ (N)</vt:lpstr>
      <vt:lpstr>SEMANA</vt:lpstr>
      <vt:lpstr>MÊS</vt:lpstr>
      <vt:lpstr>PROFESSORES (WORD)</vt:lpstr>
      <vt:lpstr>MÊS (WORD)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Stefania Felix</dc:creator>
  <cp:keywords/>
  <dc:description/>
  <cp:lastModifiedBy>User</cp:lastModifiedBy>
  <cp:revision/>
  <dcterms:created xsi:type="dcterms:W3CDTF">2020-10-10T15:06:35Z</dcterms:created>
  <dcterms:modified xsi:type="dcterms:W3CDTF">2024-07-18T17:40:50Z</dcterms:modified>
  <cp:category/>
  <cp:contentStatus/>
</cp:coreProperties>
</file>